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2A10C978-580B-44DF-AE28-62040717C943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Q34" i="2" l="1"/>
  <c r="Q16" i="2"/>
  <c r="Q8" i="2"/>
  <c r="O34" i="2"/>
  <c r="O20" i="2"/>
  <c r="O18" i="2"/>
  <c r="O16" i="2"/>
  <c r="N16" i="2"/>
  <c r="L34" i="2"/>
  <c r="P34" i="2"/>
  <c r="P26" i="2"/>
  <c r="J18" i="2"/>
  <c r="J16" i="2"/>
  <c r="M34" i="2"/>
  <c r="M20" i="2"/>
  <c r="M18" i="2"/>
  <c r="M16" i="2"/>
  <c r="M12" i="2"/>
  <c r="L22" i="2"/>
  <c r="L18" i="2"/>
  <c r="L12" i="2"/>
  <c r="P24" i="2"/>
  <c r="P18" i="2"/>
  <c r="P16" i="2"/>
  <c r="P12" i="2"/>
  <c r="K18" i="2"/>
  <c r="K16" i="2"/>
  <c r="J34" i="2"/>
  <c r="J24" i="2"/>
  <c r="J8" i="2"/>
  <c r="I34" i="2"/>
  <c r="H24" i="2"/>
  <c r="I16" i="2"/>
  <c r="H34" i="2"/>
  <c r="H21" i="2"/>
  <c r="H12" i="2"/>
  <c r="Q26" i="2" l="1"/>
  <c r="O30" i="2"/>
  <c r="N34" i="2"/>
  <c r="N30" i="2"/>
  <c r="N24" i="2"/>
  <c r="M30" i="2"/>
  <c r="M24" i="2"/>
  <c r="L24" i="2"/>
  <c r="K30" i="2"/>
  <c r="K24" i="2"/>
  <c r="K34" i="2" s="1"/>
  <c r="K10" i="2"/>
  <c r="J26" i="2" l="1"/>
  <c r="R17" i="2" l="1"/>
  <c r="G34" i="2"/>
  <c r="G18" i="2"/>
  <c r="R7" i="2"/>
  <c r="N8" i="2"/>
  <c r="K20" i="2"/>
  <c r="I9" i="2" l="1"/>
  <c r="R18" i="2" l="1"/>
  <c r="H28" i="2" l="1"/>
  <c r="I24" i="2"/>
  <c r="J12" i="2"/>
  <c r="L10" i="2"/>
  <c r="J10" i="2"/>
  <c r="M10" i="2"/>
  <c r="O10" i="2"/>
  <c r="O9" i="2"/>
  <c r="N10" i="2"/>
  <c r="Q10" i="2"/>
  <c r="P10" i="2"/>
  <c r="M8" i="2"/>
  <c r="H26" i="2" l="1"/>
  <c r="I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P28" i="2"/>
  <c r="Q28" i="2"/>
  <c r="R29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R25" i="2"/>
  <c r="R23" i="2"/>
  <c r="R22" i="2"/>
  <c r="R21" i="2"/>
  <c r="N20" i="2"/>
  <c r="Q20" i="2"/>
  <c r="P20" i="2"/>
  <c r="L20" i="2"/>
  <c r="J20" i="2"/>
  <c r="I20" i="2"/>
  <c r="H20" i="2"/>
  <c r="R19" i="2"/>
  <c r="R16" i="2"/>
  <c r="R15" i="2"/>
  <c r="R13" i="2"/>
  <c r="Q14" i="2"/>
  <c r="P14" i="2"/>
  <c r="O14" i="2"/>
  <c r="N14" i="2"/>
  <c r="M14" i="2"/>
  <c r="L14" i="2"/>
  <c r="K14" i="2"/>
  <c r="J14" i="2"/>
  <c r="I14" i="2"/>
  <c r="H14" i="2"/>
  <c r="R12" i="2"/>
  <c r="R11" i="2"/>
  <c r="R10" i="2"/>
  <c r="R9" i="2"/>
  <c r="R8" i="2"/>
  <c r="R24" i="2" l="1"/>
  <c r="R28" i="2"/>
  <c r="R32" i="2"/>
  <c r="R26" i="2"/>
  <c r="R14" i="2"/>
  <c r="R20" i="2"/>
  <c r="R34" i="2" l="1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<sst xmlns="http://schemas.openxmlformats.org/spreadsheetml/2006/main" count="87" uniqueCount="64">
  <si>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</si>
  <si>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</si>
  <si>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</si>
  <si>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</si>
  <si>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</si>
  <si>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</si>
  <si>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</si>
  <si>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</si>
  <si>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</si>
  <si>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</si>
  <si>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</si>
  <si>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</si>
  <si>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</si>
  <si>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</si>
  <si>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</si>
  <si>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</si>
  <si>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</si>
  <si>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</si>
  <si>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</si>
  <si>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</si>
  <si>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</si>
  <si>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</si>
  <si>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</si>
  <si>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</si>
  <si>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</si>
  <si>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</si>
  <si>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</si>
  <si>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</si>
  <si>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</si>
  <si>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</si>
  <si>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</si>
  <si>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</si>
  <si>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</si>
  <si>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</si>
  <si>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</si>
  <si>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</si>
  <si>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</si>
  <si>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</si>
  <si>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</si>
  <si>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</si>
  <si>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</si>
  <si>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</si>
  <si>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</si>
  <si>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</si>
  <si>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</si>
  <si>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</si>
  <si>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</si>
  <si>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</si>
  <si>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</si>
  <si>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</si>
  <si>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</si>
  <si>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</si>
  <si>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</si>
  <si>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</si>
  <si>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</si>
  <si>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</si>
  <si>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</si>
  <si>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</si>
  <si>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</si>
  <si>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</si>
  <si>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</si>
  <si>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01-01-2021
01-07-2021</t>
  </si>
  <si>
    <t>11610129</t>
  </si>
  <si>
    <t>Штрафы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</si>
</sst>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49" fontId="1" fillId="0" borderId="1" xfId="10" applyNumberFormat="1" applyBorder="1" applyProtection="1">
      <alignment horizontal="center" vertical="top" shrinkToFi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G1" zoomScale="86" zoomScaleNormal="86" workbookViewId="0">
      <pane ySplit="6" topLeftCell="A7" activePane="bottomLeft" state="frozen"/>
      <selection activeCell="L1" sqref="L1"/>
      <selection pane="bottomLeft" activeCell="Q35" sqref="Q35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"/>
    </row>
    <row r="2" spans="1:19" ht="16.95" customHeigh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</row>
    <row r="3" spans="1:19" ht="14.55" customHeight="1" x14ac:dyDescent="0.3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"/>
    </row>
    <row r="4" spans="1:19" ht="12.75" customHeight="1" thickBot="1" x14ac:dyDescent="0.35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"/>
    </row>
    <row r="5" spans="1:19" ht="52.8" customHeight="1" thickBot="1" x14ac:dyDescent="0.35">
      <c r="A5" s="33" t="s">
        <v>3</v>
      </c>
      <c r="B5" s="35" t="s">
        <v>3</v>
      </c>
      <c r="C5" s="31" t="s">
        <v>4</v>
      </c>
      <c r="D5" s="31" t="s">
        <v>3</v>
      </c>
      <c r="E5" s="31" t="s">
        <v>3</v>
      </c>
      <c r="F5" s="31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34"/>
      <c r="B6" s="36"/>
      <c r="C6" s="32"/>
      <c r="D6" s="32"/>
      <c r="E6" s="32"/>
      <c r="F6" s="32"/>
      <c r="G6" s="15" t="s">
        <v>61</v>
      </c>
      <c r="H6" s="15" t="s">
        <v>61</v>
      </c>
      <c r="I6" s="15" t="s">
        <v>61</v>
      </c>
      <c r="J6" s="15" t="s">
        <v>61</v>
      </c>
      <c r="K6" s="15" t="s">
        <v>61</v>
      </c>
      <c r="L6" s="15" t="s">
        <v>61</v>
      </c>
      <c r="M6" s="15" t="s">
        <v>61</v>
      </c>
      <c r="N6" s="15" t="s">
        <v>61</v>
      </c>
      <c r="O6" s="15" t="s">
        <v>61</v>
      </c>
      <c r="P6" s="15" t="s">
        <v>61</v>
      </c>
      <c r="Q6" s="15" t="s">
        <v>61</v>
      </c>
      <c r="R6" s="15" t="s">
        <v>61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>
        <v>5192</v>
      </c>
      <c r="N7" s="18"/>
      <c r="O7" s="18">
        <v>115880</v>
      </c>
      <c r="P7" s="18">
        <v>0</v>
      </c>
      <c r="Q7" s="18">
        <v>15600</v>
      </c>
      <c r="R7" s="18">
        <f>H7+I7+J7+K7+L7+M7+N7+O7+P7+Q7</f>
        <v>226330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5192</v>
      </c>
      <c r="N8" s="18">
        <f>N7</f>
        <v>0</v>
      </c>
      <c r="O8" s="18">
        <v>115880</v>
      </c>
      <c r="P8" s="18">
        <v>0</v>
      </c>
      <c r="Q8" s="18">
        <f>Q7</f>
        <v>15600</v>
      </c>
      <c r="R8" s="18">
        <f>H8+I8+J8+K8+L8+M8+N8+O8+P8+Q8</f>
        <v>226330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0</v>
      </c>
      <c r="H9" s="18">
        <v>0</v>
      </c>
      <c r="I9" s="18">
        <f>I10</f>
        <v>18925</v>
      </c>
      <c r="J9" s="18">
        <v>744311.27</v>
      </c>
      <c r="K9" s="18">
        <v>677068.29</v>
      </c>
      <c r="L9" s="18">
        <v>2392</v>
      </c>
      <c r="M9" s="18"/>
      <c r="N9" s="18">
        <v>3780969.26</v>
      </c>
      <c r="O9" s="18">
        <f>15600</f>
        <v>15600</v>
      </c>
      <c r="P9" s="18">
        <v>11232</v>
      </c>
      <c r="Q9" s="18"/>
      <c r="R9" s="18">
        <f t="shared" ref="R9:R32" si="0">H9+I9+J9+K9+L9+M9+N9+O9+P9+Q9</f>
        <v>5250497.82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v>0</v>
      </c>
      <c r="H10" s="18">
        <v>0</v>
      </c>
      <c r="I10" s="18">
        <v>18925</v>
      </c>
      <c r="J10" s="18">
        <f t="shared" ref="J10:Q10" si="1">J9</f>
        <v>744311.27</v>
      </c>
      <c r="K10" s="18">
        <f>K9</f>
        <v>677068.29</v>
      </c>
      <c r="L10" s="18">
        <f t="shared" si="1"/>
        <v>2392</v>
      </c>
      <c r="M10" s="18">
        <f t="shared" si="1"/>
        <v>0</v>
      </c>
      <c r="N10" s="18">
        <f t="shared" si="1"/>
        <v>3780969.26</v>
      </c>
      <c r="O10" s="18">
        <f t="shared" si="1"/>
        <v>15600</v>
      </c>
      <c r="P10" s="18">
        <f t="shared" si="1"/>
        <v>11232</v>
      </c>
      <c r="Q10" s="18">
        <f t="shared" si="1"/>
        <v>0</v>
      </c>
      <c r="R10" s="18">
        <f t="shared" si="0"/>
        <v>5250497.82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/>
      <c r="I11" s="18"/>
      <c r="J11" s="18">
        <v>34324</v>
      </c>
      <c r="K11" s="18">
        <v>0</v>
      </c>
      <c r="L11" s="18">
        <v>3900</v>
      </c>
      <c r="M11" s="18"/>
      <c r="N11" s="18">
        <v>0</v>
      </c>
      <c r="O11" s="18">
        <v>0</v>
      </c>
      <c r="P11" s="18"/>
      <c r="Q11" s="18">
        <v>0</v>
      </c>
      <c r="R11" s="18">
        <f t="shared" si="0"/>
        <v>38224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f>H11</f>
        <v>0</v>
      </c>
      <c r="I12" s="18"/>
      <c r="J12" s="18">
        <f>J11</f>
        <v>34324</v>
      </c>
      <c r="K12" s="18"/>
      <c r="L12" s="18">
        <f>L11</f>
        <v>3900</v>
      </c>
      <c r="M12" s="18">
        <f>M11</f>
        <v>0</v>
      </c>
      <c r="N12" s="18">
        <v>0</v>
      </c>
      <c r="O12" s="18">
        <v>0</v>
      </c>
      <c r="P12" s="18">
        <f>P11</f>
        <v>0</v>
      </c>
      <c r="Q12" s="18">
        <v>0</v>
      </c>
      <c r="R12" s="18">
        <f t="shared" si="0"/>
        <v>38224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>
        <v>0</v>
      </c>
      <c r="H13" s="18">
        <v>54357.1</v>
      </c>
      <c r="I13" s="18">
        <v>30619</v>
      </c>
      <c r="J13" s="18">
        <v>83970.2</v>
      </c>
      <c r="K13" s="18">
        <v>50316.76</v>
      </c>
      <c r="L13" s="18">
        <v>22181.81</v>
      </c>
      <c r="M13" s="18">
        <v>78715</v>
      </c>
      <c r="N13" s="18">
        <v>88268.56</v>
      </c>
      <c r="O13" s="18">
        <v>136900.49</v>
      </c>
      <c r="P13" s="18">
        <v>180445.57</v>
      </c>
      <c r="Q13" s="18">
        <v>42780.1</v>
      </c>
      <c r="R13" s="18">
        <f t="shared" si="0"/>
        <v>768554.59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v>0</v>
      </c>
      <c r="H14" s="18">
        <f>H13</f>
        <v>54357.1</v>
      </c>
      <c r="I14" s="18">
        <f t="shared" ref="I14:Q14" si="2">I13</f>
        <v>30619</v>
      </c>
      <c r="J14" s="18">
        <f t="shared" si="2"/>
        <v>83970.2</v>
      </c>
      <c r="K14" s="18">
        <f t="shared" si="2"/>
        <v>50316.76</v>
      </c>
      <c r="L14" s="18">
        <f t="shared" si="2"/>
        <v>22181.81</v>
      </c>
      <c r="M14" s="18">
        <f t="shared" si="2"/>
        <v>78715</v>
      </c>
      <c r="N14" s="18">
        <f t="shared" si="2"/>
        <v>88268.56</v>
      </c>
      <c r="O14" s="18">
        <f t="shared" si="2"/>
        <v>136900.49</v>
      </c>
      <c r="P14" s="18">
        <f t="shared" si="2"/>
        <v>180445.57</v>
      </c>
      <c r="Q14" s="18">
        <f t="shared" si="2"/>
        <v>42780.1</v>
      </c>
      <c r="R14" s="18">
        <f t="shared" si="0"/>
        <v>768554.59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>
        <v>227058</v>
      </c>
      <c r="K15" s="18"/>
      <c r="L15" s="18">
        <v>0</v>
      </c>
      <c r="M15" s="18"/>
      <c r="N15" s="18">
        <v>4411</v>
      </c>
      <c r="O15" s="18">
        <v>41564.53</v>
      </c>
      <c r="P15" s="18">
        <v>32533</v>
      </c>
      <c r="Q15" s="18">
        <v>6058</v>
      </c>
      <c r="R15" s="18">
        <f t="shared" si="0"/>
        <v>311624.53000000003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>
        <f>I15</f>
        <v>0</v>
      </c>
      <c r="J16" s="18">
        <f>J15</f>
        <v>227058</v>
      </c>
      <c r="K16" s="18">
        <f>K15</f>
        <v>0</v>
      </c>
      <c r="L16" s="18"/>
      <c r="M16" s="18">
        <f>M15</f>
        <v>0</v>
      </c>
      <c r="N16" s="18">
        <f>N15</f>
        <v>4411</v>
      </c>
      <c r="O16" s="18">
        <f>O15</f>
        <v>41564.53</v>
      </c>
      <c r="P16" s="18">
        <f>P15</f>
        <v>32533</v>
      </c>
      <c r="Q16" s="18">
        <f>Q15</f>
        <v>6058</v>
      </c>
      <c r="R16" s="18">
        <f t="shared" si="0"/>
        <v>311624.53000000003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>
        <v>0</v>
      </c>
      <c r="J17" s="18">
        <v>4592</v>
      </c>
      <c r="K17" s="18"/>
      <c r="L17" s="18">
        <v>77</v>
      </c>
      <c r="M17" s="18"/>
      <c r="N17" s="18"/>
      <c r="O17" s="18">
        <v>2935</v>
      </c>
      <c r="P17" s="18">
        <v>50329</v>
      </c>
      <c r="Q17" s="18"/>
      <c r="R17" s="18">
        <f>H17+I17+J17+K17+L17+M17+N17+O17+P17+Q17+G17</f>
        <v>57933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v>0</v>
      </c>
      <c r="J18" s="18">
        <f>J17</f>
        <v>4592</v>
      </c>
      <c r="K18" s="18">
        <f>K17</f>
        <v>0</v>
      </c>
      <c r="L18" s="18">
        <f>L17</f>
        <v>77</v>
      </c>
      <c r="M18" s="18">
        <f>M17</f>
        <v>0</v>
      </c>
      <c r="N18" s="18">
        <v>0</v>
      </c>
      <c r="O18" s="18">
        <f>O17</f>
        <v>2935</v>
      </c>
      <c r="P18" s="18">
        <f>P17</f>
        <v>50329</v>
      </c>
      <c r="Q18" s="18">
        <v>0</v>
      </c>
      <c r="R18" s="18">
        <f>H18+I18+J18+K18+L18+M18+N18+O18+P18+Q18+G18</f>
        <v>57933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910</v>
      </c>
      <c r="J19" s="18">
        <v>5377</v>
      </c>
      <c r="K19" s="18">
        <v>18268.64</v>
      </c>
      <c r="L19" s="18">
        <v>74813.919999999998</v>
      </c>
      <c r="M19" s="18"/>
      <c r="N19" s="18"/>
      <c r="O19" s="18">
        <v>11179.04</v>
      </c>
      <c r="P19" s="18">
        <v>373</v>
      </c>
      <c r="Q19" s="18">
        <v>3211.88</v>
      </c>
      <c r="R19" s="18">
        <f t="shared" si="0"/>
        <v>116075.48000000001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>H19</f>
        <v>1942</v>
      </c>
      <c r="I20" s="18">
        <f>I19</f>
        <v>910</v>
      </c>
      <c r="J20" s="18">
        <f>J19</f>
        <v>5377</v>
      </c>
      <c r="K20" s="18">
        <f>K19</f>
        <v>18268.64</v>
      </c>
      <c r="L20" s="18">
        <f>L19</f>
        <v>74813.919999999998</v>
      </c>
      <c r="M20" s="18">
        <f>M19</f>
        <v>0</v>
      </c>
      <c r="N20" s="18">
        <f>N19</f>
        <v>0</v>
      </c>
      <c r="O20" s="18">
        <f>O19</f>
        <v>11179.04</v>
      </c>
      <c r="P20" s="18">
        <f>P19</f>
        <v>373</v>
      </c>
      <c r="Q20" s="18">
        <f>Q19</f>
        <v>3211.88</v>
      </c>
      <c r="R20" s="18">
        <f t="shared" si="0"/>
        <v>116075.48000000001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f>H22</f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0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f>L21</f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0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/>
      <c r="I23" s="18">
        <v>22903</v>
      </c>
      <c r="J23" s="18">
        <v>19564</v>
      </c>
      <c r="K23" s="18"/>
      <c r="L23" s="18">
        <v>8928</v>
      </c>
      <c r="M23" s="18">
        <v>8777.2000000000007</v>
      </c>
      <c r="N23" s="18">
        <v>4688.5</v>
      </c>
      <c r="O23" s="18">
        <v>0</v>
      </c>
      <c r="P23" s="18"/>
      <c r="Q23" s="18">
        <v>5054</v>
      </c>
      <c r="R23" s="18">
        <f t="shared" si="0"/>
        <v>69914.7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f>H23</f>
        <v>0</v>
      </c>
      <c r="I24" s="18">
        <f>I23</f>
        <v>22903</v>
      </c>
      <c r="J24" s="18">
        <f>J23</f>
        <v>19564</v>
      </c>
      <c r="K24" s="18">
        <f>K23</f>
        <v>0</v>
      </c>
      <c r="L24" s="18">
        <f>L23</f>
        <v>8928</v>
      </c>
      <c r="M24" s="18">
        <f>M23</f>
        <v>8777.2000000000007</v>
      </c>
      <c r="N24" s="18">
        <f>N23</f>
        <v>4688.5</v>
      </c>
      <c r="O24" s="18">
        <v>0</v>
      </c>
      <c r="P24" s="18">
        <f>P23</f>
        <v>0</v>
      </c>
      <c r="Q24" s="18">
        <f>Q23</f>
        <v>5054</v>
      </c>
      <c r="R24" s="18">
        <f t="shared" si="0"/>
        <v>69914.7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61228.41</v>
      </c>
      <c r="I25" s="18">
        <v>104843.65</v>
      </c>
      <c r="J25" s="18">
        <v>158678.29999999999</v>
      </c>
      <c r="K25" s="18">
        <v>139062.57</v>
      </c>
      <c r="L25" s="18">
        <v>65535.92</v>
      </c>
      <c r="M25" s="18">
        <v>77308.09</v>
      </c>
      <c r="N25" s="18">
        <v>213556.89</v>
      </c>
      <c r="O25" s="18">
        <v>103891.24</v>
      </c>
      <c r="P25" s="18">
        <v>177280.44</v>
      </c>
      <c r="Q25" s="18">
        <v>206461.3</v>
      </c>
      <c r="R25" s="18">
        <f t="shared" si="0"/>
        <v>1307846.81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61228.41</v>
      </c>
      <c r="I26" s="18">
        <f t="shared" ref="I26:P26" si="3">I25</f>
        <v>104843.65</v>
      </c>
      <c r="J26" s="18">
        <f>J25</f>
        <v>158678.29999999999</v>
      </c>
      <c r="K26" s="18">
        <f t="shared" si="3"/>
        <v>139062.57</v>
      </c>
      <c r="L26" s="18">
        <f t="shared" si="3"/>
        <v>65535.92</v>
      </c>
      <c r="M26" s="18">
        <f t="shared" si="3"/>
        <v>77308.09</v>
      </c>
      <c r="N26" s="18">
        <f t="shared" si="3"/>
        <v>213556.89</v>
      </c>
      <c r="O26" s="18">
        <f t="shared" si="3"/>
        <v>103891.24</v>
      </c>
      <c r="P26" s="18">
        <f>P25</f>
        <v>177280.44</v>
      </c>
      <c r="Q26" s="18">
        <f>Q25</f>
        <v>206461.3</v>
      </c>
      <c r="R26" s="18">
        <f t="shared" si="0"/>
        <v>1307846.81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60</v>
      </c>
      <c r="G27" s="18">
        <v>0</v>
      </c>
      <c r="H27" s="18">
        <v>43788</v>
      </c>
      <c r="I27" s="18">
        <v>88507.55</v>
      </c>
      <c r="J27" s="18">
        <v>244303.05</v>
      </c>
      <c r="K27" s="18">
        <v>459710.82</v>
      </c>
      <c r="L27" s="18">
        <v>52073</v>
      </c>
      <c r="M27" s="18">
        <v>81263.009999999995</v>
      </c>
      <c r="N27" s="18">
        <v>650096</v>
      </c>
      <c r="O27" s="18">
        <v>38188.5</v>
      </c>
      <c r="P27" s="18">
        <v>117482</v>
      </c>
      <c r="Q27" s="18">
        <v>163814.24</v>
      </c>
      <c r="R27" s="18">
        <f t="shared" si="0"/>
        <v>1939226.17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43788</v>
      </c>
      <c r="I28" s="18">
        <f t="shared" ref="I28:Q28" si="4">I27</f>
        <v>88507.55</v>
      </c>
      <c r="J28" s="18">
        <f t="shared" si="4"/>
        <v>244303.05</v>
      </c>
      <c r="K28" s="18">
        <f t="shared" si="4"/>
        <v>459710.82</v>
      </c>
      <c r="L28" s="18">
        <f t="shared" si="4"/>
        <v>52073</v>
      </c>
      <c r="M28" s="18">
        <f t="shared" si="4"/>
        <v>81263.009999999995</v>
      </c>
      <c r="N28" s="18">
        <f t="shared" si="4"/>
        <v>650096</v>
      </c>
      <c r="O28" s="18">
        <f t="shared" si="4"/>
        <v>38188.5</v>
      </c>
      <c r="P28" s="18">
        <f t="shared" si="4"/>
        <v>117482</v>
      </c>
      <c r="Q28" s="18">
        <f t="shared" si="4"/>
        <v>163814.24</v>
      </c>
      <c r="R28" s="18">
        <f t="shared" si="0"/>
        <v>1939226.17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437456</v>
      </c>
      <c r="L29" s="18">
        <v>0</v>
      </c>
      <c r="M29" s="18"/>
      <c r="N29" s="18">
        <v>73709</v>
      </c>
      <c r="O29" s="18">
        <v>122569.88</v>
      </c>
      <c r="P29" s="18">
        <v>0</v>
      </c>
      <c r="Q29" s="18">
        <v>0</v>
      </c>
      <c r="R29" s="18">
        <f t="shared" si="0"/>
        <v>633734.88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437456</v>
      </c>
      <c r="L30" s="18">
        <v>0</v>
      </c>
      <c r="M30" s="18">
        <f>M29</f>
        <v>0</v>
      </c>
      <c r="N30" s="18">
        <f>N29</f>
        <v>73709</v>
      </c>
      <c r="O30" s="18">
        <f>O29</f>
        <v>122569.88</v>
      </c>
      <c r="P30" s="18">
        <v>0</v>
      </c>
      <c r="Q30" s="18">
        <v>0</v>
      </c>
      <c r="R30" s="18">
        <f t="shared" si="0"/>
        <v>633734.88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102680.51</v>
      </c>
      <c r="I31" s="18">
        <v>192600.57</v>
      </c>
      <c r="J31" s="18">
        <v>188402.05</v>
      </c>
      <c r="K31" s="18">
        <v>539556.27</v>
      </c>
      <c r="L31" s="18">
        <v>294073.17</v>
      </c>
      <c r="M31" s="18">
        <v>106682.91</v>
      </c>
      <c r="N31" s="18">
        <v>211502.16</v>
      </c>
      <c r="O31" s="18">
        <v>345910.16</v>
      </c>
      <c r="P31" s="18">
        <v>293970.38</v>
      </c>
      <c r="Q31" s="18">
        <v>261349.26</v>
      </c>
      <c r="R31" s="18">
        <f t="shared" si="0"/>
        <v>2536727.4399999995</v>
      </c>
      <c r="S31" s="8"/>
      <c r="T31" s="6"/>
    </row>
    <row r="32" spans="1:20" outlineLevel="1" x14ac:dyDescent="0.3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102680.51</v>
      </c>
      <c r="I32" s="18">
        <f t="shared" ref="I32:Q32" si="5">I31</f>
        <v>192600.57</v>
      </c>
      <c r="J32" s="18">
        <f t="shared" si="5"/>
        <v>188402.05</v>
      </c>
      <c r="K32" s="18">
        <f t="shared" si="5"/>
        <v>539556.27</v>
      </c>
      <c r="L32" s="18">
        <f t="shared" si="5"/>
        <v>294073.17</v>
      </c>
      <c r="M32" s="18">
        <f t="shared" si="5"/>
        <v>106682.91</v>
      </c>
      <c r="N32" s="18">
        <f t="shared" si="5"/>
        <v>211502.16</v>
      </c>
      <c r="O32" s="18">
        <f t="shared" si="5"/>
        <v>345910.16</v>
      </c>
      <c r="P32" s="18">
        <f t="shared" si="5"/>
        <v>293970.38</v>
      </c>
      <c r="Q32" s="18">
        <f t="shared" si="5"/>
        <v>261349.26</v>
      </c>
      <c r="R32" s="18">
        <f t="shared" si="0"/>
        <v>2536727.4399999995</v>
      </c>
      <c r="S32" s="8"/>
      <c r="T32" s="6"/>
    </row>
    <row r="33" spans="1:20" ht="15" outlineLevel="1" thickBot="1" x14ac:dyDescent="0.35">
      <c r="A33" s="3"/>
      <c r="B33" s="37"/>
      <c r="C33" s="16" t="s">
        <v>62</v>
      </c>
      <c r="D33" s="16"/>
      <c r="E33" s="16"/>
      <c r="F33" s="17" t="s">
        <v>63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6"/>
    </row>
    <row r="34" spans="1:20" ht="13.5" customHeight="1" x14ac:dyDescent="0.3">
      <c r="A34" s="4"/>
      <c r="B34" s="4"/>
      <c r="C34" s="19"/>
      <c r="D34" s="19"/>
      <c r="E34" s="19"/>
      <c r="F34" s="20" t="s">
        <v>17</v>
      </c>
      <c r="G34" s="21">
        <f>G17</f>
        <v>0</v>
      </c>
      <c r="H34" s="21">
        <f>H13+H19+H25+H27+H31+H11+H15+H21+H23+H33</f>
        <v>263996.02</v>
      </c>
      <c r="I34" s="21">
        <f>I13+I19+I25+I27+I31+I10+I23+I15</f>
        <v>459308.77</v>
      </c>
      <c r="J34" s="21">
        <f>J13+J19+J25+J27+J31+J16+J11+J9+J7+J23+J17</f>
        <v>1800237.87</v>
      </c>
      <c r="K34" s="21">
        <f>K13+K19+K25+K27+K31+K29+K17+K11+K9+K24+K15</f>
        <v>2321439.35</v>
      </c>
      <c r="L34" s="21">
        <f>L13+L19+L25+L27+L31+L9+L11+L21+L24+L17</f>
        <v>525774.81999999995</v>
      </c>
      <c r="M34" s="21">
        <f>M13+M19+M25+M27+M31+M9+M7+M23+M29+M17+M15+M11</f>
        <v>357938.21</v>
      </c>
      <c r="N34" s="21">
        <f>N13+N19+N25+N27+N31+N29+N15+N9+N7+N23</f>
        <v>5027201.3699999992</v>
      </c>
      <c r="O34" s="21">
        <f>O13+O19+O25+O27+O31+O29+O9+O7+O17+O15</f>
        <v>934618.84</v>
      </c>
      <c r="P34" s="21">
        <f>P13+P19+P25+P27+P31+P15+P10+P23+P17+P11</f>
        <v>863645.39</v>
      </c>
      <c r="Q34" s="21">
        <f>Q13+Q19+Q25+Q27+Q31+Q15+Q9+Q24+Q17+Q7</f>
        <v>704328.78</v>
      </c>
      <c r="R34" s="22">
        <f>R8+R10+R12+R14+R16+R18+R20+R22+R24+R26+R28+R30+R32</f>
        <v>13258489.420000002</v>
      </c>
      <c r="S34" s="11">
        <v>13258489.220000001</v>
      </c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6"/>
    </row>
    <row r="36" spans="1:20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"/>
      <c r="T36" s="6"/>
    </row>
    <row r="37" spans="1:20" x14ac:dyDescent="0.3">
      <c r="T37" s="7"/>
    </row>
    <row r="38" spans="1:20" x14ac:dyDescent="0.3">
      <c r="T38" s="8"/>
    </row>
  </sheetData>
  <mergeCells count="11">
    <mergeCell ref="A36:R3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2021-08-11T07:47:47Z</cp:lastPrinted>
  <dcterms:created xsi:type="dcterms:W3CDTF">2021-01-29T07:32:03Z</dcterms:created>
  <dcterms:modified xsi:type="dcterms:W3CDTF">2021-08-11T07:49:18Z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