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tabRatio="599" activeTab="14"/>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sheetId="12" r:id="rId12"/>
    <sheet name="прил 13" sheetId="13" r:id="rId13"/>
    <sheet name="прил 14" sheetId="14" r:id="rId14"/>
    <sheet name="прил 15" sheetId="15" r:id="rId15"/>
    <sheet name="прил 16 " sheetId="16" r:id="rId16"/>
    <sheet name="прил 17" sheetId="17" r:id="rId17"/>
    <sheet name="прил 18" sheetId="18" r:id="rId18"/>
    <sheet name="прил 19" sheetId="19" r:id="rId19"/>
    <sheet name="Прил 20" sheetId="20" r:id="rId20"/>
    <sheet name="Прил 21" sheetId="21" r:id="rId21"/>
    <sheet name="прил 22" sheetId="22" r:id="rId22"/>
  </sheets>
  <definedNames>
    <definedName name="_xlnm.Print_Titles" localSheetId="9">'прил 10'!$13:$15</definedName>
    <definedName name="_xlnm.Print_Titles" localSheetId="10">'прил 11'!$13:$15</definedName>
    <definedName name="_xlnm.Print_Titles" localSheetId="1">'прил 2'!$7:$8</definedName>
    <definedName name="_xlnm.Print_Titles" localSheetId="3">'прил 4'!$8:$10</definedName>
    <definedName name="_xlnm.Print_Titles" localSheetId="4">'прил 5'!$8:$10</definedName>
    <definedName name="_xlnm.Print_Titles" localSheetId="5">'прил 6'!$10:$12</definedName>
    <definedName name="_xlnm.Print_Titles" localSheetId="6">'прил 7'!$11:$13</definedName>
    <definedName name="_xlnm.Print_Titles" localSheetId="7">'прил 8'!$14:$15</definedName>
    <definedName name="_xlnm.Print_Titles" localSheetId="8">'прил 9'!$14:$15</definedName>
  </definedNames>
  <calcPr fullCalcOnLoad="1"/>
</workbook>
</file>

<file path=xl/sharedStrings.xml><?xml version="1.0" encoding="utf-8"?>
<sst xmlns="http://schemas.openxmlformats.org/spreadsheetml/2006/main" count="14512" uniqueCount="1129">
  <si>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учреждений в области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</si>
  <si>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2 02 02999 05 7463 151</t>
  </si>
  <si>
    <t>'Субсидии бюджетам муниципальных образований Красноярского края на реализацию мероприятий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</si>
  <si>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2 02 02999 05 7469 151</t>
  </si>
  <si>
    <t>Субсидии бюджетам муниципальных образований на проектирование, строительство и реконструкцию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</si>
  <si>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</si>
  <si>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</si>
  <si>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</si>
  <si>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 xml:space="preserve"> 2 02 02999 05 7486 151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</si>
  <si>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</si>
  <si>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 xml:space="preserve"> 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</si>
  <si>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</si>
  <si>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2 02 02999 05 7562 151</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</si>
  <si>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</si>
  <si>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2 02 02999 05 7569 151</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</si>
  <si>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</si>
  <si>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2 02 02999 05 7571 151</t>
  </si>
  <si>
    <t>Субсидии бюджетам муниципальных образований на приобретение и установку дорожных знаков на участках автомобильных дорог общего пользования местного значения вблизи детской образовательной организации,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</si>
  <si>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</si>
  <si>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 xml:space="preserve"> 2 02 02999 05 7507 151</t>
  </si>
  <si>
    <t>Субсидии бюджетам муниципальных образований на ремонт автомобильных дорог  общего пользования местного значения, являющихся подъездами к садоводческим обществам,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</si>
  <si>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</si>
  <si>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 xml:space="preserve"> 2 02 02999 05 7560 151</t>
  </si>
  <si>
    <t>Подпрограмма "Социальная поддержка семей, имеющих детей"</t>
  </si>
  <si>
    <t>0220000</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</si>
  <si>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</si>
  <si>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0220275</t>
  </si>
  <si>
    <t>Межбюджетные трансферты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</si>
  <si>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</si>
  <si>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2 02 02999 05 7583 151</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</si>
  <si>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</si>
  <si>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2 02 02999 05 7584 151</t>
  </si>
  <si>
    <t xml:space="preserve"> 2 02 02999 05 7585 151</t>
  </si>
  <si>
    <t xml:space="preserve"> 2 02 02999 05 7608 151</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</si>
  <si>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</si>
  <si>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2 02 02999 05 7741 151    </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</si>
  <si>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</si>
  <si>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 xml:space="preserve">2 02 02999 05 7751 151    </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</si>
  <si>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</si>
  <si>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</si>
  <si>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2 02 03024 05 0151 151</t>
  </si>
  <si>
    <t>Налог, взимаемый в связи с применением патентной системы налогообложения</t>
  </si>
  <si>
    <t>094 01  03  01  00  05  0000  710</t>
  </si>
  <si>
    <t>094 01  03  01  00  05  0000  810</t>
  </si>
  <si>
    <t xml:space="preserve"> на 2015 год и плановый период 2016-2017 годов</t>
  </si>
  <si>
    <t>2017 год</t>
  </si>
  <si>
    <t>на 2015 год и плановый период 2016- 2017 годов</t>
  </si>
  <si>
    <t>на 2015 год и плановый период 2016-2017 годов</t>
  </si>
  <si>
    <t>школьных перевозок на 2015 год и плановый период 2016-2017 годов</t>
  </si>
  <si>
    <t>2. Общий объем бюджетных ассигнований,, предусмотренных на исполнение муниципальных гарантий Назаровского района по возможным гарантийным случаям в 2015 -2017 годах</t>
  </si>
  <si>
    <t>Программа муниципальных внутренних заимствований Назаровского района</t>
  </si>
  <si>
    <t>Тыс.руб</t>
  </si>
  <si>
    <t>Внутренние заимствования                                 (привлечение/ погашение)</t>
  </si>
  <si>
    <t xml:space="preserve">Сумма </t>
  </si>
  <si>
    <t>Бюджетные кредиты от других бюджетов бюджетной системы Российской Федерации</t>
  </si>
  <si>
    <t>1.1</t>
  </si>
  <si>
    <t>получение</t>
  </si>
  <si>
    <t>1.2</t>
  </si>
  <si>
    <t>погашение</t>
  </si>
  <si>
    <t>Общий объем заимствований, направляемых на покрытие дефицита районного бюджета</t>
  </si>
  <si>
    <t>2.2</t>
  </si>
  <si>
    <t>Информационно-телевизионное сопровождение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</si>
  <si>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</si>
  <si>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</si>
  <si>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администрации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</si>
  <si>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администрации Назаровского района"</t>
  </si>
  <si>
    <t xml:space="preserve">                                                                                                                                                    Приложение     22</t>
  </si>
  <si>
    <t xml:space="preserve">                                                                                                                                                    Приложение     21</t>
  </si>
  <si>
    <t xml:space="preserve">                                           Приложение  20</t>
  </si>
  <si>
    <t xml:space="preserve">                                           Приложение  19</t>
  </si>
  <si>
    <t xml:space="preserve">                      Приложение  18</t>
  </si>
  <si>
    <t xml:space="preserve">                     Приложение  17</t>
  </si>
  <si>
    <t xml:space="preserve">                                           Приложение  16</t>
  </si>
  <si>
    <t>Приложение  15</t>
  </si>
  <si>
    <t xml:space="preserve">                      Приложение 13</t>
  </si>
  <si>
    <t xml:space="preserve">                      Приложение 12</t>
  </si>
  <si>
    <t xml:space="preserve">                                     Приложение 11</t>
  </si>
  <si>
    <t xml:space="preserve">                                     Приложение 10</t>
  </si>
  <si>
    <t>Распределение бюджетных ассигнований по разделам, подразделам, целевым статьям</t>
  </si>
  <si>
    <t>(муниципальным программам и непрограмным направлениям деятельности),</t>
  </si>
  <si>
    <t xml:space="preserve">группам и подгруппам видов расходов классификации расходов районного бюджета </t>
  </si>
  <si>
    <t xml:space="preserve"> на 2015 год</t>
  </si>
  <si>
    <t>Мероприятия по профилактике экстремизма и терроризама в рамках подпрограммы "Информирование населения Назаровского района на обеспечение антитеррористической защищенности" муниципальной программы "Защита населения и территорий Назаровского района от чрезвычайных ситуаций природного и техногенного характера"</t>
  </si>
  <si>
    <t>Информационно-телевизионное сопровождение о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</si>
  <si>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Приобретение печатных периодических изданий для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</si>
  <si>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 муниципальной программы "Развитие культуры"</t>
  </si>
  <si>
    <t>Предоставление пенсии за выслугу лет муниципальным служащим в рамках подпрограммы "Повышение качества жизни отдельных категорий граждан, степени их социальной защищенности" муниципальной программы "Система социальной защиты населения Назаровского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</si>
  <si>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</si>
  <si>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 xml:space="preserve">             Распределение бюджетных ассигнований по разделам, подразделам, целевым статьям</t>
  </si>
  <si>
    <t>(муниципальным программам  и непрограмным направлениям деятельности),</t>
  </si>
  <si>
    <t>Разработка (внесение  изменений) схемы территориального планирования Назаровского района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</si>
  <si>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Распределение  бюджетных ассигнований по разделам и подразделам  бюджетной классификации расходов бюджетов Российской Федерации на 2015 год                                                                                                       и плановый период 2016-2017 годов</t>
  </si>
  <si>
    <t>Межбюджетные трансферты бюджетам поселений на текущий и капитальный ремонт зданий и помещений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на 2015 год</t>
  </si>
  <si>
    <t>Прочие межбюджетные трансферты общего характера</t>
  </si>
  <si>
    <t>1403</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</si>
  <si>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</si>
  <si>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2 02 03024 05 7514 151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</si>
  <si>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</si>
  <si>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2 02 03024 05 7517 151</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</si>
  <si>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</si>
  <si>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2 02 03024 05 7518 151</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</si>
  <si>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</si>
  <si>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2 02 03024 05 7552 151</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</si>
  <si>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</si>
  <si>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</si>
  <si>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</si>
  <si>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</si>
  <si>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</si>
  <si>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1 16 23052 05 0000 140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</si>
  <si>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</si>
  <si>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</si>
  <si>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</si>
  <si>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2 02 03024 05 7554 151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</si>
  <si>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</si>
  <si>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2 02 03024 05 7564 151</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</si>
  <si>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</si>
  <si>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</si>
  <si>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Внесение  изменений в схему территориального планирования Назаровского района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</si>
  <si>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Муниципальная программа "Система социальной защиты населения Назаровского района"</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</si>
  <si>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Назаровского района"</t>
  </si>
  <si>
    <t>Осуществление подписки на газету "Советское Причулымье" отдельным категориям граждан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</si>
  <si>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Проведение торжественно- праздничных и иных мероприятий, посвященных социально-значимым событиям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</si>
  <si>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Предоставление ежегодной адресной материальной помощи лицам, удостоенным звания "Почетный гражданин Назаровского района (в соответствии с решением Назаровского районного Совета депутатов от 2105.2009 № 48-367 "Об утверждении Положения о звании "Почетный гражданин Назаровского района")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</si>
  <si>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</si>
  <si>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Муниципальная программа "Система социальной защиты   населения Назаровского района"</t>
  </si>
  <si>
    <t>Осуществление подписки на газету "Советское Причулымье" отдельным категориям граждан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</si>
  <si>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 xml:space="preserve">                                     Приложение 8</t>
  </si>
  <si>
    <t>на плановый период 2016-2017 годов</t>
  </si>
  <si>
    <t>Внесение изменений в схему территориального планирования Назаровского района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</si>
  <si>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 xml:space="preserve">                                     Приложение 9</t>
  </si>
  <si>
    <t>Доходы районного бюджета на 2015 год и плановый период 2016-2017 годов</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</si>
  <si>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</si>
  <si>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</si>
  <si>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районного
бюджета 
2015 года</t>
  </si>
  <si>
    <t>Доходы 
районного
бюджета 
2016 года</t>
  </si>
  <si>
    <t>Доходы 
районного
бюджета 
2017 года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</si>
  <si>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</si>
  <si>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</si>
  <si>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</si>
  <si>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</si>
  <si>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</si>
  <si>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</si>
  <si>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</si>
  <si>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</si>
  <si>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t>010</t>
  </si>
  <si>
    <t>012</t>
  </si>
  <si>
    <t>020</t>
  </si>
  <si>
    <t>030</t>
  </si>
  <si>
    <t>03</t>
  </si>
  <si>
    <t>04</t>
  </si>
  <si>
    <t>08</t>
  </si>
  <si>
    <t>11</t>
  </si>
  <si>
    <t>013</t>
  </si>
  <si>
    <t>035</t>
  </si>
  <si>
    <t>12</t>
  </si>
  <si>
    <t>040</t>
  </si>
  <si>
    <t>13</t>
  </si>
  <si>
    <t>990</t>
  </si>
  <si>
    <t>995</t>
  </si>
  <si>
    <t>14</t>
  </si>
  <si>
    <t>06</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</si>
  <si>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</si>
  <si>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</si>
  <si>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</si>
  <si>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</si>
  <si>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</si>
  <si>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25</t>
  </si>
  <si>
    <t>в том числе:</t>
  </si>
  <si>
    <t>060</t>
  </si>
  <si>
    <t>28</t>
  </si>
  <si>
    <t>Дотации бюджетам муниципальных районов на выравнивание бюджетной обеспеченности</t>
  </si>
  <si>
    <t>0638002</t>
  </si>
  <si>
    <t>0638383</t>
  </si>
  <si>
    <t>0638384</t>
  </si>
  <si>
    <t>0620000</t>
  </si>
  <si>
    <t>0628376</t>
  </si>
  <si>
    <t>СОЦИАЛЬНАЯ ПОЛИТИКА</t>
  </si>
  <si>
    <t>Обеспечение предоставления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непрограммных  расходов органов местного самоуправления</t>
  </si>
  <si>
    <t>9415082</t>
  </si>
  <si>
    <t>Обеспечение предоставления  жилых помещений детям сиротам и детям, оставшимся без попечения родителей, лицам из их числа за счет средств краевого бюджета  в рамках непрограммных  расходов органов местного самоуправления</t>
  </si>
  <si>
    <t>9417587</t>
  </si>
  <si>
    <t>Муниципальная программа "Развитие физической культуры и спорта Назаровского района"</t>
  </si>
  <si>
    <t>0710000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</si>
  <si>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</si>
  <si>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</si>
  <si>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 межбюджетные субсидии)</t>
  </si>
  <si>
    <t>Прочие субсидии бюджетам муниципальных районов</t>
  </si>
  <si>
    <t>Субвенции бюджетам субъектов Российской Федерации и муниципальных образований</t>
  </si>
  <si>
    <t xml:space="preserve">   2 02 03015 05 0000 151</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</si>
  <si>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</si>
  <si>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муниципальных районов на осуществление первичного воинского учета на территориях, где отсутствуют военные комиссариаты</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</si>
  <si>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</si>
  <si>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</si>
  <si>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по созданию  и обеспечению деятельности административных комиссий</t>
  </si>
  <si>
    <t>бюджетам поселений на  осуществление  государственных полномочий</t>
  </si>
  <si>
    <t>Возврат бюджетных кредитов, предоставленные внутри страны в валюте Российской Федерации</t>
  </si>
  <si>
    <t>094 01  06  05  00 00  0000  600</t>
  </si>
  <si>
    <t>Обеспечение деятельности (оказание услуг) подведомственных учреждений в рамках подпрограммы "Развитие массовой физической культуры и спорта" муниципальной программы  "Развитие физической культуры и спорта Назаровского района"</t>
  </si>
  <si>
    <t>0718001</t>
  </si>
  <si>
    <t>0750000</t>
  </si>
  <si>
    <t>Проведение районных  спортивно- массовых мероприятий на территории района ,обеспечение участия спортсменов – членов сборных команд района по видам спорта в зональных, краевых соревнованиях в рамках отдельных мероприятий муниципальной программы  "Развитие физической культуры и спорта Назаровского района"</t>
  </si>
  <si>
    <t>0758410</t>
  </si>
  <si>
    <t>Муниципальная программа "Развитие образования"</t>
  </si>
  <si>
    <t>0100000</t>
  </si>
  <si>
    <t>Подпрограмма «Развитие дошкольного, общего и дополнительного образования»</t>
  </si>
  <si>
    <t>0110000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</si>
  <si>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</si>
  <si>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</si>
  <si>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</si>
  <si>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35</t>
  </si>
  <si>
    <t>43</t>
  </si>
  <si>
    <t>90</t>
  </si>
  <si>
    <t>050</t>
  </si>
  <si>
    <t>2711</t>
  </si>
  <si>
    <t>0003</t>
  </si>
  <si>
    <t>003</t>
  </si>
  <si>
    <t>999</t>
  </si>
  <si>
    <t>007</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</si>
  <si>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</si>
  <si>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024</t>
  </si>
  <si>
    <t>029</t>
  </si>
  <si>
    <t>119</t>
  </si>
  <si>
    <t>025</t>
  </si>
  <si>
    <t>Межбюджетные трансферты на комплектование книжных фондов библиотек муниципальных образований края за счет средств федерального бюджета</t>
  </si>
  <si>
    <t>(Тыс. рублей)</t>
  </si>
  <si>
    <t>Код     ведомства</t>
  </si>
  <si>
    <t>1 16 33050 05 0000 140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</si>
  <si>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</si>
  <si>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</si>
  <si>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2 02 02085 05 8000 151</t>
  </si>
  <si>
    <t>Реализация мероприятия федеральной целевой программы «Устойчивое развитие сельских территорий на 2014-2017 годы и на период до 2020 года» за счет федерального бюджета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</si>
  <si>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</si>
  <si>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2 02 02999 05 1097 151</t>
  </si>
  <si>
    <t>Субсидии бюджетам муниципальных образований на приобретение оборудования для организации деятельности психолого-медико-педагогических центров в рамках подпрограммы «Доступная среда» государственной программы Красноярского края «Развитие системы социальной поддержки населения»</t>
  </si>
  <si>
    <t>2 02 02999 05 1585 151</t>
  </si>
  <si>
    <t>Проведение мероприятий для детей и молодежи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</si>
  <si>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2 02 02999 05 2654 151</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</si>
  <si>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</si>
  <si>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2 02 02999 05 7410 151</t>
  </si>
  <si>
    <t>Субсидии бюджетам муниципальных районов и городских округов Красноярского края на реализацию муниципальных программ, подпрограмм, направленных на укрепление межнационального единства  и межконфессионального согласия, в рамках подпрограммы «Противодействие этническому радикализму и экстремизму, мигрантофобии»  государственной программы Красноярского края «Укрепление единства российской нации и этнокультурное развитие народов Красноярского края»</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</si>
  <si>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</si>
  <si>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на выполнение ремонтно-строительных работ по устройству спортивных площадок в муниципальных учреждениях, иных муниципальных организациях,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</si>
  <si>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2 02 02999 05 7448 151</t>
  </si>
  <si>
    <t>Субсидии бюджетам муниципальных образований на выполнение работ по сохранению объектов культурного наследия, расположенных на территории Красноярского края, увековечивающих память погибших в годы Великой Отечественной войны, в рамках подготовки празднования 70-летия Победы в Великой Отечественной войне, в рамках подпрограммы «Сохранение культурного наследия» государственной программы Красноярского края «Развитие культуры и туризма»</t>
  </si>
  <si>
    <t>2 02 02999 05 7449 151</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</si>
  <si>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</si>
  <si>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0138141</t>
  </si>
  <si>
    <t>0138142</t>
  </si>
  <si>
    <t>Проведение муниципального конкурса проектов и программ в сфере отдыха, оздоровления и занятости детей и подростков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</si>
  <si>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0138144</t>
  </si>
  <si>
    <t>Подпрограмма «Обеспечение реализации муниципальной программы и прочие мероприятия в области образования»</t>
  </si>
  <si>
    <t>0150000</t>
  </si>
  <si>
    <t>0158001</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</si>
  <si>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  муниципальной программы  "Развитие образования"</t>
  </si>
  <si>
    <t>0158021</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</si>
  <si>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муниципальной программы  "Развитие образования"</t>
  </si>
  <si>
    <t>0117554</t>
  </si>
  <si>
    <t>0117566</t>
  </si>
  <si>
    <t>0117556</t>
  </si>
  <si>
    <t>Муниципальная программа "Управление муниципальными финансами"</t>
  </si>
  <si>
    <t>1400000</t>
  </si>
  <si>
    <t>Подпрограмма "Обеспечение реализации муниципальной программы и прочие мероприятия"</t>
  </si>
  <si>
    <t>1430000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</si>
  <si>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</si>
  <si>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1438021</t>
  </si>
  <si>
    <t>Субсидии бюджетам муниципальных образований на капитальный ремонт и реконструкцию зданий и помещений муниципальных учреждений культуры и образовательных учреждений в области культуры, выполнение мероприятий по повышению пожарной  и террористической безопасности учреждений, осуществляемых в процессе капитального ремонта и реконструкции зданий и помещений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</si>
  <si>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</si>
  <si>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</si>
  <si>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</si>
  <si>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1418602</t>
  </si>
  <si>
    <t>Муниципальная программа "Социальная поддержка населения Назаровского района"</t>
  </si>
  <si>
    <t>0200000</t>
  </si>
  <si>
    <t>Подпрограмма "Повышение качества жизни отдельных категорий граждан, степени их социальной защищенности"</t>
  </si>
  <si>
    <t>0210000</t>
  </si>
  <si>
    <t>0218201</t>
  </si>
  <si>
    <t>Публичные нормативные социальные выплаты гражданам</t>
  </si>
  <si>
    <t>310</t>
  </si>
  <si>
    <t>Подпрограмма "Повышение качества и доступности социальных услуг населению"</t>
  </si>
  <si>
    <t>0250000</t>
  </si>
  <si>
    <t>0250151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</si>
  <si>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</si>
  <si>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 xml:space="preserve">2 02 02999 05 7743 151    </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</si>
  <si>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</si>
  <si>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 xml:space="preserve">2 02 02999 05 7744 151    </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</si>
  <si>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</si>
  <si>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 xml:space="preserve">2 02 02999 05 7745 151    </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</si>
  <si>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</si>
  <si>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 xml:space="preserve">2 02 02999 05 7746 151    </t>
  </si>
  <si>
    <t>Иные выплаты населению</t>
  </si>
  <si>
    <t>360</t>
  </si>
  <si>
    <t>8</t>
  </si>
  <si>
    <t>Раздел, подраздел</t>
  </si>
  <si>
    <t>Сумма на 2015 год</t>
  </si>
  <si>
    <t>Сумма на 2016 год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</si>
  <si>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</si>
  <si>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</si>
  <si>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0105</t>
  </si>
  <si>
    <t>Водное хозяйство</t>
  </si>
  <si>
    <t>0406</t>
  </si>
  <si>
    <t>ВСЕГО:</t>
  </si>
  <si>
    <t xml:space="preserve">                                                                                                                                                                           Приложение 5</t>
  </si>
  <si>
    <t>ОБЩЕГОСУДАРСТВЕННЫЕ ВОПРОСЫ</t>
  </si>
  <si>
    <t>Непрограммные расходы представительного органа  власти</t>
  </si>
  <si>
    <t>9300000</t>
  </si>
  <si>
    <t>Функционирование Назаровского районного Совета депутатов</t>
  </si>
  <si>
    <t>9310000</t>
  </si>
  <si>
    <t>Глава муниципального образования в  рамках непрограммных расходов предствительного органа власти</t>
  </si>
  <si>
    <t>9318801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</si>
  <si>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</si>
  <si>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</si>
  <si>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0428357</t>
  </si>
  <si>
    <t>1100000</t>
  </si>
  <si>
    <t>Отдельные мероприятия</t>
  </si>
  <si>
    <t>1150000</t>
  </si>
  <si>
    <t>Другие общегосударственные вопросы</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</si>
  <si>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</si>
  <si>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Субсидии бюджетам муниципальных образований на введение дополнительных мест в системе дошкольного образования детей посредством строительства, реконструкции и капитального ремонта зданий образовательных учреждений, приобретения зданий и помещений, а также оборудования и мебели для создания условий, позволяющих реализовать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</si>
  <si>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частичное финансирование (возмещение) расходов муниципальных образований на выплаты врачам (включая санитарных врачей), медицинским сестрам диетическим, шеф 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</si>
  <si>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организацию отдыха детей и их оздоровления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</si>
  <si>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 2 02 02999 05 7591 151</t>
  </si>
  <si>
    <t>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</si>
  <si>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 2 02 02999 05 7609 151</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</si>
  <si>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</si>
  <si>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 xml:space="preserve">2 02 02999 05 7748 151    </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</si>
  <si>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</si>
  <si>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2 02 03007 05 0000 151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</si>
  <si>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</si>
  <si>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финансирование расходов по социальному обслуживанию населения ,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</si>
  <si>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2 02 03024 05 7429 151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</si>
  <si>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</si>
  <si>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2 02 03024 05 7460 151</t>
  </si>
  <si>
    <t>Субвенции бюджетам муниципальных образований на осуществление государственных полномочий  по содержанию, эксплуатации и капитальному ремонту скотомогильников (биотермических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</si>
  <si>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2 02 03024 05 7467 151</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</si>
  <si>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</si>
  <si>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 2 02 03024 05 7551 151</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</si>
  <si>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</si>
  <si>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2 02 03024 05 7570 151</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</si>
  <si>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</si>
  <si>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2 02 03024 05 7577 151</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</si>
  <si>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</si>
  <si>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2 02 03024 05 7592 151</t>
  </si>
  <si>
    <t>Субвенции бюджетам муниципальных образований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</si>
  <si>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туризма"федерального бюджета </t>
  </si>
  <si>
    <t xml:space="preserve"> 2 02 04999 05 7550 151</t>
  </si>
  <si>
    <t>Реализация проектов подготовки учителей на вакантные должности в общеобразовательных организациях в рамках подпрограммы «Развитие кадрового потенциала отрасли» государственной программы Красноярского края «Развитие образования»</t>
  </si>
  <si>
    <t>Перечень главных администраторов доходов районного бюджета</t>
  </si>
  <si>
    <t>Муниципальная программа "Информационное обеспечение населения о деятельности органов местного самоуправления  Назаровского района"</t>
  </si>
  <si>
    <t>Информирование о деятельности администрации Назаровского района и ее структурных подразделений, наделенных статусом юридического лица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</si>
  <si>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Информирование о деятельности администрации Назаровского района и ее структурных подразделений, наделенных статусом юридического лица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</si>
  <si>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Муниципальная программа "Информационное обеспечение населения о деятельности органов местного самоуправления Назаровского района"</t>
  </si>
  <si>
    <t>Информационно-телевизионное сопровождение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</si>
  <si>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Приобретение печатных периодических  изданий для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</si>
  <si>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Информационно-телевизионное сопровождение деятельности администрации Назаровского района и ее структурных подразделений,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</si>
  <si>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2 02 02089 05 0004 151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</si>
  <si>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</si>
  <si>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2 02 02999 05 1094 151</t>
  </si>
  <si>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</si>
  <si>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2 02 02999 05 1095 151</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</si>
  <si>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</si>
  <si>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2 02 02999 05 7441 151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</si>
  <si>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</si>
  <si>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2 02 02999 05 7443 151</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</si>
  <si>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</si>
  <si>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2 02 02999 05 7456 151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</si>
  <si>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</si>
  <si>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2 02 02999 05 7457 151</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</si>
  <si>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</si>
  <si>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2 02 02999 05 7461 151</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</si>
  <si>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</si>
  <si>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2 02 02999 05 7466 151</t>
  </si>
  <si>
    <t xml:space="preserve"> 2 02 02999 05 7487 151</t>
  </si>
  <si>
    <t xml:space="preserve"> 2 02 02999 05 7488 151</t>
  </si>
  <si>
    <t>600</t>
  </si>
  <si>
    <t>Субсидии бюджетным учреждениям</t>
  </si>
  <si>
    <t>610</t>
  </si>
  <si>
    <t>Обеспечение деятельности (оказание услуг) подведомственных учреждений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</si>
  <si>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0818001</t>
  </si>
  <si>
    <t>Софинансирование расходов на поддержку деятельности муниципальных молодежных центров за счет средств районного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</si>
  <si>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0818421</t>
  </si>
  <si>
    <t>Подпрограмма "Повышение гражданской активности молодежи в решении задач социально-экономического развития района"</t>
  </si>
  <si>
    <t>0820000</t>
  </si>
  <si>
    <t>Вовлечение молодых граждан в массовые мероприятия патриотической направленности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</si>
  <si>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0828422</t>
  </si>
  <si>
    <t>2 02 03024 05 7513 151</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</si>
  <si>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</si>
  <si>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Всего</t>
  </si>
  <si>
    <t>094 01  06  00  00  00  0000 000</t>
  </si>
  <si>
    <t>Иные  источники внутреннего  финансирования дефицитов  бюджетов</t>
  </si>
  <si>
    <t>01  03  00  00  05  0000  710</t>
  </si>
  <si>
    <t xml:space="preserve"> 01  03  00  00  05  0000  810</t>
  </si>
  <si>
    <t xml:space="preserve"> 01  06  05  01  05  0000  640</t>
  </si>
  <si>
    <t>Общий объем бюджетных ассигнований на исполнение гарантий по возможным гарантийным случаям, тыс.рублей</t>
  </si>
  <si>
    <t>079</t>
  </si>
  <si>
    <t>147</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</si>
  <si>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</si>
  <si>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</si>
  <si>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Плата за выбросы загрязняющих веществ в атмосферный воздух передвижными объектами </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</si>
  <si>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</si>
  <si>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</si>
  <si>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</si>
  <si>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</si>
  <si>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</si>
  <si>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Назаровский районный Совет депутатов</t>
  </si>
  <si>
    <t>0700000</t>
  </si>
  <si>
    <t>1 11 05013 10 0000 120</t>
  </si>
  <si>
    <t>Наименование показателей</t>
  </si>
  <si>
    <t xml:space="preserve">                                                                                                                    Приложение 3</t>
  </si>
  <si>
    <t>источников внутреннего финансирования</t>
  </si>
  <si>
    <t>Главные администраторы</t>
  </si>
  <si>
    <t>дефицита районного бюджета</t>
  </si>
  <si>
    <t xml:space="preserve">                                           к  решению Назаровского районного  Совета депутатов</t>
  </si>
  <si>
    <t>№ строки</t>
  </si>
  <si>
    <t>Наименование кода бюджетной классификации</t>
  </si>
  <si>
    <t xml:space="preserve">1 11 05035 05 0000 120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</si>
  <si>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</si>
  <si>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</si>
  <si>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</si>
  <si>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Доходы от продажи земельных участков , государственная собственность на которые не разграничена и которые расположены в границах поселений</t>
  </si>
  <si>
    <t>Плата за выбросы загрязняющих веществ в атмосферный воздух стационарными объектами</t>
  </si>
  <si>
    <t>Суммы по искам о возмещении вреда, причиненного окружающей среде, подлежащие зачислению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</si>
  <si>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</si>
  <si>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</si>
  <si>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 xml:space="preserve"> 2 02 01003 05 0000 151</t>
  </si>
  <si>
    <t>2 02 02009 05 9000 151</t>
  </si>
  <si>
    <t>Денежные взыскания ( штрафы) за нарушение законодательства об охране и использовании животного мира</t>
  </si>
  <si>
    <t>076</t>
  </si>
  <si>
    <t>081</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</si>
  <si>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</si>
  <si>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t>
  </si>
  <si>
    <t>0400</t>
  </si>
  <si>
    <t>Сельское хозяйство и рыболовство</t>
  </si>
  <si>
    <t>0405</t>
  </si>
  <si>
    <t>Транспорт</t>
  </si>
  <si>
    <t>0408</t>
  </si>
  <si>
    <t>0500</t>
  </si>
  <si>
    <t>Коммунальное хозяйство</t>
  </si>
  <si>
    <t>0502</t>
  </si>
  <si>
    <t>Другие вопросы в области жилищно-коммунального хозяйства</t>
  </si>
  <si>
    <t>0505</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</si>
  <si>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</si>
  <si>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</si>
  <si>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</si>
  <si>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</si>
  <si>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</si>
  <si>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</si>
  <si>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</si>
  <si>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</si>
  <si>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</si>
  <si>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</si>
  <si>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</si>
  <si>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</si>
  <si>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</si>
  <si>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Другие вопросы в области культуры, кинематографии</t>
  </si>
  <si>
    <t>0804</t>
  </si>
  <si>
    <t>Наименование поселений</t>
  </si>
  <si>
    <t xml:space="preserve">где отсутствуют военные  комиссариаты, в соответствии </t>
  </si>
  <si>
    <t>с Федеральным законом от 28.03.1998  № 53-ФЗ</t>
  </si>
  <si>
    <t>"О воинской обязанности и военной службе"</t>
  </si>
  <si>
    <t>Наименование  поселений</t>
  </si>
  <si>
    <t xml:space="preserve">Прочие поступления от использования имущества , находящегося в собственности муниципальных районов (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</si>
  <si>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                                 Приложение 6</t>
  </si>
  <si>
    <t>Управление социальной защиты населения администрации Назаровского района</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</si>
  <si>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</si>
  <si>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</si>
  <si>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094 01  06  05  02  00  0000  640</t>
  </si>
  <si>
    <t>Предоставление бюджетных кредитов бюджетам бюджетной системы Российской Федерации в валюте Российской Федерации</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</si>
  <si>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</si>
  <si>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</si>
  <si>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</si>
  <si>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</si>
  <si>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</si>
  <si>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</si>
  <si>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</si>
  <si>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</si>
  <si>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</si>
  <si>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 xml:space="preserve"> 01  06  05  01  05  0000  540</t>
  </si>
  <si>
    <t xml:space="preserve"> 01  05  02  01  05  0000  610</t>
  </si>
  <si>
    <t xml:space="preserve"> 01  05  02  01  05  0000  510</t>
  </si>
  <si>
    <t>Возврат бюджетных кредитов, предоставленных  юридическим лицам из бюджетов муниципальных районов в валюте Российской Федерации</t>
  </si>
  <si>
    <t>Код администратора</t>
  </si>
  <si>
    <t>1 14 06025 05 0000 430</t>
  </si>
  <si>
    <t>1 17 01050 05 0000 180</t>
  </si>
  <si>
    <t>Невыясненные поступления , зачисляемые в бюджеты муниципальных районов</t>
  </si>
  <si>
    <t>Управление образования администрации Назаровского района</t>
  </si>
  <si>
    <t>Направление (цель) гарантирования</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</si>
  <si>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</si>
  <si>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2 02 03024 05 7566 151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</si>
  <si>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</si>
  <si>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2 02 03024 05 7588 151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</si>
  <si>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</si>
  <si>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2 02 03024 05 7601 151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</si>
  <si>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</si>
  <si>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2 02 03024 05 7604 151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</si>
  <si>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</si>
  <si>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2 02 03029 05 0000 151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</si>
  <si>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</si>
  <si>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</si>
  <si>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2 02 03119 05 8000 151</t>
  </si>
  <si>
    <t>2 02 03119 05 9000 151</t>
  </si>
  <si>
    <t>2 02 04999 05 1011 151</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</si>
  <si>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</si>
  <si>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 xml:space="preserve"> 2 02 02999 05 7489 151</t>
  </si>
  <si>
    <t xml:space="preserve"> 2 02 02999 05 7491 151</t>
  </si>
  <si>
    <t xml:space="preserve"> 2 02 02999 05 7492 151</t>
  </si>
  <si>
    <t xml:space="preserve"> 2 02 02999 05 7496 151</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</si>
  <si>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</si>
  <si>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 xml:space="preserve"> 2 02 02999 05 7497 151</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</si>
  <si>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</si>
  <si>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 xml:space="preserve"> 2 02 02999 05 7508 151</t>
  </si>
  <si>
    <t xml:space="preserve"> 2 02 02999 05 7511 151</t>
  </si>
  <si>
    <t xml:space="preserve"> 2 02 02999 05 7555 151</t>
  </si>
  <si>
    <t>Реализация мер дополнительной поддержки населения, направленных на соблюдение размера вносимой гражданами платы за коммунальные услуги в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</si>
  <si>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Подпрограмма "Обеспечение реализации муниципальной  программы и прочие мероприятия"</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</si>
  <si>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"Реформирование и модернизация жилищно-коммунального хозяйства и повышение энергетической эффективности"</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</si>
  <si>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</si>
  <si>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</si>
  <si>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</si>
  <si>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</si>
  <si>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 xml:space="preserve">                                                                        к решению Назаровского районного Совета депутатов</t>
  </si>
  <si>
    <t xml:space="preserve">                                                                          к решению Назаровского районного Совета депутатов</t>
  </si>
  <si>
    <t xml:space="preserve">                                                                                     к решению Назаровского  районного Совета депутатов </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</si>
  <si>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</si>
  <si>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</si>
  <si>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 xml:space="preserve"> 2 02 02999 05 7572 151</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</si>
  <si>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</si>
  <si>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 xml:space="preserve"> 2 02 02999 05 7579 151</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</si>
  <si>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</si>
  <si>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 xml:space="preserve"> 2 02 02999 05 7582 151</t>
  </si>
  <si>
    <t>094 01  05  02  01  00  0000  510</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</si>
  <si>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</si>
  <si>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</si>
  <si>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</si>
  <si>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</si>
  <si>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</si>
  <si>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</si>
  <si>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</si>
  <si>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</si>
  <si>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бюджетам поселений на организацию и проведение</t>
  </si>
  <si>
    <t xml:space="preserve">  акарицидных  обработок мест массового отдыха населения</t>
  </si>
  <si>
    <t>Уменьшение прочих остатков денежных средств  бюджетов муниципальных районов</t>
  </si>
  <si>
    <t>094 01  05  02  01  05  0000  610</t>
  </si>
  <si>
    <t>Получение кредитов от других бюджетов бюджетной системы в валюте Российской Федерации</t>
  </si>
  <si>
    <t>094 01  03  00  00  00  0000  700</t>
  </si>
  <si>
    <t>Получение кредитов от других бюджетов бюджетной системы в валюте Российской Федерации бюджетом муниципального района</t>
  </si>
  <si>
    <t>Предоставление бюджетных кредитов юридическим лицам из бюджетов муниципальных районов  в валюте Российской Федерации</t>
  </si>
  <si>
    <t>2</t>
  </si>
  <si>
    <t xml:space="preserve">          поселений  из районного фонда финансовой поддержки</t>
  </si>
  <si>
    <t>2015 год</t>
  </si>
  <si>
    <t>2016 год</t>
  </si>
  <si>
    <t xml:space="preserve">Распределение дотаций навыравнивание уровня бюджетной </t>
  </si>
  <si>
    <t xml:space="preserve">        обеспеченности  поселений  за счет средств краевого бюджета</t>
  </si>
  <si>
    <t xml:space="preserve">                                                                                        к решению Назаровского районного Совета депутатов</t>
  </si>
  <si>
    <t xml:space="preserve">                                           Приложение  14</t>
  </si>
  <si>
    <t xml:space="preserve">полномочий по  первичному воинскому учету на территориях, </t>
  </si>
  <si>
    <t>Распределение субвенций  на осуществление государственных</t>
  </si>
  <si>
    <t>Распределение субвенций</t>
  </si>
  <si>
    <t xml:space="preserve">Распределение субсидий </t>
  </si>
  <si>
    <t xml:space="preserve">                                                                                    к решению Назаровского районного Совета депутатов</t>
  </si>
  <si>
    <t xml:space="preserve"> по обеспечению сбалансированности бюджетов  поселений  </t>
  </si>
  <si>
    <t>Распределение межбюджетных трансфертов</t>
  </si>
  <si>
    <t xml:space="preserve">          Распределение межбюджетных трансфертов</t>
  </si>
  <si>
    <t>бюджетам поселений на улучшение материально-</t>
  </si>
  <si>
    <t>технической базы муниципальных учреждений культуры</t>
  </si>
  <si>
    <t xml:space="preserve">Муниципальные гарантии  </t>
  </si>
  <si>
    <t>муниципальных гарантий Назаровского района в валюте Российской Федерации</t>
  </si>
  <si>
    <t>НАЛОГИ НА СОВОКУПНЫЙ ДОХОД</t>
  </si>
  <si>
    <t>Единый налог на вмененный доход для отдельных видов деятельности</t>
  </si>
  <si>
    <t>Единый сельскохозяйственный налог</t>
  </si>
  <si>
    <t>05</t>
  </si>
  <si>
    <t>188</t>
  </si>
  <si>
    <t>ДОХОДЫ ОТ ИСПОЛЬЗОВАНИЯ ИМУЩЕСТВА, НАХОДЯЩЕГОСЯ В ГОСУДАРСТВЕННОЙ И МУНИЦИПАЛЬНОЙ СОБСТВЕННОСТИ</t>
  </si>
  <si>
    <t>120</t>
  </si>
  <si>
    <t>10</t>
  </si>
  <si>
    <t>ПЛАТЕЖИ ПРИ ПОЛЬЗОВАНИИ ПРИРОДНЫМИ РЕСУРСАМИ</t>
  </si>
  <si>
    <t>048</t>
  </si>
  <si>
    <t>Плата за негативное воздействие на окружающую среду</t>
  </si>
  <si>
    <t>130</t>
  </si>
  <si>
    <t>ДОХОДЫ ОТ ПРОДАЖИ МАТЕРИАЛЬНЫХ И НЕМАТЕРИАЛЬНЫХ АКТИВОВ</t>
  </si>
  <si>
    <t>ШТРАФЫ, САНКЦИИ, ВОЗМЕЩЕНИЕ УЩЕРБА</t>
  </si>
  <si>
    <t>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</si>
  <si>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</si>
  <si>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0412</t>
  </si>
  <si>
    <t>0111</t>
  </si>
  <si>
    <t>0113</t>
  </si>
  <si>
    <t>2 08 05000 05 0000 180</t>
  </si>
  <si>
    <t>7</t>
  </si>
  <si>
    <t>Другие вопросы в области национальной экономики</t>
  </si>
  <si>
    <t>Жилищное хозяйство</t>
  </si>
  <si>
    <t>0501</t>
  </si>
  <si>
    <t>Субвенции бюджетам муниципальных районов на выполнение передаваемых полномочий субъектов Российской Федерации</t>
  </si>
  <si>
    <t>Иные межбюджетные трансферты</t>
  </si>
  <si>
    <t>Наименование показателя бюджетной классификации</t>
  </si>
  <si>
    <t>Сумма на год</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</si>
  <si>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</si>
  <si>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</si>
  <si>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</si>
  <si>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</si>
  <si>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</si>
  <si>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0104</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</si>
  <si>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</si>
  <si>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</si>
  <si>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</si>
  <si>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 xml:space="preserve">Программа
</t>
  </si>
  <si>
    <t>МО Вернеададымский сельсовет</t>
  </si>
  <si>
    <t>Приложение 2</t>
  </si>
  <si>
    <t xml:space="preserve">к решению Назаровского районного Совета депутатов                                                                                                                                                                         </t>
  </si>
  <si>
    <t>к решению Назаровского районного Совета депутатов</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</si>
  <si>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</si>
  <si>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</si>
  <si>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</si>
  <si>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</si>
  <si>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</si>
  <si>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</si>
  <si>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</si>
  <si>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</si>
  <si>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</si>
  <si>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</si>
  <si>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1400</t>
  </si>
  <si>
    <t>Благоустройство</t>
  </si>
  <si>
    <t>0503</t>
  </si>
  <si>
    <t>015</t>
  </si>
  <si>
    <t>016</t>
  </si>
  <si>
    <t>Распределение дотаций на выравнивание уровня бюджетной обеспеченности</t>
  </si>
  <si>
    <t xml:space="preserve">видов расходов, разделам, подразделам классификации расходов районного бюджета </t>
  </si>
  <si>
    <t xml:space="preserve">разделам, подразделам классификации расходов районного бюджета </t>
  </si>
  <si>
    <t>Предоставление субсидий бюджетным, автономным учреждениям и иным некоммерческим организациям</t>
  </si>
  <si>
    <t>Расходы на выплаты персоналу государственных (муниципальных) органов</t>
  </si>
  <si>
    <t>Депутаты представительного органа муниципального образования в рамках  непрограммных расходов представительного органа власти</t>
  </si>
  <si>
    <t>9318802</t>
  </si>
  <si>
    <t>Закупка товаров, работ и услуг для государственных (муниципальных) нужд</t>
  </si>
  <si>
    <t>200</t>
  </si>
  <si>
    <t>240</t>
  </si>
  <si>
    <t>Председатель ревизионной комиссии Назаровского района в рамках непрограммных расходов представительного органа власти</t>
  </si>
  <si>
    <t>9318804</t>
  </si>
  <si>
    <t>Муниципальная программа "Защита населения и территорий Назаровского района от чрезвычайных ситуаций природного и техногенного характера"</t>
  </si>
  <si>
    <t>0400000</t>
  </si>
  <si>
    <t>Подпрограмма "Предупреждение, спасение, помощь населению Назаровского района в чрезвычайных ситуациях"</t>
  </si>
  <si>
    <t>0410000</t>
  </si>
  <si>
    <t>Обеспечение индивидуальными средствами защиты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</si>
  <si>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0418353</t>
  </si>
  <si>
    <t>0420000</t>
  </si>
  <si>
    <t>1158471</t>
  </si>
  <si>
    <t>1158472</t>
  </si>
  <si>
    <t>1158473</t>
  </si>
  <si>
    <t>1158474</t>
  </si>
  <si>
    <t>Непрограммные расходы органов местного самоуправления</t>
  </si>
  <si>
    <t>9400000</t>
  </si>
  <si>
    <t>Функционирование  администрации Назаровского района</t>
  </si>
  <si>
    <t>9410000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</si>
  <si>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непрограмных  расходов органов местного самоуправления</t>
  </si>
  <si>
    <t>9417552</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</si>
  <si>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непрограмных  расходов органов местного самоуправления</t>
  </si>
  <si>
    <t>9417604</t>
  </si>
  <si>
    <t>Руководство и управление в сфере установленных функций органов местного самоуправления  в рамках непрограмных  расходов органов местного самоуправления</t>
  </si>
  <si>
    <t>9418021</t>
  </si>
  <si>
    <t>Иные бюджетные ассигнования</t>
  </si>
  <si>
    <t>800</t>
  </si>
  <si>
    <t>Уплата налогов, сборов и иных платежей</t>
  </si>
  <si>
    <t>850</t>
  </si>
  <si>
    <t>Глава администрации района в рамках непрограммных расходов органов местного самоуправления</t>
  </si>
  <si>
    <t>9418805</t>
  </si>
  <si>
    <t>муниципального образования Назаровский район по вопросам организации</t>
  </si>
  <si>
    <t>бюджетам поселений на осуществление  части переданных в соответствии</t>
  </si>
  <si>
    <t xml:space="preserve">с действующим законодательсвом Российской Федерации пономочий </t>
  </si>
  <si>
    <t>0268225</t>
  </si>
  <si>
    <t>0268226</t>
  </si>
  <si>
    <t>0268227</t>
  </si>
  <si>
    <t>1237517</t>
  </si>
  <si>
    <t>Оценка рисков, связанных  с возникновением аварийной ситуации при эксплуатации  гидротехнических сооружений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</si>
  <si>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0418355</t>
  </si>
  <si>
    <t>Муниципальная программа "Развитие транспортной системы"</t>
  </si>
  <si>
    <t>1000000</t>
  </si>
  <si>
    <t>1050000</t>
  </si>
  <si>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"Развитие транспортной системы"</t>
  </si>
  <si>
    <t>1058466</t>
  </si>
  <si>
    <t>Муниципальная программа "Обращение с отходами на территории Назаровского района"</t>
  </si>
  <si>
    <t>0500000</t>
  </si>
  <si>
    <t>0550000</t>
  </si>
  <si>
    <t>Разработка проектной документации на строительство полигонов  твердых бытовых отходов в населенных пунктах Назаровского района в рамках отдельных мероприятий муниципальных программ "Обращение с отходами на территории Назаровского района"</t>
  </si>
  <si>
    <t>0558362</t>
  </si>
  <si>
    <t>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"Обращение с отходами на территории Назаровского района"</t>
  </si>
  <si>
    <t>0558363</t>
  </si>
  <si>
    <t>Проведение государственной экологической экспертизы проектной документации в рамках отдельных мероприятий муниципальных программ "Обращение с отходами на территории Назаровского района"</t>
  </si>
  <si>
    <t>0558364</t>
  </si>
  <si>
    <t>Выполнение государственной экспертизы проектной документации и инженерных изысканий в рамках отдельных мероприятий муниципальных программ "Обращение с отходами на территории Назаровского района"</t>
  </si>
  <si>
    <t>0558365</t>
  </si>
  <si>
    <t>0900000</t>
  </si>
  <si>
    <t>0950000</t>
  </si>
  <si>
    <t>0958456</t>
  </si>
  <si>
    <t>0958457</t>
  </si>
  <si>
    <t>Муниципальная программа "Обеспечение доступным и комфортным жильем жителей Назаровского района"</t>
  </si>
  <si>
    <t>1300000</t>
  </si>
  <si>
    <t>Подпрограмма "Переселение граждан из аварийного жилищного фонда в муниципальных образованиях Назаровского района"</t>
  </si>
  <si>
    <t>1310000</t>
  </si>
  <si>
    <t>Межевание земельных участков для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</si>
  <si>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1318521</t>
  </si>
  <si>
    <t xml:space="preserve"> 1. Перечень подлежащих предоставлению муниципльных  гарантий Назаровского района в 2015-2017 годах                                                                                                       </t>
  </si>
  <si>
    <t>на 2015 год</t>
  </si>
  <si>
    <t>Сумма на 2017 год</t>
  </si>
  <si>
    <t>Условно-утверждаемые расходы</t>
  </si>
  <si>
    <t>Ведомственная структура расходов районного бюджета на 2015 год</t>
  </si>
  <si>
    <t>Иные закупки товаров, работ и услуг для обеспечения государственных (муниципальных) нужд</t>
  </si>
  <si>
    <t>Подпрограмма "Информирование населения Назаровского района на обеспечение антитеррористической защищенности"</t>
  </si>
  <si>
    <t>Мероприятия по профилактике экстремизма  и терроризама в рамках подпрограммы "Информирование населения Назаровского района на обеспечение антитеррористической защищенности" муниципальной программы "Защита населения и территорий Назаровского района от чрезвычайных ситуаций природного и техногенного характера"</t>
  </si>
  <si>
    <t>Информационное обеспечение администрации Назаровского района о чрезвычайных происшествиях на территории района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</si>
  <si>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</si>
  <si>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t>
  </si>
  <si>
    <t>9417429</t>
  </si>
  <si>
    <t>Расходы , связанные с уплатой государственной пошлины,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t>
  </si>
  <si>
    <t>9418808</t>
  </si>
  <si>
    <t>Исполнение судебных актов</t>
  </si>
  <si>
    <t>830</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</si>
  <si>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 раммы "Поддержка малых форм хозяйствования" муниципальной программы "Развитие сельского хозяйства"</t>
  </si>
  <si>
    <t>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</si>
  <si>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0418358</t>
  </si>
  <si>
    <t>Муниципальная программа "Развитие малого и среднего предпринимательства на территории Назаровского района"</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</si>
  <si>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"Развитие малого и среднего предпринимательства на территории Назаровского района"</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</si>
  <si>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 в рамках отдельных мероприятий муниципальной программы "Развитие малого и среднего предпринимательства на территории Назаровского района"</t>
  </si>
  <si>
    <t>Содержание, эксплуатация и капитальный ремонт скотомогильников в рамках подпрограммы "Устойчивое развитие сельских территорий муниципальной программы "Развитие сельского хозяйства"</t>
  </si>
  <si>
    <t>1227460</t>
  </si>
  <si>
    <t>Приобретение многоквартирных домов в рамках подпрограммы "Обеспечение жильем работников отраслей бюджетной сферы на территории Назаровского района" муниципальной программы "Обеспечение доступным и комфортным жильем жителей Назаровского района"</t>
  </si>
  <si>
    <t>1328527</t>
  </si>
  <si>
    <t>Модернизация водогрейных котлов в котельных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</si>
  <si>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0318306</t>
  </si>
  <si>
    <t>Реализация мер дополнительной поддержки населения, направленных на соблюдение размера вносимой гражданами платы за коммунальные услуги в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</si>
  <si>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0357570</t>
  </si>
  <si>
    <t>Ликвидация несанкционированных свалок в рамках непрограммных  расходов органов местного самоуправления</t>
  </si>
  <si>
    <t>9418809</t>
  </si>
  <si>
    <t>Организация проведения капитального ремонта общего имущества в муниципальных домах, расположенных на территории Назаровского района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</si>
  <si>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0615144</t>
  </si>
  <si>
    <t>Софинансирование расходов на строительство (приобретение) жилья, предоставляемого молодым семьям и молодым специалистам по договорам найма жилого помещения за счет средств районного бюджета в рамках подпрограммы «Устойчивое развитие сельских территорий» муниципальной программы  "Развитие сельского хозяйства"</t>
  </si>
  <si>
    <t>1228510</t>
  </si>
  <si>
    <t>Подпрограмма "Развитие массовой физической культуры и спорта"</t>
  </si>
  <si>
    <t>Подпрограмма «Обеспечение жизнедеятельности образовательных учреждений района»</t>
  </si>
  <si>
    <t>Расходы , связанные с уплатой государственной пошлины, обжалованием судебных актов и исполнением судебных актов в рамкам непрограммных расходов органов местного самоуправления</t>
  </si>
  <si>
    <t>9428813</t>
  </si>
  <si>
    <t>Организация и проведение акарицидных обработок мест массового отдыха населения в рамках непрограмных расходов органов местного самоуправления</t>
  </si>
  <si>
    <t>Муниципальная программа "Система социальной защиты населения  Назаровского района"</t>
  </si>
  <si>
    <t>Предоставление пенсии за выслугу лет муниципальным служащим в рамках подпрограммы "Повышение качества жизни отдельных категорий граждан, степени их социальной защищенности"  муниципальной программы "Система социальной защиты населения Назаровского района"</t>
  </si>
  <si>
    <t>Осуществление подписки на газету "Советское Причулымье" отдельным категориям граждан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</si>
  <si>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Проведение торжественно- праздничных и иных мероприятий, посвященных социально-значимым событиям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</si>
  <si>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Предоставление ежегодной адресной материальной помощи лицам, удостоенным звания "Почетный гражданин Назаровского района (в соответствии с решением Назаровского районного Совета депутатов от 2105.2009 № 48-367 "Об утверждении Положения о звании "Почетный гражданин Назаровского района")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</si>
  <si>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 xml:space="preserve">                                                    на плановый период 2016-2017 годов</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</si>
  <si>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</si>
  <si>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 xml:space="preserve"> 2 02 02999 05 7481 151</t>
  </si>
  <si>
    <t xml:space="preserve"> 2 02 02999 05 7482 151</t>
  </si>
  <si>
    <t xml:space="preserve"> 2 02 02999 05 7483 151</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</si>
  <si>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</si>
  <si>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</si>
  <si>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2 02 04025 05 0000 151</t>
  </si>
  <si>
    <t xml:space="preserve">Источники финансирования дефицита районного бюджета </t>
  </si>
  <si>
    <t>Денежные взыскания (штрафы)  за нарушение бюджетного законодательства ( в части  бюджетов муниципальных районов)</t>
  </si>
  <si>
    <t xml:space="preserve">                                                                                                                     Приложение 4</t>
  </si>
  <si>
    <t xml:space="preserve">                                                                                    к  решению Назаровского районного Совета депутатов</t>
  </si>
  <si>
    <t>000</t>
  </si>
  <si>
    <t>00</t>
  </si>
  <si>
    <t>0000</t>
  </si>
  <si>
    <t>НАЛОГОВЫЕ И НЕНАЛОГОВЫЕ ДОХОДЫ</t>
  </si>
  <si>
    <t/>
  </si>
  <si>
    <t>182</t>
  </si>
  <si>
    <t>НАЛОГИ НА ПРИБЫЛЬ, ДОХОДЫ</t>
  </si>
  <si>
    <t>110</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</si>
  <si>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</si>
  <si>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</si>
  <si>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02</t>
  </si>
  <si>
    <t xml:space="preserve">Налог на прибыль организаций, зачисляемый в бюджеты субъектов Российской Федерации </t>
  </si>
  <si>
    <t>01</t>
  </si>
  <si>
    <t>Налог на доходы физических лиц</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</si>
  <si>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</si>
  <si>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Создание рабочих мест для несовершеннолетних граждан, проживающих в районе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</si>
  <si>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0828423</t>
  </si>
  <si>
    <t>Подпрограмма "Обеспечение жильем молодых семей "</t>
  </si>
  <si>
    <t>0830000</t>
  </si>
  <si>
    <t>Предоставление молодым семьям - участникам подпрограммы социальных выплат на приобретение жилья или строительство индивидуального жилого дома в рамках подпрограммы "Обеспечение жильем молодых семей" муниципальной программы "Развитие молодежной политики Назаровского района"</t>
  </si>
  <si>
    <t>0838425</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</si>
  <si>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</si>
  <si>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</si>
  <si>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</si>
  <si>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</si>
  <si>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Муниципальная программа "Развитие культуры"</t>
  </si>
  <si>
    <t>0600000</t>
  </si>
  <si>
    <t>Подпрограмма «Сохранение культурного наследия»</t>
  </si>
  <si>
    <t>0610000</t>
  </si>
  <si>
    <t>0618370</t>
  </si>
  <si>
    <t>0630000</t>
  </si>
  <si>
    <t>0638001</t>
  </si>
  <si>
    <t>Дотации на выравнивание  бюджетной обеспеченности  субъектов Российской Федерации и муниципальных образований</t>
  </si>
  <si>
    <t>1401</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</si>
  <si>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</si>
  <si>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</si>
  <si>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</si>
  <si>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</si>
  <si>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</si>
  <si>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3</t>
  </si>
  <si>
    <t>4</t>
  </si>
  <si>
    <t>5</t>
  </si>
  <si>
    <t>6</t>
  </si>
  <si>
    <t>500</t>
  </si>
  <si>
    <t xml:space="preserve">                                                                                                      к решению Назаровского  районного Совета депутатов </t>
  </si>
  <si>
    <t>БЕЗВОЗМЕЗДНЫЕ ПОСТУПЛЕНИЯ</t>
  </si>
  <si>
    <t xml:space="preserve">БЕЗВОЗМЕЗДНЫЕ ПОСТУПЛЕНИЯ ОТ ДРУГИХ БЮДЖЕТОВ БЮДЖЕТНОЙ СИСТЕМЫ РОССИЙСКОЙ ФЕДЕРАЦИИ </t>
  </si>
  <si>
    <t>151</t>
  </si>
  <si>
    <t>Дотации бюджетам субъектов Российской Федерации и муниципальных образований</t>
  </si>
  <si>
    <t>Дотации на выравнивание бюджетной обеспеченности</t>
  </si>
  <si>
    <t>Межбюджетные трансферты общего характера бюджетам бюджетной системы Российской Федерации</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</si>
  <si>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t>
  </si>
  <si>
    <t>Софинансирование расходов на проведение работ по уничтожению сорняков дикорастущей конопли за счет районного бюджета в рамках подпрограммы "Устойчивое развитие сельских территорий" муниципальной программы  "Развитие сельского хозяйства"</t>
  </si>
  <si>
    <t>Обеспечение деятельности (оказание услуг)библиотек  в рамках подпрограммы "Обеспечение условий реализации муниципальной  программы и прочие мероприятия" муниципальной программы  "Развитие культуры"</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</si>
  <si>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t>
  </si>
  <si>
    <t>Реконструкция объектов коммунальной инфраструктуры, используемых в сфере водоснабжения, водоотведения и очистки сточных вод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</si>
  <si>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</si>
  <si>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Разработка проектной документации на охрану санитарных зон скважин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</si>
  <si>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</si>
  <si>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</si>
  <si>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Подпрограмма "Обеспечение населения Назаровского района чистой питьевой  водой"</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</si>
  <si>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"Реформирование и модернизация жилищно-коммунального хозяйства и повышение энергетической эффективности"</t>
  </si>
  <si>
    <t>Подпрограмма "Сохранение культурного наследия"</t>
  </si>
  <si>
    <t>Подпрограмма "Обеспечение условий реализации муниципальной  программы и прочие мероприятия"</t>
  </si>
  <si>
    <t>Обеспечение деятельности (оказание услуг) клубных учреждений в рамках подпрограммы "Обеспечение условий реализации муниципальной  программы и прочие мероприятия" муниципальной программы  "Развитие культуры"</t>
  </si>
  <si>
    <t>Улучшение материально-технической базы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</si>
  <si>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</si>
  <si>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Подпрограмма "Поддержка искусства и народного творчества"</t>
  </si>
  <si>
    <t>Проведение культурно-досуговых мероприятий в рамках подпрограммы "Поддержка искусства и народного творчества" муниципальной программы "Развитие культуры"</t>
  </si>
  <si>
    <t>Софинансирование расходов на строительство (приобретение) жилья, предоставляемого молодым семьям и молодым специалистам по договорам найма жилого помещения за счет средств районного бюджета в рамках подпрограммы "Устойчивое развитие сельских территорий" муниципальной программы  "Развитие сельского хозяйства"</t>
  </si>
  <si>
    <t>Подпрограмма "Обеспечение жизнедеятельности образовательных учреждений района"</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</si>
  <si>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 в рамках подпрограммы "Обеспечение жизнедеятельности образовательных учреждений района" муниципальной программы "Развитие образования"</t>
  </si>
  <si>
    <t>Подпрограмма "Развитие дошкольного, общего и дополнительного образования"</t>
  </si>
  <si>
    <t>0117588</t>
  </si>
  <si>
    <t>Обеспечение деятельности (оказание услуг) подведомственных учреждений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</si>
  <si>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0118001</t>
  </si>
  <si>
    <t>0117564</t>
  </si>
  <si>
    <t>Обеспечение деятельности (оказание услуг) подведомственных учреждений  общего образования в рамках подпрограммы «Развитие дошкольного, общего и дополнительного образования» муниципальной программы  "Развитие образования"</t>
  </si>
  <si>
    <t>0118002</t>
  </si>
  <si>
    <t>0118003</t>
  </si>
  <si>
    <t>0118110</t>
  </si>
  <si>
    <t>0120000</t>
  </si>
  <si>
    <t>0128130</t>
  </si>
  <si>
    <t>0140000</t>
  </si>
  <si>
    <t>0148150</t>
  </si>
  <si>
    <t>1058465</t>
  </si>
  <si>
    <t>0130000</t>
  </si>
  <si>
    <t>0137582</t>
  </si>
  <si>
    <t>0137583</t>
  </si>
  <si>
    <t>Оздоровление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</si>
  <si>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</si>
  <si>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</si>
  <si>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</si>
  <si>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094 01  06  05  02  00  0000  540</t>
  </si>
  <si>
    <t>094 01  06  05  02  05  0000  540</t>
  </si>
  <si>
    <t>Предоставление бюджетных кредитов внутри страны в валюте Российской Федерации</t>
  </si>
  <si>
    <t>094  01  06  05  02  05  0000  640</t>
  </si>
  <si>
    <t>094  01  06  05  00  00  0000  500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</si>
  <si>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</si>
  <si>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</si>
  <si>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2 18 05010 05 0000 151</t>
  </si>
  <si>
    <t>2 18 05030 05 0000 180</t>
  </si>
  <si>
    <t>Доходы бюджетов муниципальных районов от возврата иными организациями остатков субсидий прошлых лет</t>
  </si>
  <si>
    <t>2 19 05000 05 0000 151</t>
  </si>
  <si>
    <t xml:space="preserve">                                                                                               к решению Назаровского районного Совета депутатов</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</si>
  <si>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</si>
  <si>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</si>
  <si>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</si>
  <si>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</si>
  <si>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</si>
  <si>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</si>
  <si>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</si>
  <si>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</si>
  <si>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Функционирование финансового управления администрации Назаровского района</t>
  </si>
  <si>
    <t>9420000</t>
  </si>
  <si>
    <t>Осуществление государственных  полномочий  по составлению  протоколов  об административных  правонарушениях в рамках непрограмных расходов органов местного самоуправления</t>
  </si>
  <si>
    <t>9427514</t>
  </si>
  <si>
    <t>НАЦИОНАЛЬНАЯ ОБОРОНА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</si>
  <si>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</si>
  <si>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9425118</t>
  </si>
  <si>
    <t>9427555</t>
  </si>
  <si>
    <t>Подпрограмма "Управление муниципальным долгом"</t>
  </si>
  <si>
    <t>1420000</t>
  </si>
  <si>
    <t>Расходы на обслуживание муниципального долга в рамках подпрограммы "Управление муниципальным долгом" муниципальной программы "Управление муниципальными финансами"</t>
  </si>
  <si>
    <t>1428603</t>
  </si>
  <si>
    <t>Обслуживание государственного (муниципального) долга</t>
  </si>
  <si>
    <t>700</t>
  </si>
  <si>
    <t>Обслуживание муниципального долга</t>
  </si>
  <si>
    <t>730</t>
  </si>
  <si>
    <t>Межбюджетные трансферты  общего  характера  бюджетам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</si>
  <si>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</si>
  <si>
    <t>1410000</t>
  </si>
  <si>
    <t>Дотации на выравнивание бюджетной обеспеченности поселений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</si>
  <si>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1417601</t>
  </si>
  <si>
    <t>510</t>
  </si>
  <si>
    <t>Дотации на выравнивание бюджетной обеспеченности поселений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</si>
  <si>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1418601</t>
  </si>
  <si>
    <t>Техническая инвентаризация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</si>
  <si>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1318522</t>
  </si>
  <si>
    <t>Подпрограмма "Территориальное планирование, градостроительное зонирование и документация по планировке территории Назаровского района"</t>
  </si>
  <si>
    <t>1330000</t>
  </si>
  <si>
    <t>Разработка генеральных планов поселений  в рамках подпрограммы "Территориальное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</si>
  <si>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1338525</t>
  </si>
  <si>
    <t>1338526</t>
  </si>
  <si>
    <t>Муниципальная программа "Совершенствование управления муниципальным имуществом в Назаровском районе"</t>
  </si>
  <si>
    <t>1500000</t>
  </si>
  <si>
    <t>1550000</t>
  </si>
  <si>
    <t>Выполнение кадастровых работ и оформление технической документации на объекты недвижимости в рамках отдельных мероприятий муниципальной программы "Совершенствование управления муниципальным имуществом в Назаровском районе"</t>
  </si>
  <si>
    <t>1558701</t>
  </si>
  <si>
    <t>Оформление справки о зарегистрированных правах в рамках отдельных мероприятий муниципальной программы "Совершенствование управления муниципальным имуществом в Назаровском районе"</t>
  </si>
  <si>
    <t>1558702</t>
  </si>
  <si>
    <t>Оценка муниципального имущества в рамках отдельных мероприятий муниципальной программы "Совершенствование управления муниципальным имуществом в Назаровском районе"</t>
  </si>
  <si>
    <t>1558704</t>
  </si>
  <si>
    <t>Выполнение кадастровых работ и формирование земельных участков под объектами недвижимости (межевание и кадастровый учет) в рамках отдельных мероприятий муниципальной программы "Совершенствование управления муниципальным имуществом в Назаровском районе"</t>
  </si>
  <si>
    <t>1558705</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</si>
  <si>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</si>
  <si>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1558708</t>
  </si>
  <si>
    <t>ЖИЛИЩНО-КОММУНАЛЬНОЕ ХОЗЯЙСТВО</t>
  </si>
  <si>
    <t>Подпрограмма "Обеспечение жильем работников отраслей бюджетной сферы на территории Назаровского района"</t>
  </si>
  <si>
    <t>1320000</t>
  </si>
  <si>
    <t>Муниципальная программа "Реформирование и модернизация жилищно-коммунального хозяйства и повышение энергетической эффективности"</t>
  </si>
  <si>
    <t>0300000</t>
  </si>
  <si>
    <t>Подпрограмма "Развитие и модернизация объектов коммунальной инфраструктуры Назаровского района"</t>
  </si>
  <si>
    <t>0310000</t>
  </si>
  <si>
    <t>Капитальный ремонт здания котельных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</si>
  <si>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0318301</t>
  </si>
  <si>
    <t>Межбюджетные трансферты</t>
  </si>
  <si>
    <t>540</t>
  </si>
  <si>
    <t>Капитальный ремонт тепловых сетей, устройство тепловых сетей, замена и модернизация запорной арматуры и котельного оборудования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</si>
  <si>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0318303</t>
  </si>
  <si>
    <t>Капитальный ремонт водопроводных сетей, устройство водопроводных сетей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</si>
  <si>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0318304</t>
  </si>
  <si>
    <t>0320000</t>
  </si>
  <si>
    <t>0328315</t>
  </si>
  <si>
    <t>0328316</t>
  </si>
  <si>
    <t>0328318</t>
  </si>
  <si>
    <t>0350000</t>
  </si>
  <si>
    <t>Подпрограмма «Обеспечение реализации муниципальной  программы и прочие мероприятия"</t>
  </si>
  <si>
    <t>0340000</t>
  </si>
  <si>
    <t>2 02 02999 05 7436 151</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</si>
  <si>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</si>
  <si>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2 02 02999 05 7437 151</t>
  </si>
  <si>
    <t>0348330</t>
  </si>
  <si>
    <t>Расходы на выплаты персоналу казенных учреждений</t>
  </si>
  <si>
    <t>0358332</t>
  </si>
  <si>
    <t>ОБРАЗОВАНИЕ</t>
  </si>
  <si>
    <t>Муниципальная программа "Развитие молодежной политики Назаровского района"</t>
  </si>
  <si>
    <t>0800000</t>
  </si>
  <si>
    <t>Подпрограмма "Развитие молодежной политики"</t>
  </si>
  <si>
    <t>0810000</t>
  </si>
  <si>
    <t>Поддержка деятельности муниципальных молодежных центров за счет средств краевого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</si>
  <si>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0817456</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</si>
  <si>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</si>
  <si>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1 13 01995 05 0000 130</t>
  </si>
  <si>
    <t>Прочие доходы от оказания платных услуг  (работ) получателями средств бюджетов муниципальных районов</t>
  </si>
  <si>
    <t>1 14 02052 05 0000 410</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</si>
  <si>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</si>
  <si>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</si>
  <si>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</si>
  <si>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1 14 02053 05 0000  440</t>
  </si>
  <si>
    <t>1 14 06013 10 0000 430</t>
  </si>
  <si>
    <t>1 16 90050 05 0000 140</t>
  </si>
  <si>
    <t>Прочие поступления от денежных взысканий (штрафов) и иных сумм в возмещение ущерба , зачисляемые в бюджеты муниципальных районов</t>
  </si>
  <si>
    <t>1 17 05050 05 0000 180</t>
  </si>
  <si>
    <t>Прочие неналоговые доходы бюджетов муниципальных районов</t>
  </si>
  <si>
    <t>Управление образования администрации  Назаровского района</t>
  </si>
  <si>
    <t>1 11 02033 05 0000 120</t>
  </si>
  <si>
    <t>2 02 02999 05 7444 151</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</si>
  <si>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</si>
  <si>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2 02 02999 05 7445 151</t>
  </si>
  <si>
    <t>Доходы от размещения временно свободных средств  бюджетов  муниципальных  районов</t>
  </si>
  <si>
    <t>1 11 03050 05 0000 120</t>
  </si>
  <si>
    <t>0200</t>
  </si>
  <si>
    <t>Мобилизационная и вневойсковая подготовка</t>
  </si>
  <si>
    <t>0203</t>
  </si>
  <si>
    <t>Проценты, полученные от предоставления бюджетных кредитов внутри страны за счет средств  бюджетов  муниципальных районов</t>
  </si>
  <si>
    <t>1 16 18050 05 0000 140</t>
  </si>
  <si>
    <t>Бюджетные кредиты от других бюджетов бюджетной  системы Российской Федерации</t>
  </si>
  <si>
    <t>094 01  03  00  00  00  0000  000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</si>
  <si>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</si>
  <si>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094 01  03  00  00  00  0000  800</t>
  </si>
  <si>
    <t>№ п/п</t>
  </si>
  <si>
    <t>-</t>
  </si>
  <si>
    <t xml:space="preserve">Наличие права регрессного требования </t>
  </si>
  <si>
    <t>Иные условия предоставления муниципальных гарантий</t>
  </si>
  <si>
    <t>Анализ финансового состояния принципала</t>
  </si>
  <si>
    <t>Категория и (или) наименование принципала</t>
  </si>
  <si>
    <t>Исполнение муниципальных гарантий Назаровского района</t>
  </si>
  <si>
    <t>За счет источников финансирования дефицита районного бюджета</t>
  </si>
  <si>
    <t>Общий объем гарантий, тыс.рублей</t>
  </si>
  <si>
    <t xml:space="preserve">                                                                                                                                                                           Приложение 1</t>
  </si>
  <si>
    <t>№</t>
  </si>
  <si>
    <t xml:space="preserve">ИТОГО </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</si>
  <si>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</si>
  <si>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</si>
  <si>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</si>
  <si>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</si>
  <si>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</si>
  <si>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</si>
  <si>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МО Подсосенский сельсовет</t>
  </si>
  <si>
    <t>МО Преображенский сельсовет</t>
  </si>
  <si>
    <t>МО Сахаптинский сельсовет</t>
  </si>
  <si>
    <t>МО Степновский сельсовет</t>
  </si>
  <si>
    <t>Тыс.руб.</t>
  </si>
  <si>
    <t>Сумма</t>
  </si>
  <si>
    <t>Код бюджетной классификации</t>
  </si>
  <si>
    <t>001</t>
  </si>
  <si>
    <t>094</t>
  </si>
  <si>
    <t>Администрация Назаровского района</t>
  </si>
  <si>
    <t>Финансовое управление администрации Назаровского района</t>
  </si>
  <si>
    <t>Код</t>
  </si>
  <si>
    <t>Код группы, подгруппы, статьи и вида источников</t>
  </si>
  <si>
    <t>Дотации</t>
  </si>
  <si>
    <t xml:space="preserve">                                                                                 к решению Назаровского районного Совета депутатов</t>
  </si>
  <si>
    <t>Софинансирование  расходовна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 муниципальной программы  "Развитие образования"</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</si>
  <si>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</si>
  <si>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</si>
  <si>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</si>
  <si>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 "Обеспечение условий реализации муниципальной  программы и прочие мероприятия" муниципальной программы "Развитие культуры"</t>
  </si>
  <si>
    <t>Комплектование книжных фондов муниципальных библиотек  за счет средств федерального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</si>
  <si>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</si>
  <si>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</si>
  <si>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</si>
  <si>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t>
  </si>
  <si>
    <t>9415120</t>
  </si>
  <si>
    <t>Резервный фонд администрации Назаровского района в рамках непрограмных  расходов органов местного самоуправления</t>
  </si>
  <si>
    <t>9418806</t>
  </si>
  <si>
    <t>Резервные средства</t>
  </si>
  <si>
    <t>870</t>
  </si>
  <si>
    <t>Выполнение других обязательств органами местного самоуправления   в рамках непрограмных  расходов органов местного самоуправления</t>
  </si>
  <si>
    <t>9418807</t>
  </si>
  <si>
    <t>НАЦИОНАЛЬНАЯ ЭКОНОМИКА</t>
  </si>
  <si>
    <t>Муниципальная программа "Развитие сельского хозяйства"</t>
  </si>
  <si>
    <t>1200000</t>
  </si>
  <si>
    <t>Подпрограмма "Поддержка малых форм хозяйствования"</t>
  </si>
  <si>
    <t>1210000</t>
  </si>
  <si>
    <t>1212248</t>
  </si>
  <si>
    <t>Субсидии юридическим лицам (кроме некоммерческих организаций), индивидуальным предпринимателям, физическим лицам</t>
  </si>
  <si>
    <t>810</t>
  </si>
  <si>
    <t>Подпрограмма "Устойчивое развитие сельских территорий"</t>
  </si>
  <si>
    <t>1220000</t>
  </si>
  <si>
    <t>1227518</t>
  </si>
  <si>
    <t>1228512</t>
  </si>
  <si>
    <t>Подрограмма "Обеспечение реализации муниципальной программы и прочие мероприятия"</t>
  </si>
  <si>
    <t>1230000</t>
  </si>
  <si>
    <t>0260000</t>
  </si>
  <si>
    <t>0267513</t>
  </si>
  <si>
    <t xml:space="preserve">        к решению Назаровского районного Совета депутатов</t>
  </si>
  <si>
    <t>Приложение 7</t>
  </si>
  <si>
    <t xml:space="preserve">                                   Ведомственная структура расходов районного бюджета </t>
  </si>
  <si>
    <t xml:space="preserve">     к решению Назаровского районного Совета депутатов</t>
  </si>
  <si>
    <t>Наименование показателей бюджетной классификации</t>
  </si>
  <si>
    <t>Целавая статья</t>
  </si>
  <si>
    <t xml:space="preserve">Распределение бюджетных ассигнований по целевым статьям (муниципальным программам </t>
  </si>
  <si>
    <t xml:space="preserve"> и непрограммным направлениям деятельности), группам  и подгруппам </t>
  </si>
  <si>
    <t>Распределение бюджетных ассигнований по целевым статьям (муниципальным программам</t>
  </si>
  <si>
    <t>и непрограммным направлениям деятельности), группам  и подгруппам  видов расходов,</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</si>
  <si>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</si>
  <si>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</si>
  <si>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</si>
  <si>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</si>
  <si>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</si>
  <si>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</si>
  <si>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</si>
  <si>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</si>
  <si>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</si>
  <si>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8000</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</si>
  <si>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</si>
  <si>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9000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</si>
  <si>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</si>
  <si>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</si>
  <si>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</si>
  <si>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1 14 01050 05 0000 410</t>
  </si>
  <si>
    <t>Доходы от продажи квартир, находящихся в собственности муниципальных районов</t>
  </si>
  <si>
    <t>2 07 05010 05 0000 180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</si>
  <si>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  </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</si>
  <si>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</si>
  <si>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</si>
  <si>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2 07 05030 05 0000 180</t>
  </si>
  <si>
    <t>Прочие безвозмездные поступления в бюджеты муниципальных районов</t>
  </si>
  <si>
    <t xml:space="preserve"> 2 02 01001 05 2711 151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</si>
  <si>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</si>
  <si>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 xml:space="preserve"> 2 02 01001 05 2712 151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</si>
  <si>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</si>
  <si>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</si>
  <si>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2 02 02008 050 0000 151</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</si>
  <si>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</si>
  <si>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2 02 02085 05 9000 151</t>
  </si>
  <si>
    <t>2 02 02088 05 0002 151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</si>
  <si>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</si>
  <si>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2 02 02088 05 0004 151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</si>
  <si>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</si>
  <si>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2 02 02089 05 0002 151</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</si>
  <si>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</si>
  <si>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</si>
  <si>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Обеспечение деятельности (оказание услуг) подведомственных учреждений  общего образования в рамках подпрограммы "Развитие дошкольного, общего и дополнительного образования" муниципальной программы  "Развитие образования"</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</si>
  <si>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</si>
  <si>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"Развитие дошкольного, общего и дополнительного образования" муниципальной программы "Развитие образования"</t>
  </si>
  <si>
    <t>Подпрограмма "Выявление и сопровождение одаренных детей"</t>
  </si>
  <si>
    <t>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проектах в рамках подпрограммы "Выявление и сопровождение одаренных детей" муниципальной программы  "Развитие образования"</t>
  </si>
  <si>
    <t>Подпрограмма  "Обеспечение жизнедеятельности образовательных учреждений района"</t>
  </si>
  <si>
    <t>Подпрограмма "Развитие в Назаровском районе системы отдыха, оздоровления и занятости детей"</t>
  </si>
  <si>
    <t>Оплата стоимости набора продуктов питания или готовых блюд и их транспортировки в лагерях с дневным пребыванием детей в рамках подпрограммы  "Развитие в Назаровском районе системы отдыха, оздоровления и занятости детей" муниципальной программы  "Развитие образования"</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</si>
  <si>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Назаровском районе системы отдыха, оздоровления и занятости детей" муниципальной программы  "Развитие образования"</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</si>
  <si>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</si>
  <si>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Софинансирование  расходовна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</si>
  <si>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Подпрограмма "Обеспечение реализации муниципальной программы и прочие мероприятия в области образования"</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</si>
  <si>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  муниципальной программы  "Развитие образования"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</si>
  <si>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  муниципальной программы  "Развитие образования"</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</si>
  <si>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муниципальной программы  "Развитие образования"</t>
  </si>
  <si>
    <t>Обеспечение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муниципальной программы  "Развитие образования"</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</si>
  <si>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</si>
  <si>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Назаровского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</si>
  <si>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Назаровского района"</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</si>
  <si>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</si>
  <si>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Обеспечение деятельности (оказание услуг) подведомственных учреждений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</si>
  <si>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Оздоровление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</si>
  <si>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Софинансирование  расходов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</si>
  <si>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Проведение муниципального конкурса проектов и программ в сфере отдыха, оздоровления и занятости детей и подростков в рамках подпрограммы  "Развитие в Назаровском районе системы отдыха, оздоровления и занятости детей" муниципальной программы  "Развитие образования"</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</si>
  <si>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Назаровского района"</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</si>
  <si>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</si>
  <si>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</si>
  <si>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 xml:space="preserve">                                                                                                                            от  18.12. 2014г. №    48-277</t>
  </si>
  <si>
    <t>от 18.12.2014г. № 48-277</t>
  </si>
  <si>
    <t xml:space="preserve">                                                               от 18.12. 2014 г. №  48-277</t>
  </si>
  <si>
    <t xml:space="preserve">                                                                                                                     от 18.12.2014 г.  № 48-277</t>
  </si>
  <si>
    <t xml:space="preserve">                                                                                                                            от 18.12. 2014г. №   48-277</t>
  </si>
  <si>
    <t>от 18.12.2014г.      № 48-277</t>
  </si>
  <si>
    <t xml:space="preserve">                      от 18.12.2014 г.     № 48-277</t>
  </si>
  <si>
    <t xml:space="preserve">                      от  18.12.2014 г.     № 48-277</t>
  </si>
  <si>
    <t xml:space="preserve">                      от  18.12.2014 г.     №  48-277</t>
  </si>
  <si>
    <t xml:space="preserve">                                                                                       от 18.12. 2014г.  №  48-277</t>
  </si>
  <si>
    <t xml:space="preserve">                                                                                       от  18.12. 2014г.  №  48-277</t>
  </si>
  <si>
    <t xml:space="preserve">                                                                                       от  18.12. 2014г.  №   48-277</t>
  </si>
  <si>
    <t xml:space="preserve">                                                                                                                                     от  18.12. 2014 г. №  48-277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</si>
</sst>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
  </numFmts>
  <fonts count="64">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b/>
      <sz val="13"/>
      <name val="Times New Roman"/>
      <family val="1"/>
    </font>
    <font>
      <sz val="13"/>
      <name val="Arial Cyr"/>
      <family val="0"/>
    </font>
    <font>
      <sz val="9"/>
      <name val="Arial Cyr"/>
      <family val="0"/>
    </font>
    <font>
      <sz val="10"/>
      <name val="Helv"/>
      <family val="0"/>
    </font>
    <font>
      <sz val="9"/>
      <name val="Times New Roman"/>
      <family val="1"/>
    </font>
    <font>
      <b/>
      <sz val="10"/>
      <name val="Times New Roman"/>
      <family val="1"/>
    </font>
    <font>
      <b/>
      <sz val="9"/>
      <name val="Times New Roman"/>
      <family val="1"/>
    </font>
    <font>
      <b/>
      <sz val="10"/>
      <color indexed="63"/>
      <name val="Arial"/>
      <family val="2"/>
    </font>
    <font>
      <sz val="11"/>
      <color indexed="8"/>
      <name val="Calibri"/>
      <family val="2"/>
    </font>
    <font>
      <b/>
      <sz val="11"/>
      <name val="Arial Cyr"/>
      <family val="0"/>
    </font>
    <font>
      <sz val="8"/>
      <color indexed="8"/>
      <name val="Calibri"/>
      <family val="2"/>
    </font>
    <font>
      <b/>
      <sz val="10.5"/>
      <name val="Times New Roman"/>
      <family val="1"/>
    </font>
    <font>
      <sz val="9"/>
      <color indexed="8"/>
      <name val="Times New Roman"/>
      <family val="1"/>
    </font>
    <font>
      <vertAlign val="superscript"/>
      <sz val="9"/>
      <name val="Times New Roman"/>
      <family val="1"/>
    </font>
    <font>
      <b/>
      <sz val="10"/>
      <name val="Arial Cyr"/>
      <family val="0"/>
    </font>
    <font>
      <sz val="10"/>
      <color indexed="8"/>
      <name val="Times New Roman"/>
      <family val="1"/>
    </font>
    <font>
      <b/>
      <sz val="16"/>
      <name val="Times New Roman"/>
      <family val="1"/>
    </font>
    <font>
      <sz val="10"/>
      <name val="Arial CYR"/>
      <family val="0"/>
    </font>
    <font>
      <sz val="10"/>
      <name val="TimesNewRomanPSMT"/>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2" fillId="0" borderId="0">
      <alignment/>
      <protection/>
    </xf>
    <xf numFmtId="0" fontId="20" fillId="0" borderId="0">
      <alignment/>
      <protection/>
    </xf>
    <xf numFmtId="0" fontId="15" fillId="0" borderId="0">
      <alignment/>
      <protection/>
    </xf>
    <xf numFmtId="0" fontId="19" fillId="0" borderId="0" applyNumberFormat="0" applyFill="0" applyBorder="0" applyAlignment="0" applyProtection="0"/>
    <xf numFmtId="0" fontId="20" fillId="0" borderId="0">
      <alignment/>
      <protection/>
    </xf>
    <xf numFmtId="0" fontId="3" fillId="0" borderId="0">
      <alignment horizontal="justify" vertical="top" wrapText="1"/>
      <protection/>
    </xf>
    <xf numFmtId="0" fontId="6"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8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7" fillId="0" borderId="0" xfId="0" applyFont="1" applyAlignment="1">
      <alignment horizontal="right"/>
    </xf>
    <xf numFmtId="0" fontId="11" fillId="0" borderId="10" xfId="0" applyFont="1" applyBorder="1" applyAlignment="1">
      <alignment horizontal="center" vertical="top" wrapText="1"/>
    </xf>
    <xf numFmtId="0" fontId="7" fillId="0" borderId="0" xfId="0" applyFont="1" applyFill="1" applyAlignment="1">
      <alignment/>
    </xf>
    <xf numFmtId="0" fontId="7" fillId="0" borderId="0" xfId="0" applyFont="1" applyFill="1" applyAlignment="1">
      <alignment vertical="top" wrapText="1"/>
    </xf>
    <xf numFmtId="0" fontId="3" fillId="0" borderId="0" xfId="0" applyFont="1" applyAlignment="1">
      <alignment horizontal="right"/>
    </xf>
    <xf numFmtId="0" fontId="2" fillId="0" borderId="10" xfId="0"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wrapText="1"/>
    </xf>
    <xf numFmtId="0" fontId="2" fillId="0" borderId="10" xfId="0" applyFont="1" applyFill="1" applyBorder="1" applyAlignment="1">
      <alignment horizontal="center"/>
    </xf>
    <xf numFmtId="0" fontId="0" fillId="0" borderId="0" xfId="0" applyFill="1" applyAlignment="1">
      <alignment/>
    </xf>
    <xf numFmtId="0" fontId="2" fillId="0" borderId="0" xfId="0" applyFont="1" applyAlignment="1">
      <alignment/>
    </xf>
    <xf numFmtId="49" fontId="11" fillId="0" borderId="11" xfId="0" applyNumberFormat="1" applyFont="1" applyBorder="1" applyAlignment="1">
      <alignment horizontal="center" wrapText="1"/>
    </xf>
    <xf numFmtId="0" fontId="8" fillId="0" borderId="10" xfId="0" applyFont="1" applyBorder="1" applyAlignment="1">
      <alignment vertical="top" wrapText="1"/>
    </xf>
    <xf numFmtId="0" fontId="12" fillId="0" borderId="0" xfId="0" applyFont="1" applyAlignment="1">
      <alignment/>
    </xf>
    <xf numFmtId="0" fontId="11" fillId="0" borderId="10" xfId="0" applyFont="1" applyFill="1" applyBorder="1" applyAlignment="1">
      <alignment horizontal="center"/>
    </xf>
    <xf numFmtId="0" fontId="11" fillId="0" borderId="10" xfId="0" applyFont="1" applyBorder="1" applyAlignment="1">
      <alignment horizontal="center"/>
    </xf>
    <xf numFmtId="0" fontId="14" fillId="0" borderId="0" xfId="0" applyFont="1" applyAlignment="1">
      <alignment/>
    </xf>
    <xf numFmtId="0" fontId="2" fillId="0" borderId="10" xfId="0" applyFont="1" applyBorder="1" applyAlignment="1">
      <alignment wrapText="1"/>
    </xf>
    <xf numFmtId="0" fontId="2" fillId="0" borderId="10" xfId="0" applyFont="1" applyFill="1" applyBorder="1" applyAlignment="1">
      <alignment wrapText="1"/>
    </xf>
    <xf numFmtId="173" fontId="11" fillId="0" borderId="10" xfId="0" applyNumberFormat="1" applyFont="1" applyBorder="1" applyAlignment="1">
      <alignment horizontal="right"/>
    </xf>
    <xf numFmtId="173" fontId="11" fillId="0" borderId="10" xfId="0" applyNumberFormat="1" applyFont="1" applyFill="1" applyBorder="1" applyAlignment="1">
      <alignment horizontal="right"/>
    </xf>
    <xf numFmtId="0" fontId="16" fillId="0" borderId="0" xfId="58" applyFont="1">
      <alignment horizontal="justify" vertical="top" wrapText="1"/>
      <protection/>
    </xf>
    <xf numFmtId="1" fontId="16" fillId="0" borderId="0" xfId="0" applyNumberFormat="1" applyFont="1" applyAlignment="1">
      <alignment horizontal="right"/>
    </xf>
    <xf numFmtId="0" fontId="11" fillId="0" borderId="0" xfId="58" applyFont="1">
      <alignment horizontal="justify" vertical="top" wrapText="1"/>
      <protection/>
    </xf>
    <xf numFmtId="0" fontId="11" fillId="0" borderId="0" xfId="58" applyFont="1">
      <alignment horizontal="justify" vertical="top" wrapText="1"/>
      <protection/>
    </xf>
    <xf numFmtId="0" fontId="11" fillId="0" borderId="0" xfId="58" applyFont="1" applyAlignment="1">
      <alignment horizontal="center" vertical="top" wrapText="1"/>
      <protection/>
    </xf>
    <xf numFmtId="0" fontId="11" fillId="0" borderId="0" xfId="58" applyFont="1" applyBorder="1" applyAlignment="1">
      <alignment horizontal="justify" vertical="center" wrapText="1"/>
      <protection/>
    </xf>
    <xf numFmtId="0" fontId="11" fillId="0" borderId="10" xfId="58" applyFont="1" applyBorder="1" applyAlignment="1">
      <alignment horizontal="left" vertical="center" wrapText="1"/>
      <protection/>
    </xf>
    <xf numFmtId="0" fontId="11" fillId="0" borderId="12" xfId="58" applyFont="1" applyBorder="1" applyAlignment="1">
      <alignment horizontal="left" vertical="top" wrapText="1"/>
      <protection/>
    </xf>
    <xf numFmtId="0" fontId="11" fillId="0" borderId="12" xfId="58" applyFont="1" applyBorder="1" applyAlignment="1">
      <alignment horizontal="right" vertical="center" wrapText="1"/>
      <protection/>
    </xf>
    <xf numFmtId="0" fontId="11" fillId="0" borderId="10" xfId="58" applyFont="1" applyBorder="1" applyAlignment="1">
      <alignment horizontal="center" vertical="center" wrapText="1"/>
      <protection/>
    </xf>
    <xf numFmtId="0" fontId="3" fillId="0" borderId="0" xfId="58">
      <alignment horizontal="justify" vertical="top" wrapText="1"/>
      <protection/>
    </xf>
    <xf numFmtId="0" fontId="7" fillId="0" borderId="0" xfId="0" applyFont="1" applyFill="1" applyAlignment="1">
      <alignment/>
    </xf>
    <xf numFmtId="0" fontId="14"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8" fillId="33" borderId="10" xfId="0" applyFont="1" applyFill="1" applyBorder="1" applyAlignment="1">
      <alignment vertical="top" wrapText="1"/>
    </xf>
    <xf numFmtId="0" fontId="16" fillId="33" borderId="10" xfId="0" applyFont="1" applyFill="1" applyBorder="1" applyAlignment="1">
      <alignment vertical="top" wrapText="1"/>
    </xf>
    <xf numFmtId="170" fontId="16" fillId="0" borderId="10" xfId="0" applyNumberFormat="1" applyFont="1" applyFill="1" applyBorder="1" applyAlignment="1">
      <alignment vertical="top"/>
    </xf>
    <xf numFmtId="0" fontId="11" fillId="0" borderId="0" xfId="0" applyFont="1" applyAlignment="1">
      <alignment horizontal="right"/>
    </xf>
    <xf numFmtId="0" fontId="2" fillId="0" borderId="10" xfId="0" applyFont="1" applyBorder="1" applyAlignment="1">
      <alignment/>
    </xf>
    <xf numFmtId="3" fontId="2" fillId="0" borderId="10" xfId="0" applyNumberFormat="1" applyFont="1" applyBorder="1" applyAlignment="1">
      <alignment/>
    </xf>
    <xf numFmtId="173" fontId="2" fillId="0" borderId="10" xfId="0" applyNumberFormat="1" applyFont="1" applyBorder="1" applyAlignment="1">
      <alignment/>
    </xf>
    <xf numFmtId="173" fontId="0" fillId="0" borderId="0" xfId="0" applyNumberFormat="1" applyAlignment="1">
      <alignment/>
    </xf>
    <xf numFmtId="0" fontId="7" fillId="0" borderId="13" xfId="0" applyFont="1" applyFill="1" applyBorder="1" applyAlignment="1">
      <alignment horizontal="center" vertical="center" wrapText="1"/>
    </xf>
    <xf numFmtId="0" fontId="7" fillId="0" borderId="0" xfId="0" applyFont="1" applyFill="1" applyAlignment="1">
      <alignment wrapText="1"/>
    </xf>
    <xf numFmtId="0" fontId="2" fillId="0" borderId="10" xfId="58" applyFont="1" applyBorder="1" applyAlignment="1">
      <alignment horizontal="center" vertical="center" wrapText="1"/>
      <protection/>
    </xf>
    <xf numFmtId="0" fontId="11" fillId="0" borderId="10" xfId="58" applyFont="1" applyBorder="1" applyAlignment="1">
      <alignment horizontal="center" vertical="top" wrapText="1"/>
      <protection/>
    </xf>
    <xf numFmtId="0" fontId="11" fillId="0" borderId="10" xfId="58" applyFont="1" applyBorder="1" applyAlignment="1">
      <alignment horizontal="center" vertical="center" wrapText="1"/>
      <protection/>
    </xf>
    <xf numFmtId="0" fontId="2" fillId="0" borderId="14" xfId="0" applyFont="1" applyBorder="1" applyAlignment="1">
      <alignment horizontal="center" wrapText="1"/>
    </xf>
    <xf numFmtId="0" fontId="2" fillId="0" borderId="14" xfId="0" applyFont="1" applyBorder="1" applyAlignment="1">
      <alignment wrapText="1"/>
    </xf>
    <xf numFmtId="0" fontId="16" fillId="0" borderId="0" xfId="0" applyFont="1" applyAlignment="1">
      <alignment horizontal="justify" vertical="top" wrapText="1"/>
    </xf>
    <xf numFmtId="0" fontId="16" fillId="0" borderId="10" xfId="0" applyFont="1" applyBorder="1" applyAlignment="1">
      <alignment horizontal="justify" vertical="top" wrapText="1"/>
    </xf>
    <xf numFmtId="0" fontId="7" fillId="0" borderId="0" xfId="0" applyFont="1" applyFill="1" applyBorder="1" applyAlignment="1">
      <alignment/>
    </xf>
    <xf numFmtId="0" fontId="7" fillId="0" borderId="0" xfId="0" applyFont="1" applyFill="1" applyBorder="1" applyAlignment="1">
      <alignment vertical="top" wrapText="1"/>
    </xf>
    <xf numFmtId="0" fontId="11" fillId="0" borderId="15" xfId="58" applyFont="1" applyBorder="1" applyAlignment="1">
      <alignment horizontal="center" vertical="center" wrapText="1"/>
      <protection/>
    </xf>
    <xf numFmtId="0" fontId="8" fillId="0" borderId="0" xfId="0" applyFont="1" applyAlignment="1">
      <alignment horizontal="center"/>
    </xf>
    <xf numFmtId="0" fontId="11" fillId="0" borderId="10" xfId="0" applyFont="1" applyBorder="1" applyAlignment="1">
      <alignment horizontal="center" vertical="center"/>
    </xf>
    <xf numFmtId="0" fontId="17" fillId="0" borderId="10" xfId="0" applyFont="1" applyBorder="1" applyAlignment="1">
      <alignment vertical="top" wrapText="1"/>
    </xf>
    <xf numFmtId="49"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xf>
    <xf numFmtId="0" fontId="16" fillId="0" borderId="13" xfId="0" applyFont="1" applyFill="1" applyBorder="1" applyAlignment="1">
      <alignment vertical="top" wrapText="1"/>
    </xf>
    <xf numFmtId="0" fontId="18" fillId="0" borderId="10" xfId="0" applyFont="1" applyBorder="1" applyAlignment="1">
      <alignment horizontal="justify"/>
    </xf>
    <xf numFmtId="0" fontId="16" fillId="0" borderId="10" xfId="0" applyFont="1" applyBorder="1" applyAlignment="1">
      <alignment wrapText="1"/>
    </xf>
    <xf numFmtId="0" fontId="24" fillId="0" borderId="0" xfId="0" applyFont="1" applyAlignment="1">
      <alignment horizontal="justify" vertical="top" wrapText="1"/>
    </xf>
    <xf numFmtId="2" fontId="16" fillId="0" borderId="10" xfId="0" applyNumberFormat="1" applyFont="1" applyFill="1" applyBorder="1" applyAlignment="1">
      <alignment vertical="top" wrapText="1"/>
    </xf>
    <xf numFmtId="0" fontId="0" fillId="0" borderId="0" xfId="0" applyBorder="1" applyAlignment="1">
      <alignment/>
    </xf>
    <xf numFmtId="0" fontId="0" fillId="0" borderId="0" xfId="0" applyBorder="1" applyAlignment="1">
      <alignment/>
    </xf>
    <xf numFmtId="0" fontId="4"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29" fillId="0" borderId="0" xfId="0" applyFont="1" applyAlignment="1">
      <alignment/>
    </xf>
    <xf numFmtId="0" fontId="3" fillId="0" borderId="0" xfId="0" applyFont="1" applyAlignment="1">
      <alignment/>
    </xf>
    <xf numFmtId="0" fontId="4" fillId="0" borderId="0" xfId="0" applyFont="1" applyFill="1" applyAlignment="1">
      <alignment horizontal="center"/>
    </xf>
    <xf numFmtId="0" fontId="0" fillId="0" borderId="0" xfId="0" applyAlignment="1">
      <alignment/>
    </xf>
    <xf numFmtId="0" fontId="2" fillId="33" borderId="0" xfId="0" applyFont="1" applyFill="1" applyAlignment="1">
      <alignment/>
    </xf>
    <xf numFmtId="0" fontId="17" fillId="0" borderId="0" xfId="0" applyFont="1" applyFill="1" applyBorder="1" applyAlignment="1">
      <alignment horizontal="center" wrapText="1"/>
    </xf>
    <xf numFmtId="49" fontId="17" fillId="0" borderId="10" xfId="0" applyNumberFormat="1" applyFont="1" applyBorder="1" applyAlignment="1" applyProtection="1">
      <alignment horizontal="center" wrapText="1"/>
      <protection/>
    </xf>
    <xf numFmtId="49" fontId="17" fillId="0" borderId="10" xfId="0" applyNumberFormat="1" applyFont="1" applyBorder="1" applyAlignment="1" applyProtection="1">
      <alignment horizontal="left" wrapText="1"/>
      <protection/>
    </xf>
    <xf numFmtId="173" fontId="17" fillId="0" borderId="10" xfId="0" applyNumberFormat="1" applyFont="1" applyBorder="1" applyAlignment="1" applyProtection="1">
      <alignment horizontal="right" wrapText="1"/>
      <protection/>
    </xf>
    <xf numFmtId="1" fontId="2" fillId="0" borderId="10" xfId="0" applyNumberFormat="1" applyFont="1" applyBorder="1" applyAlignment="1" applyProtection="1">
      <alignment horizontal="center" wrapText="1"/>
      <protection/>
    </xf>
    <xf numFmtId="49" fontId="2" fillId="0" borderId="10" xfId="0" applyNumberFormat="1" applyFont="1" applyBorder="1" applyAlignment="1" applyProtection="1">
      <alignment horizontal="left" wrapText="1"/>
      <protection/>
    </xf>
    <xf numFmtId="49" fontId="2" fillId="0" borderId="10" xfId="0" applyNumberFormat="1" applyFont="1" applyBorder="1" applyAlignment="1" applyProtection="1">
      <alignment horizontal="center" wrapText="1"/>
      <protection/>
    </xf>
    <xf numFmtId="173" fontId="2" fillId="0" borderId="10" xfId="0" applyNumberFormat="1" applyFont="1" applyBorder="1" applyAlignment="1" applyProtection="1">
      <alignment horizontal="right" wrapText="1"/>
      <protection/>
    </xf>
    <xf numFmtId="1" fontId="17" fillId="0" borderId="10" xfId="0" applyNumberFormat="1" applyFont="1" applyBorder="1" applyAlignment="1" applyProtection="1">
      <alignment horizontal="center" wrapText="1"/>
      <protection/>
    </xf>
    <xf numFmtId="49" fontId="17" fillId="0" borderId="10" xfId="0" applyNumberFormat="1" applyFont="1" applyBorder="1" applyAlignment="1" applyProtection="1">
      <alignment horizontal="left"/>
      <protection/>
    </xf>
    <xf numFmtId="49" fontId="17" fillId="0" borderId="10" xfId="0" applyNumberFormat="1" applyFont="1" applyBorder="1" applyAlignment="1" applyProtection="1">
      <alignment horizontal="center"/>
      <protection/>
    </xf>
    <xf numFmtId="173" fontId="17" fillId="0" borderId="10" xfId="0" applyNumberFormat="1" applyFont="1" applyBorder="1" applyAlignment="1" applyProtection="1">
      <alignment horizontal="right"/>
      <protection/>
    </xf>
    <xf numFmtId="173" fontId="17" fillId="34" borderId="10" xfId="0" applyNumberFormat="1" applyFont="1" applyFill="1" applyBorder="1" applyAlignment="1" applyProtection="1">
      <alignment horizontal="right" wrapText="1"/>
      <protection/>
    </xf>
    <xf numFmtId="1" fontId="2" fillId="0" borderId="10" xfId="0" applyNumberFormat="1" applyFont="1" applyBorder="1" applyAlignment="1">
      <alignment horizontal="center"/>
    </xf>
    <xf numFmtId="175" fontId="2" fillId="0" borderId="10" xfId="0" applyNumberFormat="1" applyFont="1" applyBorder="1" applyAlignment="1" applyProtection="1">
      <alignment horizontal="left" wrapText="1"/>
      <protection/>
    </xf>
    <xf numFmtId="49" fontId="17" fillId="34" borderId="10" xfId="0" applyNumberFormat="1" applyFont="1" applyFill="1" applyBorder="1" applyAlignment="1" applyProtection="1">
      <alignment horizontal="left"/>
      <protection/>
    </xf>
    <xf numFmtId="49" fontId="17" fillId="34" borderId="10" xfId="0" applyNumberFormat="1" applyFont="1" applyFill="1" applyBorder="1" applyAlignment="1" applyProtection="1">
      <alignment horizontal="center"/>
      <protection/>
    </xf>
    <xf numFmtId="173" fontId="2" fillId="0" borderId="0" xfId="0" applyNumberFormat="1" applyFont="1" applyAlignment="1">
      <alignment/>
    </xf>
    <xf numFmtId="0" fontId="2" fillId="0" borderId="0" xfId="0" applyFont="1" applyAlignment="1">
      <alignment horizontal="center"/>
    </xf>
    <xf numFmtId="49" fontId="2" fillId="0" borderId="0" xfId="0" applyNumberFormat="1" applyFont="1" applyBorder="1" applyAlignment="1" applyProtection="1">
      <alignment/>
      <protection/>
    </xf>
    <xf numFmtId="1" fontId="2" fillId="0" borderId="10" xfId="0" applyNumberFormat="1" applyFont="1" applyBorder="1" applyAlignment="1">
      <alignment/>
    </xf>
    <xf numFmtId="1" fontId="17" fillId="0" borderId="10" xfId="0" applyNumberFormat="1" applyFont="1" applyBorder="1" applyAlignment="1">
      <alignment/>
    </xf>
    <xf numFmtId="0" fontId="17" fillId="0" borderId="10" xfId="0" applyFont="1" applyBorder="1" applyAlignment="1">
      <alignment/>
    </xf>
    <xf numFmtId="0" fontId="11" fillId="0" borderId="0" xfId="0" applyFont="1" applyAlignment="1">
      <alignment/>
    </xf>
    <xf numFmtId="49" fontId="2" fillId="0" borderId="16" xfId="0" applyNumberFormat="1" applyFont="1" applyBorder="1" applyAlignment="1" applyProtection="1">
      <alignment horizontal="left" wrapText="1"/>
      <protection/>
    </xf>
    <xf numFmtId="49" fontId="2" fillId="0" borderId="16" xfId="0" applyNumberFormat="1" applyFont="1" applyBorder="1" applyAlignment="1" applyProtection="1">
      <alignment horizontal="center" wrapText="1"/>
      <protection/>
    </xf>
    <xf numFmtId="173" fontId="2" fillId="0" borderId="16" xfId="0" applyNumberFormat="1" applyFont="1" applyBorder="1" applyAlignment="1" applyProtection="1">
      <alignment horizontal="right" wrapText="1"/>
      <protection/>
    </xf>
    <xf numFmtId="1" fontId="17" fillId="0" borderId="10" xfId="0" applyNumberFormat="1" applyFont="1" applyBorder="1" applyAlignment="1">
      <alignment horizontal="center"/>
    </xf>
    <xf numFmtId="173" fontId="17" fillId="0" borderId="10" xfId="0" applyNumberFormat="1" applyFont="1" applyBorder="1" applyAlignment="1">
      <alignment/>
    </xf>
    <xf numFmtId="173" fontId="17" fillId="0" borderId="14" xfId="0" applyNumberFormat="1" applyFont="1" applyBorder="1" applyAlignment="1">
      <alignment/>
    </xf>
    <xf numFmtId="0" fontId="17" fillId="0" borderId="0" xfId="0" applyFont="1" applyBorder="1" applyAlignment="1">
      <alignment/>
    </xf>
    <xf numFmtId="1" fontId="17" fillId="34" borderId="10" xfId="0" applyNumberFormat="1" applyFont="1" applyFill="1" applyBorder="1" applyAlignment="1" applyProtection="1">
      <alignment horizontal="center" wrapText="1"/>
      <protection/>
    </xf>
    <xf numFmtId="0" fontId="0" fillId="33" borderId="0" xfId="0" applyFill="1" applyAlignment="1">
      <alignment/>
    </xf>
    <xf numFmtId="0" fontId="2" fillId="33" borderId="0" xfId="0" applyFont="1" applyFill="1" applyAlignment="1">
      <alignment/>
    </xf>
    <xf numFmtId="0" fontId="4" fillId="33" borderId="0" xfId="0" applyFont="1" applyFill="1" applyAlignment="1">
      <alignment horizontal="center"/>
    </xf>
    <xf numFmtId="0" fontId="2" fillId="33" borderId="0" xfId="0" applyFont="1" applyFill="1" applyAlignment="1">
      <alignment horizontal="right"/>
    </xf>
    <xf numFmtId="0" fontId="3" fillId="33" borderId="10" xfId="0" applyFont="1" applyFill="1" applyBorder="1" applyAlignment="1">
      <alignment/>
    </xf>
    <xf numFmtId="164" fontId="3" fillId="33" borderId="10" xfId="0" applyNumberFormat="1" applyFont="1" applyFill="1" applyBorder="1" applyAlignment="1">
      <alignment horizontal="right" vertical="center"/>
    </xf>
    <xf numFmtId="164" fontId="3" fillId="33" borderId="10" xfId="0" applyNumberFormat="1" applyFont="1" applyFill="1" applyBorder="1" applyAlignment="1">
      <alignment/>
    </xf>
    <xf numFmtId="0" fontId="3" fillId="33" borderId="10" xfId="0" applyFont="1" applyFill="1" applyBorder="1" applyAlignment="1">
      <alignment horizontal="center"/>
    </xf>
    <xf numFmtId="0" fontId="12" fillId="33" borderId="0" xfId="0" applyFont="1" applyFill="1" applyAlignment="1">
      <alignment horizontal="center"/>
    </xf>
    <xf numFmtId="0" fontId="12" fillId="33" borderId="0" xfId="0" applyFont="1" applyFill="1" applyAlignment="1">
      <alignment/>
    </xf>
    <xf numFmtId="0" fontId="3" fillId="33" borderId="13" xfId="0" applyFont="1" applyFill="1" applyBorder="1" applyAlignment="1">
      <alignment horizontal="right" vertical="center" wrapText="1"/>
    </xf>
    <xf numFmtId="164" fontId="3" fillId="33" borderId="13" xfId="0" applyNumberFormat="1" applyFont="1" applyFill="1" applyBorder="1" applyAlignment="1">
      <alignment horizontal="right" vertical="center" wrapText="1"/>
    </xf>
    <xf numFmtId="0" fontId="13"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28" fillId="33" borderId="0" xfId="0" applyFont="1" applyFill="1" applyAlignment="1">
      <alignment horizontal="center"/>
    </xf>
    <xf numFmtId="0" fontId="4" fillId="33" borderId="0" xfId="0" applyFont="1" applyFill="1" applyBorder="1" applyAlignment="1">
      <alignment/>
    </xf>
    <xf numFmtId="0" fontId="4" fillId="33" borderId="0" xfId="0" applyFont="1" applyFill="1" applyBorder="1" applyAlignment="1">
      <alignment horizontal="center"/>
    </xf>
    <xf numFmtId="0" fontId="2" fillId="33" borderId="0" xfId="0" applyFont="1" applyFill="1" applyBorder="1" applyAlignment="1">
      <alignment/>
    </xf>
    <xf numFmtId="0" fontId="7" fillId="33" borderId="11" xfId="0" applyFont="1" applyFill="1" applyBorder="1" applyAlignment="1">
      <alignment vertical="top" wrapText="1"/>
    </xf>
    <xf numFmtId="173"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0" fontId="11" fillId="33" borderId="10" xfId="0" applyFont="1" applyFill="1" applyBorder="1" applyAlignment="1">
      <alignment horizontal="center"/>
    </xf>
    <xf numFmtId="49" fontId="11" fillId="33" borderId="10" xfId="0" applyNumberFormat="1" applyFont="1" applyFill="1" applyBorder="1" applyAlignment="1">
      <alignment horizontal="center"/>
    </xf>
    <xf numFmtId="0" fontId="26" fillId="0" borderId="0" xfId="0" applyFont="1" applyFill="1" applyAlignment="1" quotePrefix="1">
      <alignment horizontal="left" wrapText="1"/>
    </xf>
    <xf numFmtId="49" fontId="26" fillId="0" borderId="0" xfId="0" applyNumberFormat="1" applyFont="1" applyAlignment="1" quotePrefix="1">
      <alignment wrapText="1"/>
    </xf>
    <xf numFmtId="0" fontId="26" fillId="0" borderId="0" xfId="0" applyFont="1" applyAlignment="1" quotePrefix="1">
      <alignment wrapText="1"/>
    </xf>
    <xf numFmtId="0" fontId="26" fillId="0" borderId="0" xfId="0" applyFont="1" applyAlignment="1">
      <alignment wrapText="1"/>
    </xf>
    <xf numFmtId="0" fontId="2" fillId="0" borderId="10" xfId="0" applyNumberFormat="1" applyFont="1" applyBorder="1" applyAlignment="1">
      <alignment horizontal="center" vertical="center" textRotation="90" wrapText="1"/>
    </xf>
    <xf numFmtId="0" fontId="2" fillId="0" borderId="13" xfId="0" applyNumberFormat="1" applyFont="1" applyFill="1" applyBorder="1" applyAlignment="1">
      <alignment horizontal="center" vertical="center" wrapText="1"/>
    </xf>
    <xf numFmtId="0" fontId="26" fillId="0" borderId="0" xfId="0" applyFont="1" applyFill="1" applyAlignment="1">
      <alignment wrapText="1"/>
    </xf>
    <xf numFmtId="49" fontId="17" fillId="0" borderId="10" xfId="0" applyNumberFormat="1" applyFont="1" applyBorder="1" applyAlignment="1">
      <alignment horizontal="center" vertical="top"/>
    </xf>
    <xf numFmtId="173" fontId="17" fillId="0" borderId="10" xfId="0" applyNumberFormat="1" applyFont="1" applyFill="1" applyBorder="1" applyAlignment="1">
      <alignment vertical="top"/>
    </xf>
    <xf numFmtId="173" fontId="2" fillId="0" borderId="10" xfId="0" applyNumberFormat="1" applyFont="1" applyFill="1" applyBorder="1" applyAlignment="1">
      <alignment vertical="top"/>
    </xf>
    <xf numFmtId="49" fontId="2" fillId="0" borderId="10" xfId="0" applyNumberFormat="1" applyFont="1" applyBorder="1" applyAlignment="1">
      <alignment horizontal="center" vertical="top"/>
    </xf>
    <xf numFmtId="0" fontId="2" fillId="0" borderId="10" xfId="0" applyFont="1" applyBorder="1" applyAlignment="1">
      <alignment vertical="top" wrapText="1"/>
    </xf>
    <xf numFmtId="49" fontId="2" fillId="0" borderId="10" xfId="0" applyNumberFormat="1" applyFont="1" applyFill="1" applyBorder="1" applyAlignment="1">
      <alignment horizontal="center" vertical="top"/>
    </xf>
    <xf numFmtId="0" fontId="0" fillId="0" borderId="0" xfId="0" applyFill="1" applyAlignment="1">
      <alignment horizontal="left"/>
    </xf>
    <xf numFmtId="49" fontId="0" fillId="0" borderId="0" xfId="0" applyNumberFormat="1" applyAlignment="1">
      <alignment/>
    </xf>
    <xf numFmtId="1" fontId="2" fillId="0" borderId="10" xfId="0" applyNumberFormat="1"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horizontal="justify"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10" xfId="0" applyFont="1" applyFill="1" applyBorder="1" applyAlignment="1">
      <alignment horizontal="justify" vertical="center"/>
    </xf>
    <xf numFmtId="0" fontId="2" fillId="0" borderId="10" xfId="0" applyFont="1" applyFill="1" applyBorder="1" applyAlignment="1">
      <alignment horizontal="center" vertical="top"/>
    </xf>
    <xf numFmtId="0" fontId="2" fillId="0" borderId="10" xfId="0" applyFont="1" applyBorder="1" applyAlignment="1">
      <alignment horizontal="center" vertical="top" wrapText="1"/>
    </xf>
    <xf numFmtId="0" fontId="2" fillId="0" borderId="10" xfId="0" applyFont="1" applyFill="1" applyBorder="1" applyAlignment="1">
      <alignment horizontal="justify" vertical="center"/>
    </xf>
    <xf numFmtId="0" fontId="2" fillId="0" borderId="10" xfId="0" applyFont="1" applyFill="1" applyBorder="1" applyAlignment="1">
      <alignment horizontal="center" vertical="top" wrapText="1"/>
    </xf>
    <xf numFmtId="0" fontId="2" fillId="33" borderId="10" xfId="0" applyFont="1" applyFill="1" applyBorder="1" applyAlignment="1">
      <alignment vertical="top" wrapText="1"/>
    </xf>
    <xf numFmtId="0" fontId="2" fillId="0" borderId="10" xfId="0" applyFont="1" applyFill="1" applyBorder="1" applyAlignment="1">
      <alignment horizontal="justify" vertical="center" wrapText="1"/>
    </xf>
    <xf numFmtId="173" fontId="2" fillId="33" borderId="10" xfId="55" applyNumberFormat="1" applyFont="1" applyFill="1" applyBorder="1" applyAlignment="1">
      <alignment horizontal="center" vertical="top" wrapText="1"/>
      <protection/>
    </xf>
    <xf numFmtId="0" fontId="27" fillId="0" borderId="10" xfId="0" applyFont="1" applyBorder="1" applyAlignment="1">
      <alignment wrapText="1"/>
    </xf>
    <xf numFmtId="0" fontId="27" fillId="0" borderId="10" xfId="0" applyFont="1" applyBorder="1" applyAlignment="1">
      <alignment/>
    </xf>
    <xf numFmtId="173" fontId="2" fillId="0" borderId="10" xfId="55" applyNumberFormat="1" applyFont="1" applyFill="1" applyBorder="1" applyAlignment="1">
      <alignment horizontal="center" vertical="top" wrapText="1"/>
      <protection/>
    </xf>
    <xf numFmtId="0" fontId="2" fillId="0" borderId="10" xfId="55" applyNumberFormat="1" applyFont="1" applyFill="1" applyBorder="1" applyAlignment="1">
      <alignment vertical="top" wrapText="1"/>
      <protection/>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center" wrapText="1"/>
    </xf>
    <xf numFmtId="0" fontId="2" fillId="0" borderId="10" xfId="0" applyFont="1" applyBorder="1" applyAlignment="1">
      <alignment horizontal="justify" vertical="top" wrapText="1"/>
    </xf>
    <xf numFmtId="0" fontId="2" fillId="0" borderId="10" xfId="56" applyFont="1" applyFill="1" applyBorder="1" applyAlignment="1" applyProtection="1">
      <alignment horizontal="center" vertical="top" wrapText="1"/>
      <protection/>
    </xf>
    <xf numFmtId="2" fontId="2" fillId="0" borderId="10" xfId="0" applyNumberFormat="1" applyFont="1" applyFill="1" applyBorder="1" applyAlignment="1">
      <alignment vertical="top" wrapText="1"/>
    </xf>
    <xf numFmtId="49" fontId="27"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56" applyNumberFormat="1" applyFont="1" applyFill="1" applyBorder="1" applyAlignment="1">
      <alignment horizontal="left" vertical="top" wrapText="1"/>
    </xf>
    <xf numFmtId="49" fontId="27" fillId="0" borderId="10" xfId="0" applyNumberFormat="1" applyFont="1" applyFill="1" applyBorder="1" applyAlignment="1">
      <alignment horizontal="left" vertical="top" wrapText="1"/>
    </xf>
    <xf numFmtId="49" fontId="27" fillId="0" borderId="10" xfId="57" applyNumberFormat="1" applyFont="1" applyFill="1" applyBorder="1" applyAlignment="1">
      <alignment horizontal="center" vertical="top" wrapText="1"/>
      <protection/>
    </xf>
    <xf numFmtId="0" fontId="27" fillId="0" borderId="10" xfId="0" applyFont="1" applyFill="1" applyBorder="1" applyAlignment="1">
      <alignment horizontal="justify" vertical="top" wrapText="1"/>
    </xf>
    <xf numFmtId="0" fontId="27" fillId="0" borderId="10" xfId="0" applyFont="1" applyFill="1" applyBorder="1" applyAlignment="1">
      <alignment wrapText="1"/>
    </xf>
    <xf numFmtId="0" fontId="30" fillId="0" borderId="10" xfId="0" applyFont="1" applyFill="1" applyBorder="1" applyAlignment="1">
      <alignment horizontal="justify" vertical="top" wrapText="1"/>
    </xf>
    <xf numFmtId="0" fontId="2" fillId="0" borderId="10" xfId="55" applyNumberFormat="1" applyFont="1" applyFill="1" applyBorder="1" applyAlignment="1">
      <alignment vertical="top" wrapText="1"/>
      <protection/>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173" fontId="2" fillId="0" borderId="10" xfId="55" applyNumberFormat="1" applyFont="1" applyFill="1" applyBorder="1" applyAlignment="1">
      <alignment horizontal="left" vertical="top" wrapText="1"/>
      <protection/>
    </xf>
    <xf numFmtId="49" fontId="2" fillId="0" borderId="10" xfId="0" applyNumberFormat="1" applyFont="1" applyFill="1" applyBorder="1" applyAlignment="1">
      <alignment horizontal="center" wrapText="1"/>
    </xf>
    <xf numFmtId="0" fontId="9" fillId="0" borderId="0" xfId="0" applyFont="1" applyAlignment="1">
      <alignment/>
    </xf>
    <xf numFmtId="0" fontId="2" fillId="0" borderId="0" xfId="0" applyFont="1" applyBorder="1" applyAlignment="1">
      <alignment horizontal="left"/>
    </xf>
    <xf numFmtId="0" fontId="17" fillId="0" borderId="10" xfId="0" applyFont="1" applyBorder="1" applyAlignment="1">
      <alignment horizontal="center"/>
    </xf>
    <xf numFmtId="173" fontId="17" fillId="0" borderId="10" xfId="0" applyNumberFormat="1" applyFont="1" applyFill="1" applyBorder="1" applyAlignment="1" applyProtection="1">
      <alignment horizontal="right" wrapText="1"/>
      <protection/>
    </xf>
    <xf numFmtId="0" fontId="17" fillId="0" borderId="0" xfId="0" applyFont="1" applyAlignment="1">
      <alignment wrapText="1"/>
    </xf>
    <xf numFmtId="0" fontId="2" fillId="0" borderId="0" xfId="0" applyFont="1" applyAlignment="1">
      <alignment wrapText="1"/>
    </xf>
    <xf numFmtId="0" fontId="17" fillId="33" borderId="10" xfId="0" applyFont="1" applyFill="1" applyBorder="1" applyAlignment="1">
      <alignment horizontal="center"/>
    </xf>
    <xf numFmtId="49" fontId="17" fillId="33" borderId="10" xfId="0" applyNumberFormat="1" applyFont="1" applyFill="1" applyBorder="1" applyAlignment="1" applyProtection="1">
      <alignment horizontal="left" wrapText="1"/>
      <protection/>
    </xf>
    <xf numFmtId="49" fontId="17" fillId="33" borderId="10" xfId="0" applyNumberFormat="1" applyFont="1" applyFill="1" applyBorder="1" applyAlignment="1" applyProtection="1">
      <alignment horizontal="center" wrapText="1"/>
      <protection/>
    </xf>
    <xf numFmtId="173" fontId="17" fillId="33" borderId="10" xfId="0" applyNumberFormat="1" applyFont="1" applyFill="1" applyBorder="1" applyAlignment="1" applyProtection="1">
      <alignment horizontal="right" wrapText="1"/>
      <protection/>
    </xf>
    <xf numFmtId="1" fontId="17" fillId="33" borderId="10" xfId="0" applyNumberFormat="1" applyFont="1" applyFill="1" applyBorder="1" applyAlignment="1">
      <alignment horizontal="center"/>
    </xf>
    <xf numFmtId="49" fontId="17" fillId="33" borderId="10" xfId="0" applyNumberFormat="1" applyFont="1" applyFill="1" applyBorder="1" applyAlignment="1" applyProtection="1">
      <alignment horizontal="left"/>
      <protection/>
    </xf>
    <xf numFmtId="49" fontId="17" fillId="33" borderId="10" xfId="0" applyNumberFormat="1" applyFont="1" applyFill="1" applyBorder="1" applyAlignment="1" applyProtection="1">
      <alignment horizontal="center"/>
      <protection/>
    </xf>
    <xf numFmtId="0" fontId="17" fillId="33" borderId="10" xfId="0" applyFont="1" applyFill="1" applyBorder="1" applyAlignment="1">
      <alignment/>
    </xf>
    <xf numFmtId="1" fontId="17" fillId="33" borderId="10" xfId="0" applyNumberFormat="1" applyFont="1" applyFill="1" applyBorder="1" applyAlignment="1">
      <alignment/>
    </xf>
    <xf numFmtId="49" fontId="2" fillId="0" borderId="17" xfId="0" applyNumberFormat="1" applyFont="1" applyBorder="1" applyAlignment="1" applyProtection="1">
      <alignment horizontal="left" wrapText="1"/>
      <protection/>
    </xf>
    <xf numFmtId="49" fontId="2" fillId="0" borderId="17" xfId="0" applyNumberFormat="1" applyFont="1" applyBorder="1" applyAlignment="1" applyProtection="1">
      <alignment horizontal="center" wrapText="1"/>
      <protection/>
    </xf>
    <xf numFmtId="173" fontId="2" fillId="0" borderId="17" xfId="0" applyNumberFormat="1" applyFont="1" applyBorder="1" applyAlignment="1" applyProtection="1">
      <alignment horizontal="right" wrapText="1"/>
      <protection/>
    </xf>
    <xf numFmtId="1" fontId="2" fillId="0" borderId="13" xfId="0" applyNumberFormat="1" applyFont="1" applyBorder="1" applyAlignment="1" applyProtection="1">
      <alignment horizontal="center" wrapText="1"/>
      <protection/>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Alignment="1">
      <alignment horizontal="center"/>
    </xf>
    <xf numFmtId="0" fontId="2" fillId="0" borderId="0" xfId="0" applyFont="1" applyAlignment="1">
      <alignment horizontal="right"/>
    </xf>
    <xf numFmtId="49" fontId="9" fillId="0" borderId="10" xfId="0" applyNumberFormat="1" applyFont="1" applyFill="1" applyBorder="1" applyAlignment="1">
      <alignment horizontal="left" vertical="top" wrapText="1"/>
    </xf>
    <xf numFmtId="0" fontId="21" fillId="0" borderId="10" xfId="0" applyFont="1" applyFill="1" applyBorder="1" applyAlignment="1">
      <alignment wrapText="1"/>
    </xf>
    <xf numFmtId="0" fontId="0" fillId="0" borderId="0" xfId="0" applyAlignment="1">
      <alignment horizontal="left"/>
    </xf>
    <xf numFmtId="0" fontId="4" fillId="0" borderId="0" xfId="0" applyFont="1" applyFill="1" applyAlignment="1">
      <alignment horizontal="center"/>
    </xf>
    <xf numFmtId="0" fontId="8" fillId="0" borderId="10" xfId="0" applyFont="1" applyFill="1" applyBorder="1" applyAlignment="1">
      <alignment horizontal="left" vertical="center" wrapText="1"/>
    </xf>
    <xf numFmtId="0" fontId="26" fillId="0" borderId="10" xfId="0" applyFont="1" applyBorder="1" applyAlignment="1">
      <alignment horizontal="left" wrapText="1"/>
    </xf>
    <xf numFmtId="0" fontId="8" fillId="0"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0" xfId="0" applyFont="1" applyFill="1" applyBorder="1" applyAlignment="1">
      <alignment horizontal="left"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left" vertical="center" textRotation="90" wrapText="1"/>
    </xf>
    <xf numFmtId="49" fontId="2" fillId="0" borderId="10" xfId="0" applyNumberFormat="1" applyFont="1" applyBorder="1" applyAlignment="1">
      <alignment horizontal="center" wrapText="1"/>
    </xf>
    <xf numFmtId="49" fontId="2" fillId="0" borderId="10" xfId="0" applyNumberFormat="1" applyFont="1" applyBorder="1" applyAlignment="1" quotePrefix="1">
      <alignment horizontal="center" wrapText="1"/>
    </xf>
    <xf numFmtId="0" fontId="2" fillId="0" borderId="10" xfId="0" applyNumberFormat="1" applyFont="1" applyBorder="1" applyAlignment="1" quotePrefix="1">
      <alignment horizontal="center" vertical="center" wrapText="1"/>
    </xf>
    <xf numFmtId="49" fontId="17" fillId="0" borderId="14" xfId="0" applyNumberFormat="1" applyFont="1" applyBorder="1" applyAlignment="1">
      <alignment horizontal="left" vertical="top"/>
    </xf>
    <xf numFmtId="49" fontId="17" fillId="0" borderId="20" xfId="0" applyNumberFormat="1" applyFont="1" applyBorder="1" applyAlignment="1">
      <alignment horizontal="left" vertical="top"/>
    </xf>
    <xf numFmtId="49" fontId="17" fillId="0" borderId="15" xfId="0" applyNumberFormat="1" applyFont="1" applyBorder="1" applyAlignment="1">
      <alignment horizontal="left" vertical="top"/>
    </xf>
    <xf numFmtId="0" fontId="0" fillId="0" borderId="0" xfId="0" applyAlignment="1">
      <alignment/>
    </xf>
    <xf numFmtId="0" fontId="8" fillId="0" borderId="0" xfId="0" applyFont="1" applyAlignment="1" quotePrefix="1">
      <alignment horizontal="center" wrapText="1"/>
    </xf>
    <xf numFmtId="0" fontId="2" fillId="0" borderId="12" xfId="0" applyFont="1" applyBorder="1" applyAlignment="1">
      <alignment horizontal="right" wrapText="1"/>
    </xf>
    <xf numFmtId="0" fontId="9" fillId="0" borderId="0" xfId="0" applyFont="1" applyFill="1" applyBorder="1" applyAlignment="1">
      <alignment horizontal="center" wrapText="1"/>
    </xf>
    <xf numFmtId="49" fontId="2" fillId="0" borderId="10"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0" fontId="9" fillId="0" borderId="0" xfId="0" applyFont="1" applyAlignment="1">
      <alignment horizontal="center"/>
    </xf>
    <xf numFmtId="0" fontId="9" fillId="0" borderId="0" xfId="0" applyFont="1" applyAlignment="1">
      <alignment/>
    </xf>
    <xf numFmtId="0" fontId="2" fillId="0" borderId="0" xfId="0" applyFont="1" applyBorder="1" applyAlignment="1">
      <alignment horizontal="left"/>
    </xf>
    <xf numFmtId="0" fontId="23" fillId="0" borderId="0" xfId="0" applyFont="1" applyAlignment="1">
      <alignment horizontal="center"/>
    </xf>
    <xf numFmtId="49" fontId="2" fillId="0" borderId="13"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21" xfId="0" applyNumberFormat="1" applyFont="1" applyFill="1" applyBorder="1" applyAlignment="1">
      <alignment horizontal="center" wrapText="1"/>
    </xf>
    <xf numFmtId="49" fontId="2" fillId="0" borderId="22"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49" fontId="11" fillId="0" borderId="11" xfId="0" applyNumberFormat="1" applyFont="1" applyFill="1" applyBorder="1" applyAlignment="1">
      <alignment horizontal="center" wrapText="1"/>
    </xf>
    <xf numFmtId="0" fontId="1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xf>
    <xf numFmtId="0" fontId="11" fillId="33" borderId="11" xfId="0" applyFont="1" applyFill="1" applyBorder="1" applyAlignment="1">
      <alignment horizontal="center" vertical="center"/>
    </xf>
    <xf numFmtId="0" fontId="12" fillId="33" borderId="0" xfId="0" applyFont="1" applyFill="1" applyAlignment="1">
      <alignment horizontal="center"/>
    </xf>
    <xf numFmtId="0" fontId="2" fillId="33" borderId="0" xfId="0" applyFont="1" applyFill="1" applyAlignment="1">
      <alignment horizontal="right"/>
    </xf>
    <xf numFmtId="0" fontId="2" fillId="33" borderId="0" xfId="0" applyFont="1" applyFill="1" applyAlignment="1">
      <alignment horizontal="center"/>
    </xf>
    <xf numFmtId="0" fontId="11" fillId="33" borderId="15" xfId="0" applyFont="1" applyFill="1" applyBorder="1" applyAlignment="1">
      <alignment horizontal="center" vertical="center"/>
    </xf>
    <xf numFmtId="0" fontId="11" fillId="33" borderId="10" xfId="0" applyFont="1" applyFill="1" applyBorder="1" applyAlignment="1">
      <alignment horizontal="center"/>
    </xf>
    <xf numFmtId="0" fontId="10" fillId="33" borderId="10" xfId="0" applyFont="1" applyFill="1" applyBorder="1" applyAlignment="1">
      <alignment horizontal="center" vertical="center"/>
    </xf>
    <xf numFmtId="0" fontId="12" fillId="33" borderId="0" xfId="0" applyFont="1" applyFill="1" applyAlignment="1">
      <alignment horizontal="center" wrapText="1"/>
    </xf>
    <xf numFmtId="0" fontId="7" fillId="33" borderId="21" xfId="0" applyFont="1" applyFill="1" applyBorder="1" applyAlignment="1">
      <alignment horizontal="center" vertical="top" wrapText="1"/>
    </xf>
    <xf numFmtId="0" fontId="7" fillId="33" borderId="2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1" xfId="0" applyFont="1" applyFill="1" applyBorder="1" applyAlignment="1">
      <alignment horizontal="center" vertical="top" wrapText="1"/>
    </xf>
    <xf numFmtId="0" fontId="8" fillId="33" borderId="0" xfId="0" applyFont="1" applyFill="1" applyAlignment="1">
      <alignment horizontal="center"/>
    </xf>
    <xf numFmtId="0" fontId="7" fillId="33" borderId="10" xfId="0" applyFont="1" applyFill="1" applyBorder="1" applyAlignment="1">
      <alignment horizontal="center" vertical="center" wrapText="1"/>
    </xf>
    <xf numFmtId="0" fontId="9" fillId="0" borderId="0" xfId="58" applyFont="1" applyAlignment="1">
      <alignment horizontal="center" vertical="top" wrapText="1"/>
      <protection/>
    </xf>
    <xf numFmtId="0" fontId="11" fillId="0" borderId="10" xfId="58" applyFont="1" applyBorder="1" applyAlignment="1">
      <alignment horizontal="center" vertical="center" wrapText="1"/>
      <protection/>
    </xf>
    <xf numFmtId="0" fontId="16" fillId="0" borderId="0" xfId="0" applyFont="1" applyAlignment="1">
      <alignment horizontal="right" wrapText="1"/>
    </xf>
    <xf numFmtId="0" fontId="11" fillId="0" borderId="13"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11" fillId="0" borderId="14" xfId="58" applyFont="1" applyBorder="1" applyAlignment="1">
      <alignment horizontal="center" vertical="center" wrapText="1"/>
      <protection/>
    </xf>
    <xf numFmtId="0" fontId="11" fillId="0" borderId="20" xfId="58" applyFont="1" applyBorder="1" applyAlignment="1">
      <alignment horizontal="center" vertical="center" wrapText="1"/>
      <protection/>
    </xf>
    <xf numFmtId="0" fontId="11" fillId="0" borderId="15" xfId="58" applyFont="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11" fillId="0" borderId="14" xfId="58" applyFont="1" applyBorder="1" applyAlignment="1">
      <alignment horizontal="center" vertical="center" wrapText="1"/>
      <protection/>
    </xf>
    <xf numFmtId="0" fontId="11" fillId="0" borderId="20" xfId="58" applyFont="1" applyBorder="1" applyAlignment="1">
      <alignment horizontal="center" vertical="center" wrapText="1"/>
      <protection/>
    </xf>
    <xf numFmtId="0" fontId="11" fillId="0" borderId="0" xfId="58" applyFont="1" applyBorder="1" applyAlignment="1">
      <alignment horizontal="justify" vertical="center" wrapText="1"/>
      <protection/>
    </xf>
    <xf numFmtId="0" fontId="11" fillId="0" borderId="10" xfId="58" applyFont="1" applyBorder="1" applyAlignment="1">
      <alignment horizontal="center"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Дума" xfId="55"/>
    <cellStyle name="Обычный_Лист1" xfId="56"/>
    <cellStyle name="Обычный_прил 2" xfId="57"/>
    <cellStyle name="Обычный_приложение_Программа госзаимствований 2003"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F32"/>
  <sheetViews>
    <sheetView zoomScalePageLayoutView="0" workbookViewId="0" topLeftCell="A1">
      <selection activeCell="A4" sqref="A4"/>
    </sheetView>
  </sheetViews>
  <sheetFormatPr defaultColWidth="9.00390625" defaultRowHeight="12.75"/>
  <cols>
    <col min="1" max="1" width="4.75390625" style="0" customWidth="1"/>
    <col min="2" max="2" width="51.125" style="0" customWidth="1"/>
    <col min="3" max="3" width="26.75390625" style="0" customWidth="1"/>
    <col min="4" max="4" width="11.375" style="0" customWidth="1"/>
    <col min="5" max="5" width="10.625" style="0" customWidth="1"/>
    <col min="6" max="6" width="10.25390625" style="0" customWidth="1"/>
  </cols>
  <sheetData>
    <row r="1" spans="1:6" ht="12.75">
      <c r="A1" s="217" t="s">
        <v>984</v>
      </c>
      <c r="B1" s="217"/>
      <c r="C1" s="217"/>
      <c r="D1" s="217"/>
      <c r="E1" s="217"/>
      <c r="F1" s="217"/>
    </row>
    <row r="2" spans="1:6" ht="12.75">
      <c r="A2" s="217" t="s">
        <v>798</v>
      </c>
      <c r="B2" s="217"/>
      <c r="C2" s="217"/>
      <c r="D2" s="217"/>
      <c r="E2" s="217"/>
      <c r="F2" s="217"/>
    </row>
    <row r="3" spans="1:6" ht="12.75">
      <c r="A3" s="217" t="s">
        <v>1116</v>
      </c>
      <c r="B3" s="217"/>
      <c r="C3" s="217"/>
      <c r="D3" s="217"/>
      <c r="E3" s="217"/>
      <c r="F3" s="217"/>
    </row>
    <row r="4" ht="12.75">
      <c r="B4" s="1"/>
    </row>
    <row r="5" spans="1:6" ht="15.75">
      <c r="A5" s="216" t="s">
        <v>750</v>
      </c>
      <c r="B5" s="216"/>
      <c r="C5" s="216"/>
      <c r="D5" s="216"/>
      <c r="E5" s="216"/>
      <c r="F5" s="216"/>
    </row>
    <row r="6" spans="1:6" ht="15.75">
      <c r="A6" s="216" t="s">
        <v>47</v>
      </c>
      <c r="B6" s="216"/>
      <c r="C6" s="216"/>
      <c r="D6" s="216"/>
      <c r="E6" s="216"/>
      <c r="F6" s="216"/>
    </row>
    <row r="7" spans="1:6" ht="15.75">
      <c r="A7" s="60"/>
      <c r="B7" s="60"/>
      <c r="C7" s="60"/>
      <c r="D7" s="60"/>
      <c r="E7" s="60"/>
      <c r="F7" s="60"/>
    </row>
    <row r="8" spans="2:6" ht="14.25" customHeight="1">
      <c r="B8" s="8"/>
      <c r="D8" s="2"/>
      <c r="F8" s="2" t="s">
        <v>997</v>
      </c>
    </row>
    <row r="9" spans="1:6" ht="15">
      <c r="A9" s="212" t="s">
        <v>411</v>
      </c>
      <c r="B9" s="212" t="s">
        <v>384</v>
      </c>
      <c r="C9" s="214" t="s">
        <v>1004</v>
      </c>
      <c r="D9" s="215" t="s">
        <v>998</v>
      </c>
      <c r="E9" s="215"/>
      <c r="F9" s="215"/>
    </row>
    <row r="10" spans="1:6" ht="57" customHeight="1">
      <c r="A10" s="213"/>
      <c r="B10" s="213"/>
      <c r="C10" s="214"/>
      <c r="D10" s="61" t="s">
        <v>547</v>
      </c>
      <c r="E10" s="61" t="s">
        <v>548</v>
      </c>
      <c r="F10" s="61" t="s">
        <v>45</v>
      </c>
    </row>
    <row r="11" spans="1:6" ht="26.25">
      <c r="A11" s="9">
        <v>1</v>
      </c>
      <c r="B11" s="21" t="s">
        <v>971</v>
      </c>
      <c r="C11" s="9" t="s">
        <v>972</v>
      </c>
      <c r="D11" s="23">
        <f>D12-D14</f>
        <v>0</v>
      </c>
      <c r="E11" s="23">
        <f>E12-E14</f>
        <v>0</v>
      </c>
      <c r="F11" s="23">
        <f>F12-F14</f>
        <v>0</v>
      </c>
    </row>
    <row r="12" spans="1:6" s="13" customFormat="1" ht="26.25">
      <c r="A12" s="9">
        <f aca="true" t="shared" si="0" ref="A12:A31">A11+1</f>
        <v>2</v>
      </c>
      <c r="B12" s="22" t="s">
        <v>541</v>
      </c>
      <c r="C12" s="12" t="s">
        <v>542</v>
      </c>
      <c r="D12" s="24">
        <f>D13</f>
        <v>25000</v>
      </c>
      <c r="E12" s="24">
        <f>E13</f>
        <v>30000</v>
      </c>
      <c r="F12" s="24">
        <f>F13</f>
        <v>35000</v>
      </c>
    </row>
    <row r="13" spans="1:6" s="13" customFormat="1" ht="39">
      <c r="A13" s="9">
        <f t="shared" si="0"/>
        <v>3</v>
      </c>
      <c r="B13" s="22" t="s">
        <v>543</v>
      </c>
      <c r="C13" s="12" t="s">
        <v>42</v>
      </c>
      <c r="D13" s="24">
        <v>25000</v>
      </c>
      <c r="E13" s="24">
        <v>30000</v>
      </c>
      <c r="F13" s="24">
        <v>35000</v>
      </c>
    </row>
    <row r="14" spans="1:6" ht="39">
      <c r="A14" s="9">
        <f t="shared" si="0"/>
        <v>4</v>
      </c>
      <c r="B14" s="21" t="s">
        <v>973</v>
      </c>
      <c r="C14" s="9" t="s">
        <v>974</v>
      </c>
      <c r="D14" s="23">
        <f>D15</f>
        <v>25000</v>
      </c>
      <c r="E14" s="23">
        <f>E15</f>
        <v>30000</v>
      </c>
      <c r="F14" s="23">
        <f>F15</f>
        <v>35000</v>
      </c>
    </row>
    <row r="15" spans="1:6" ht="42" customHeight="1">
      <c r="A15" s="9">
        <f t="shared" si="0"/>
        <v>5</v>
      </c>
      <c r="B15" s="21" t="s">
        <v>859</v>
      </c>
      <c r="C15" s="9" t="s">
        <v>43</v>
      </c>
      <c r="D15" s="23">
        <v>25000</v>
      </c>
      <c r="E15" s="23">
        <v>30000</v>
      </c>
      <c r="F15" s="23">
        <v>35000</v>
      </c>
    </row>
    <row r="16" spans="1:6" ht="26.25">
      <c r="A16" s="9">
        <f t="shared" si="0"/>
        <v>6</v>
      </c>
      <c r="B16" s="21" t="s">
        <v>860</v>
      </c>
      <c r="C16" s="9" t="s">
        <v>861</v>
      </c>
      <c r="D16" s="23">
        <f>D17+D21</f>
        <v>2664.20000000007</v>
      </c>
      <c r="E16" s="23">
        <f>E17+E21</f>
        <v>1835.6999999999534</v>
      </c>
      <c r="F16" s="23">
        <f>F17+F21</f>
        <v>1340.2000000000698</v>
      </c>
    </row>
    <row r="17" spans="1:6" ht="15">
      <c r="A17" s="9">
        <f t="shared" si="0"/>
        <v>7</v>
      </c>
      <c r="B17" s="21" t="s">
        <v>862</v>
      </c>
      <c r="C17" s="9" t="s">
        <v>863</v>
      </c>
      <c r="D17" s="23">
        <f>D18</f>
        <v>-737937.7</v>
      </c>
      <c r="E17" s="23">
        <f aca="true" t="shared" si="1" ref="E17:F19">E18</f>
        <v>-691693.4</v>
      </c>
      <c r="F17" s="23">
        <f t="shared" si="1"/>
        <v>-702559.6</v>
      </c>
    </row>
    <row r="18" spans="1:6" ht="15">
      <c r="A18" s="9">
        <f t="shared" si="0"/>
        <v>8</v>
      </c>
      <c r="B18" s="21" t="s">
        <v>864</v>
      </c>
      <c r="C18" s="9" t="s">
        <v>865</v>
      </c>
      <c r="D18" s="23">
        <f>D19</f>
        <v>-737937.7</v>
      </c>
      <c r="E18" s="23">
        <f t="shared" si="1"/>
        <v>-691693.4</v>
      </c>
      <c r="F18" s="23">
        <f t="shared" si="1"/>
        <v>-702559.6</v>
      </c>
    </row>
    <row r="19" spans="1:6" ht="15">
      <c r="A19" s="9">
        <f t="shared" si="0"/>
        <v>9</v>
      </c>
      <c r="B19" s="21" t="s">
        <v>866</v>
      </c>
      <c r="C19" s="9" t="s">
        <v>528</v>
      </c>
      <c r="D19" s="23">
        <f>D20</f>
        <v>-737937.7</v>
      </c>
      <c r="E19" s="23">
        <f t="shared" si="1"/>
        <v>-691693.4</v>
      </c>
      <c r="F19" s="23">
        <f t="shared" si="1"/>
        <v>-702559.6</v>
      </c>
    </row>
    <row r="20" spans="1:6" ht="26.25">
      <c r="A20" s="9">
        <f t="shared" si="0"/>
        <v>10</v>
      </c>
      <c r="B20" s="21" t="s">
        <v>529</v>
      </c>
      <c r="C20" s="9" t="s">
        <v>530</v>
      </c>
      <c r="D20" s="23">
        <v>-737937.7</v>
      </c>
      <c r="E20" s="23">
        <v>-691693.4</v>
      </c>
      <c r="F20" s="23">
        <v>-702559.6</v>
      </c>
    </row>
    <row r="21" spans="1:6" ht="15">
      <c r="A21" s="9">
        <f t="shared" si="0"/>
        <v>11</v>
      </c>
      <c r="B21" s="21" t="s">
        <v>531</v>
      </c>
      <c r="C21" s="9" t="s">
        <v>532</v>
      </c>
      <c r="D21" s="23">
        <f>D22</f>
        <v>740601.9</v>
      </c>
      <c r="E21" s="23">
        <f aca="true" t="shared" si="2" ref="E21:F23">E22</f>
        <v>693529.1</v>
      </c>
      <c r="F21" s="23">
        <f t="shared" si="2"/>
        <v>703899.8</v>
      </c>
    </row>
    <row r="22" spans="1:6" ht="15">
      <c r="A22" s="9">
        <f t="shared" si="0"/>
        <v>12</v>
      </c>
      <c r="B22" s="21" t="s">
        <v>533</v>
      </c>
      <c r="C22" s="9" t="s">
        <v>534</v>
      </c>
      <c r="D22" s="23">
        <f>D23</f>
        <v>740601.9</v>
      </c>
      <c r="E22" s="23">
        <f t="shared" si="2"/>
        <v>693529.1</v>
      </c>
      <c r="F22" s="23">
        <f t="shared" si="2"/>
        <v>703899.8</v>
      </c>
    </row>
    <row r="23" spans="1:6" ht="15">
      <c r="A23" s="9">
        <f t="shared" si="0"/>
        <v>13</v>
      </c>
      <c r="B23" s="21" t="s">
        <v>535</v>
      </c>
      <c r="C23" s="9" t="s">
        <v>536</v>
      </c>
      <c r="D23" s="23">
        <f>D24</f>
        <v>740601.9</v>
      </c>
      <c r="E23" s="23">
        <f>E24</f>
        <v>693529.1</v>
      </c>
      <c r="F23" s="23">
        <f t="shared" si="2"/>
        <v>703899.8</v>
      </c>
    </row>
    <row r="24" spans="1:6" ht="26.25">
      <c r="A24" s="9">
        <f t="shared" si="0"/>
        <v>14</v>
      </c>
      <c r="B24" s="21" t="s">
        <v>539</v>
      </c>
      <c r="C24" s="9" t="s">
        <v>540</v>
      </c>
      <c r="D24" s="23">
        <v>740601.9</v>
      </c>
      <c r="E24" s="23">
        <v>693529.1</v>
      </c>
      <c r="F24" s="23">
        <v>703899.8</v>
      </c>
    </row>
    <row r="25" spans="1:6" ht="26.25">
      <c r="A25" s="9">
        <f t="shared" si="0"/>
        <v>15</v>
      </c>
      <c r="B25" s="21" t="s">
        <v>387</v>
      </c>
      <c r="C25" s="9" t="s">
        <v>386</v>
      </c>
      <c r="D25" s="23">
        <f>D26-D29</f>
        <v>0</v>
      </c>
      <c r="E25" s="23">
        <f>E26-E29</f>
        <v>0</v>
      </c>
      <c r="F25" s="23">
        <f>F26-F29</f>
        <v>0</v>
      </c>
    </row>
    <row r="26" spans="1:6" ht="25.5">
      <c r="A26" s="9">
        <f t="shared" si="0"/>
        <v>16</v>
      </c>
      <c r="B26" s="21" t="s">
        <v>195</v>
      </c>
      <c r="C26" s="9" t="s">
        <v>196</v>
      </c>
      <c r="D26" s="45">
        <f aca="true" t="shared" si="3" ref="D26:F27">D27</f>
        <v>10000</v>
      </c>
      <c r="E26" s="45">
        <f t="shared" si="3"/>
        <v>10000</v>
      </c>
      <c r="F26" s="45">
        <f t="shared" si="3"/>
        <v>10000</v>
      </c>
    </row>
    <row r="27" spans="1:6" ht="38.25">
      <c r="A27" s="9">
        <f t="shared" si="0"/>
        <v>17</v>
      </c>
      <c r="B27" s="21" t="s">
        <v>462</v>
      </c>
      <c r="C27" s="9" t="s">
        <v>464</v>
      </c>
      <c r="D27" s="45">
        <f t="shared" si="3"/>
        <v>10000</v>
      </c>
      <c r="E27" s="45">
        <f t="shared" si="3"/>
        <v>10000</v>
      </c>
      <c r="F27" s="45">
        <f t="shared" si="3"/>
        <v>10000</v>
      </c>
    </row>
    <row r="28" spans="1:6" ht="51">
      <c r="A28" s="9">
        <f t="shared" si="0"/>
        <v>18</v>
      </c>
      <c r="B28" s="21" t="s">
        <v>463</v>
      </c>
      <c r="C28" s="9" t="s">
        <v>850</v>
      </c>
      <c r="D28" s="45">
        <v>10000</v>
      </c>
      <c r="E28" s="45">
        <v>10000</v>
      </c>
      <c r="F28" s="45">
        <v>10000</v>
      </c>
    </row>
    <row r="29" spans="1:6" ht="25.5">
      <c r="A29" s="9">
        <f t="shared" si="0"/>
        <v>19</v>
      </c>
      <c r="B29" s="21" t="s">
        <v>849</v>
      </c>
      <c r="C29" s="9" t="s">
        <v>851</v>
      </c>
      <c r="D29" s="45">
        <f aca="true" t="shared" si="4" ref="D29:F30">D30</f>
        <v>10000</v>
      </c>
      <c r="E29" s="45">
        <f t="shared" si="4"/>
        <v>10000</v>
      </c>
      <c r="F29" s="45">
        <f t="shared" si="4"/>
        <v>10000</v>
      </c>
    </row>
    <row r="30" spans="1:6" ht="38.25">
      <c r="A30" s="9">
        <f t="shared" si="0"/>
        <v>20</v>
      </c>
      <c r="B30" s="21" t="s">
        <v>465</v>
      </c>
      <c r="C30" s="9" t="s">
        <v>847</v>
      </c>
      <c r="D30" s="45">
        <f t="shared" si="4"/>
        <v>10000</v>
      </c>
      <c r="E30" s="45">
        <f t="shared" si="4"/>
        <v>10000</v>
      </c>
      <c r="F30" s="45">
        <f t="shared" si="4"/>
        <v>10000</v>
      </c>
    </row>
    <row r="31" spans="1:6" ht="38.25">
      <c r="A31" s="9">
        <f t="shared" si="0"/>
        <v>21</v>
      </c>
      <c r="B31" s="21" t="s">
        <v>846</v>
      </c>
      <c r="C31" s="9" t="s">
        <v>848</v>
      </c>
      <c r="D31" s="45">
        <v>10000</v>
      </c>
      <c r="E31" s="45">
        <v>10000</v>
      </c>
      <c r="F31" s="45">
        <v>10000</v>
      </c>
    </row>
    <row r="32" spans="1:6" ht="12.75" customHeight="1">
      <c r="A32" s="53">
        <v>22</v>
      </c>
      <c r="B32" s="54" t="s">
        <v>385</v>
      </c>
      <c r="C32" s="44"/>
      <c r="D32" s="46">
        <f>D11+D16+D25</f>
        <v>2664.20000000007</v>
      </c>
      <c r="E32" s="46">
        <f>E11+E16+E25</f>
        <v>1835.6999999999534</v>
      </c>
      <c r="F32" s="46">
        <f>F11+F16+F25</f>
        <v>1340.2000000000698</v>
      </c>
    </row>
  </sheetData>
  <sheetProtection/>
  <mergeCells count="9">
    <mergeCell ref="A9:A10"/>
    <mergeCell ref="B9:B10"/>
    <mergeCell ref="C9:C10"/>
    <mergeCell ref="D9:F9"/>
    <mergeCell ref="A6:F6"/>
    <mergeCell ref="A1:F1"/>
    <mergeCell ref="A2:F2"/>
    <mergeCell ref="A3:F3"/>
    <mergeCell ref="A5:F5"/>
  </mergeCells>
  <printOptions/>
  <pageMargins left="0.7874015748031497"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7030A0"/>
  </sheetPr>
  <dimension ref="A1:G745"/>
  <sheetViews>
    <sheetView zoomScalePageLayoutView="0" workbookViewId="0" topLeftCell="A1">
      <selection activeCell="B18" sqref="B18"/>
    </sheetView>
  </sheetViews>
  <sheetFormatPr defaultColWidth="9.00390625" defaultRowHeight="12.75"/>
  <cols>
    <col min="1" max="1" width="4.75390625" style="14" customWidth="1"/>
    <col min="2" max="2" width="40.75390625" style="14" customWidth="1"/>
    <col min="3" max="5" width="10.75390625" style="14" customWidth="1"/>
    <col min="6" max="6" width="11.375" style="14" customWidth="1"/>
    <col min="7" max="7" width="8.875" style="14" customWidth="1"/>
    <col min="8" max="16384" width="9.125" style="14" customWidth="1"/>
  </cols>
  <sheetData>
    <row r="1" spans="1:6" ht="12.75">
      <c r="A1" s="217" t="s">
        <v>77</v>
      </c>
      <c r="B1" s="217"/>
      <c r="C1" s="217"/>
      <c r="D1" s="217"/>
      <c r="E1" s="217"/>
      <c r="F1" s="217"/>
    </row>
    <row r="2" spans="1:6" ht="12.75">
      <c r="A2" s="217" t="s">
        <v>1044</v>
      </c>
      <c r="B2" s="217"/>
      <c r="C2" s="217"/>
      <c r="D2" s="217"/>
      <c r="E2" s="217"/>
      <c r="F2" s="217"/>
    </row>
    <row r="3" spans="1:6" ht="12.75">
      <c r="A3" s="217" t="s">
        <v>1123</v>
      </c>
      <c r="B3" s="217"/>
      <c r="C3" s="217"/>
      <c r="D3" s="217"/>
      <c r="E3" s="217"/>
      <c r="F3" s="217"/>
    </row>
    <row r="6" spans="1:6" ht="13.5">
      <c r="A6" s="247" t="s">
        <v>1047</v>
      </c>
      <c r="B6" s="247"/>
      <c r="C6" s="247"/>
      <c r="D6" s="247"/>
      <c r="E6" s="247"/>
      <c r="F6" s="247"/>
    </row>
    <row r="7" spans="1:6" ht="13.5">
      <c r="A7" s="247" t="s">
        <v>1048</v>
      </c>
      <c r="B7" s="247"/>
      <c r="C7" s="247"/>
      <c r="D7" s="247"/>
      <c r="E7" s="247"/>
      <c r="F7" s="247"/>
    </row>
    <row r="8" spans="1:6" ht="13.5">
      <c r="A8" s="247" t="s">
        <v>623</v>
      </c>
      <c r="B8" s="247"/>
      <c r="C8" s="247"/>
      <c r="D8" s="247"/>
      <c r="E8" s="247"/>
      <c r="F8" s="247"/>
    </row>
    <row r="9" spans="1:6" ht="13.5">
      <c r="A9" s="247" t="s">
        <v>697</v>
      </c>
      <c r="B9" s="247"/>
      <c r="C9" s="247"/>
      <c r="D9" s="247"/>
      <c r="E9" s="247"/>
      <c r="F9" s="247"/>
    </row>
    <row r="10" spans="1:6" ht="15">
      <c r="A10" s="105"/>
      <c r="B10" s="105"/>
      <c r="C10" s="105"/>
      <c r="D10" s="105"/>
      <c r="E10" s="105"/>
      <c r="F10" s="105"/>
    </row>
    <row r="11" ht="12.75">
      <c r="F11" s="2"/>
    </row>
    <row r="12" ht="12.75">
      <c r="F12" s="2" t="s">
        <v>997</v>
      </c>
    </row>
    <row r="13" spans="1:6" ht="12.75">
      <c r="A13" s="248" t="s">
        <v>975</v>
      </c>
      <c r="B13" s="248" t="s">
        <v>1045</v>
      </c>
      <c r="C13" s="248" t="s">
        <v>790</v>
      </c>
      <c r="D13" s="250" t="s">
        <v>791</v>
      </c>
      <c r="E13" s="252" t="s">
        <v>291</v>
      </c>
      <c r="F13" s="248" t="s">
        <v>292</v>
      </c>
    </row>
    <row r="14" spans="1:6" ht="24" customHeight="1">
      <c r="A14" s="249"/>
      <c r="B14" s="249"/>
      <c r="C14" s="249"/>
      <c r="D14" s="251"/>
      <c r="E14" s="253"/>
      <c r="F14" s="249"/>
    </row>
    <row r="15" spans="1:6" ht="12.75">
      <c r="A15" s="64" t="s">
        <v>792</v>
      </c>
      <c r="B15" s="64" t="s">
        <v>545</v>
      </c>
      <c r="C15" s="64" t="s">
        <v>793</v>
      </c>
      <c r="D15" s="64" t="s">
        <v>794</v>
      </c>
      <c r="E15" s="64" t="s">
        <v>795</v>
      </c>
      <c r="F15" s="64" t="s">
        <v>796</v>
      </c>
    </row>
    <row r="16" spans="1:6" ht="25.5">
      <c r="A16" s="83" t="s">
        <v>792</v>
      </c>
      <c r="B16" s="84" t="s">
        <v>202</v>
      </c>
      <c r="C16" s="83" t="s">
        <v>203</v>
      </c>
      <c r="D16" s="83"/>
      <c r="E16" s="83"/>
      <c r="F16" s="85">
        <v>457080.5</v>
      </c>
    </row>
    <row r="17" spans="1:6" ht="25.5">
      <c r="A17" s="86">
        <f>A16+1</f>
        <v>2</v>
      </c>
      <c r="B17" s="87" t="s">
        <v>826</v>
      </c>
      <c r="C17" s="88" t="s">
        <v>205</v>
      </c>
      <c r="D17" s="88"/>
      <c r="E17" s="88"/>
      <c r="F17" s="89">
        <v>432218.1</v>
      </c>
    </row>
    <row r="18" spans="1:6" ht="165.75">
      <c r="A18" s="86">
        <f aca="true" t="shared" si="0" ref="A18:A81">A17+1</f>
        <v>3</v>
      </c>
      <c r="B18" s="96" t="s">
        <v>1103</v>
      </c>
      <c r="C18" s="88" t="s">
        <v>256</v>
      </c>
      <c r="D18" s="88"/>
      <c r="E18" s="88"/>
      <c r="F18" s="89">
        <v>48</v>
      </c>
    </row>
    <row r="19" spans="1:6" ht="25.5">
      <c r="A19" s="86">
        <f t="shared" si="0"/>
        <v>4</v>
      </c>
      <c r="B19" s="87" t="s">
        <v>629</v>
      </c>
      <c r="C19" s="88" t="s">
        <v>256</v>
      </c>
      <c r="D19" s="88" t="s">
        <v>630</v>
      </c>
      <c r="E19" s="88"/>
      <c r="F19" s="89">
        <v>18</v>
      </c>
    </row>
    <row r="20" spans="1:6" ht="38.25">
      <c r="A20" s="86">
        <f t="shared" si="0"/>
        <v>5</v>
      </c>
      <c r="B20" s="87" t="s">
        <v>701</v>
      </c>
      <c r="C20" s="88" t="s">
        <v>256</v>
      </c>
      <c r="D20" s="88" t="s">
        <v>631</v>
      </c>
      <c r="E20" s="88"/>
      <c r="F20" s="89">
        <v>18</v>
      </c>
    </row>
    <row r="21" spans="1:6" ht="12.75">
      <c r="A21" s="86">
        <f t="shared" si="0"/>
        <v>6</v>
      </c>
      <c r="B21" s="87" t="s">
        <v>176</v>
      </c>
      <c r="C21" s="88" t="s">
        <v>256</v>
      </c>
      <c r="D21" s="88" t="s">
        <v>631</v>
      </c>
      <c r="E21" s="88" t="s">
        <v>466</v>
      </c>
      <c r="F21" s="89">
        <v>18</v>
      </c>
    </row>
    <row r="22" spans="1:6" ht="12.75">
      <c r="A22" s="86">
        <f t="shared" si="0"/>
        <v>7</v>
      </c>
      <c r="B22" s="106" t="s">
        <v>471</v>
      </c>
      <c r="C22" s="107" t="s">
        <v>256</v>
      </c>
      <c r="D22" s="107" t="s">
        <v>631</v>
      </c>
      <c r="E22" s="107" t="s">
        <v>472</v>
      </c>
      <c r="F22" s="108">
        <v>18</v>
      </c>
    </row>
    <row r="23" spans="1:6" ht="38.25">
      <c r="A23" s="86">
        <f t="shared" si="0"/>
        <v>8</v>
      </c>
      <c r="B23" s="87" t="s">
        <v>625</v>
      </c>
      <c r="C23" s="88" t="s">
        <v>256</v>
      </c>
      <c r="D23" s="88" t="s">
        <v>372</v>
      </c>
      <c r="E23" s="88"/>
      <c r="F23" s="89">
        <v>30</v>
      </c>
    </row>
    <row r="24" spans="1:6" ht="12.75">
      <c r="A24" s="86">
        <f t="shared" si="0"/>
        <v>9</v>
      </c>
      <c r="B24" s="87" t="s">
        <v>373</v>
      </c>
      <c r="C24" s="88" t="s">
        <v>256</v>
      </c>
      <c r="D24" s="88" t="s">
        <v>374</v>
      </c>
      <c r="E24" s="88"/>
      <c r="F24" s="89">
        <v>30</v>
      </c>
    </row>
    <row r="25" spans="1:6" ht="12.75">
      <c r="A25" s="86">
        <f t="shared" si="0"/>
        <v>10</v>
      </c>
      <c r="B25" s="87" t="s">
        <v>176</v>
      </c>
      <c r="C25" s="88" t="s">
        <v>256</v>
      </c>
      <c r="D25" s="88" t="s">
        <v>374</v>
      </c>
      <c r="E25" s="88" t="s">
        <v>466</v>
      </c>
      <c r="F25" s="89">
        <v>30</v>
      </c>
    </row>
    <row r="26" spans="1:6" ht="12.75">
      <c r="A26" s="86">
        <f t="shared" si="0"/>
        <v>11</v>
      </c>
      <c r="B26" s="106" t="s">
        <v>471</v>
      </c>
      <c r="C26" s="107" t="s">
        <v>256</v>
      </c>
      <c r="D26" s="107" t="s">
        <v>374</v>
      </c>
      <c r="E26" s="107" t="s">
        <v>472</v>
      </c>
      <c r="F26" s="108">
        <v>30</v>
      </c>
    </row>
    <row r="27" spans="1:6" ht="114.75">
      <c r="A27" s="86">
        <f t="shared" si="0"/>
        <v>12</v>
      </c>
      <c r="B27" s="96" t="s">
        <v>1105</v>
      </c>
      <c r="C27" s="88" t="s">
        <v>258</v>
      </c>
      <c r="D27" s="88"/>
      <c r="E27" s="88"/>
      <c r="F27" s="89">
        <v>698.5</v>
      </c>
    </row>
    <row r="28" spans="1:6" ht="25.5">
      <c r="A28" s="86">
        <f t="shared" si="0"/>
        <v>13</v>
      </c>
      <c r="B28" s="87" t="s">
        <v>629</v>
      </c>
      <c r="C28" s="88" t="s">
        <v>258</v>
      </c>
      <c r="D28" s="88" t="s">
        <v>630</v>
      </c>
      <c r="E28" s="88"/>
      <c r="F28" s="89">
        <v>3.5</v>
      </c>
    </row>
    <row r="29" spans="1:6" ht="38.25">
      <c r="A29" s="86">
        <f t="shared" si="0"/>
        <v>14</v>
      </c>
      <c r="B29" s="87" t="s">
        <v>701</v>
      </c>
      <c r="C29" s="88" t="s">
        <v>258</v>
      </c>
      <c r="D29" s="88" t="s">
        <v>631</v>
      </c>
      <c r="E29" s="88"/>
      <c r="F29" s="89">
        <v>3.5</v>
      </c>
    </row>
    <row r="30" spans="1:6" ht="12.75">
      <c r="A30" s="86">
        <f t="shared" si="0"/>
        <v>15</v>
      </c>
      <c r="B30" s="87" t="s">
        <v>176</v>
      </c>
      <c r="C30" s="88" t="s">
        <v>258</v>
      </c>
      <c r="D30" s="88" t="s">
        <v>631</v>
      </c>
      <c r="E30" s="88" t="s">
        <v>466</v>
      </c>
      <c r="F30" s="89">
        <v>3.5</v>
      </c>
    </row>
    <row r="31" spans="1:6" ht="12.75">
      <c r="A31" s="86">
        <f t="shared" si="0"/>
        <v>16</v>
      </c>
      <c r="B31" s="106" t="s">
        <v>473</v>
      </c>
      <c r="C31" s="107" t="s">
        <v>258</v>
      </c>
      <c r="D31" s="107" t="s">
        <v>631</v>
      </c>
      <c r="E31" s="107" t="s">
        <v>474</v>
      </c>
      <c r="F31" s="108">
        <v>3.5</v>
      </c>
    </row>
    <row r="32" spans="1:6" ht="25.5">
      <c r="A32" s="86">
        <f t="shared" si="0"/>
        <v>17</v>
      </c>
      <c r="B32" s="87" t="s">
        <v>775</v>
      </c>
      <c r="C32" s="88" t="s">
        <v>258</v>
      </c>
      <c r="D32" s="88" t="s">
        <v>776</v>
      </c>
      <c r="E32" s="88"/>
      <c r="F32" s="89">
        <v>695</v>
      </c>
    </row>
    <row r="33" spans="1:6" ht="25.5">
      <c r="A33" s="86">
        <f t="shared" si="0"/>
        <v>18</v>
      </c>
      <c r="B33" s="87" t="s">
        <v>777</v>
      </c>
      <c r="C33" s="88" t="s">
        <v>258</v>
      </c>
      <c r="D33" s="88" t="s">
        <v>778</v>
      </c>
      <c r="E33" s="88"/>
      <c r="F33" s="89">
        <v>695</v>
      </c>
    </row>
    <row r="34" spans="1:6" ht="12.75">
      <c r="A34" s="86">
        <f t="shared" si="0"/>
        <v>19</v>
      </c>
      <c r="B34" s="87" t="s">
        <v>176</v>
      </c>
      <c r="C34" s="88" t="s">
        <v>258</v>
      </c>
      <c r="D34" s="88" t="s">
        <v>778</v>
      </c>
      <c r="E34" s="88" t="s">
        <v>466</v>
      </c>
      <c r="F34" s="89">
        <v>695</v>
      </c>
    </row>
    <row r="35" spans="1:6" ht="12.75">
      <c r="A35" s="86">
        <f t="shared" si="0"/>
        <v>20</v>
      </c>
      <c r="B35" s="106" t="s">
        <v>473</v>
      </c>
      <c r="C35" s="107" t="s">
        <v>258</v>
      </c>
      <c r="D35" s="107" t="s">
        <v>778</v>
      </c>
      <c r="E35" s="107" t="s">
        <v>474</v>
      </c>
      <c r="F35" s="108">
        <v>695</v>
      </c>
    </row>
    <row r="36" spans="1:6" ht="153">
      <c r="A36" s="86">
        <f t="shared" si="0"/>
        <v>21</v>
      </c>
      <c r="B36" s="96" t="s">
        <v>1088</v>
      </c>
      <c r="C36" s="88" t="s">
        <v>830</v>
      </c>
      <c r="D36" s="88"/>
      <c r="E36" s="88"/>
      <c r="F36" s="89">
        <v>168643.4</v>
      </c>
    </row>
    <row r="37" spans="1:6" ht="76.5">
      <c r="A37" s="86">
        <f t="shared" si="0"/>
        <v>22</v>
      </c>
      <c r="B37" s="87" t="s">
        <v>308</v>
      </c>
      <c r="C37" s="88" t="s">
        <v>830</v>
      </c>
      <c r="D37" s="88" t="s">
        <v>309</v>
      </c>
      <c r="E37" s="88"/>
      <c r="F37" s="89">
        <v>17329.7</v>
      </c>
    </row>
    <row r="38" spans="1:6" ht="25.5">
      <c r="A38" s="86">
        <f t="shared" si="0"/>
        <v>23</v>
      </c>
      <c r="B38" s="87" t="s">
        <v>937</v>
      </c>
      <c r="C38" s="88" t="s">
        <v>830</v>
      </c>
      <c r="D38" s="88" t="s">
        <v>761</v>
      </c>
      <c r="E38" s="88"/>
      <c r="F38" s="89">
        <v>17329.7</v>
      </c>
    </row>
    <row r="39" spans="1:6" ht="12.75">
      <c r="A39" s="86">
        <f t="shared" si="0"/>
        <v>24</v>
      </c>
      <c r="B39" s="87" t="s">
        <v>939</v>
      </c>
      <c r="C39" s="88" t="s">
        <v>830</v>
      </c>
      <c r="D39" s="88" t="s">
        <v>761</v>
      </c>
      <c r="E39" s="88" t="s">
        <v>439</v>
      </c>
      <c r="F39" s="89">
        <v>17329.7</v>
      </c>
    </row>
    <row r="40" spans="1:6" ht="12.75">
      <c r="A40" s="86">
        <f t="shared" si="0"/>
        <v>25</v>
      </c>
      <c r="B40" s="106" t="s">
        <v>442</v>
      </c>
      <c r="C40" s="107" t="s">
        <v>830</v>
      </c>
      <c r="D40" s="107" t="s">
        <v>761</v>
      </c>
      <c r="E40" s="107" t="s">
        <v>443</v>
      </c>
      <c r="F40" s="108">
        <v>17329.7</v>
      </c>
    </row>
    <row r="41" spans="1:6" ht="25.5">
      <c r="A41" s="86">
        <f t="shared" si="0"/>
        <v>26</v>
      </c>
      <c r="B41" s="87" t="s">
        <v>629</v>
      </c>
      <c r="C41" s="88" t="s">
        <v>830</v>
      </c>
      <c r="D41" s="88" t="s">
        <v>630</v>
      </c>
      <c r="E41" s="88"/>
      <c r="F41" s="89">
        <v>729.5</v>
      </c>
    </row>
    <row r="42" spans="1:6" ht="38.25">
      <c r="A42" s="86">
        <f t="shared" si="0"/>
        <v>27</v>
      </c>
      <c r="B42" s="87" t="s">
        <v>701</v>
      </c>
      <c r="C42" s="88" t="s">
        <v>830</v>
      </c>
      <c r="D42" s="88" t="s">
        <v>631</v>
      </c>
      <c r="E42" s="88"/>
      <c r="F42" s="89">
        <v>729.5</v>
      </c>
    </row>
    <row r="43" spans="1:6" ht="12.75">
      <c r="A43" s="86">
        <f t="shared" si="0"/>
        <v>28</v>
      </c>
      <c r="B43" s="87" t="s">
        <v>939</v>
      </c>
      <c r="C43" s="88" t="s">
        <v>830</v>
      </c>
      <c r="D43" s="88" t="s">
        <v>631</v>
      </c>
      <c r="E43" s="88" t="s">
        <v>439</v>
      </c>
      <c r="F43" s="89">
        <v>729.5</v>
      </c>
    </row>
    <row r="44" spans="1:6" ht="12.75">
      <c r="A44" s="86">
        <f t="shared" si="0"/>
        <v>29</v>
      </c>
      <c r="B44" s="106" t="s">
        <v>442</v>
      </c>
      <c r="C44" s="107" t="s">
        <v>830</v>
      </c>
      <c r="D44" s="107" t="s">
        <v>631</v>
      </c>
      <c r="E44" s="107" t="s">
        <v>443</v>
      </c>
      <c r="F44" s="108">
        <v>729.5</v>
      </c>
    </row>
    <row r="45" spans="1:6" ht="38.25">
      <c r="A45" s="86">
        <f t="shared" si="0"/>
        <v>30</v>
      </c>
      <c r="B45" s="87" t="s">
        <v>625</v>
      </c>
      <c r="C45" s="88" t="s">
        <v>830</v>
      </c>
      <c r="D45" s="88" t="s">
        <v>372</v>
      </c>
      <c r="E45" s="88"/>
      <c r="F45" s="89">
        <v>150584.2</v>
      </c>
    </row>
    <row r="46" spans="1:6" ht="12.75">
      <c r="A46" s="86">
        <f t="shared" si="0"/>
        <v>31</v>
      </c>
      <c r="B46" s="87" t="s">
        <v>373</v>
      </c>
      <c r="C46" s="88" t="s">
        <v>830</v>
      </c>
      <c r="D46" s="88" t="s">
        <v>374</v>
      </c>
      <c r="E46" s="88"/>
      <c r="F46" s="89">
        <v>150584.2</v>
      </c>
    </row>
    <row r="47" spans="1:6" ht="12.75">
      <c r="A47" s="86">
        <f t="shared" si="0"/>
        <v>32</v>
      </c>
      <c r="B47" s="87" t="s">
        <v>939</v>
      </c>
      <c r="C47" s="88" t="s">
        <v>830</v>
      </c>
      <c r="D47" s="88" t="s">
        <v>374</v>
      </c>
      <c r="E47" s="88" t="s">
        <v>439</v>
      </c>
      <c r="F47" s="89">
        <v>150584.2</v>
      </c>
    </row>
    <row r="48" spans="1:6" ht="12.75">
      <c r="A48" s="86">
        <f t="shared" si="0"/>
        <v>33</v>
      </c>
      <c r="B48" s="106" t="s">
        <v>442</v>
      </c>
      <c r="C48" s="107" t="s">
        <v>830</v>
      </c>
      <c r="D48" s="107" t="s">
        <v>374</v>
      </c>
      <c r="E48" s="107" t="s">
        <v>443</v>
      </c>
      <c r="F48" s="108">
        <v>150584.2</v>
      </c>
    </row>
    <row r="49" spans="1:6" ht="102">
      <c r="A49" s="86">
        <f t="shared" si="0"/>
        <v>34</v>
      </c>
      <c r="B49" s="96" t="s">
        <v>1104</v>
      </c>
      <c r="C49" s="88" t="s">
        <v>257</v>
      </c>
      <c r="D49" s="88"/>
      <c r="E49" s="88"/>
      <c r="F49" s="89">
        <v>20256.7</v>
      </c>
    </row>
    <row r="50" spans="1:6" ht="25.5">
      <c r="A50" s="86">
        <f t="shared" si="0"/>
        <v>35</v>
      </c>
      <c r="B50" s="87" t="s">
        <v>629</v>
      </c>
      <c r="C50" s="88" t="s">
        <v>257</v>
      </c>
      <c r="D50" s="88" t="s">
        <v>630</v>
      </c>
      <c r="E50" s="88"/>
      <c r="F50" s="89">
        <v>1083.2</v>
      </c>
    </row>
    <row r="51" spans="1:6" ht="38.25">
      <c r="A51" s="86">
        <f t="shared" si="0"/>
        <v>36</v>
      </c>
      <c r="B51" s="87" t="s">
        <v>701</v>
      </c>
      <c r="C51" s="88" t="s">
        <v>257</v>
      </c>
      <c r="D51" s="88" t="s">
        <v>631</v>
      </c>
      <c r="E51" s="88"/>
      <c r="F51" s="89">
        <v>1083.2</v>
      </c>
    </row>
    <row r="52" spans="1:6" ht="12.75">
      <c r="A52" s="86">
        <f t="shared" si="0"/>
        <v>37</v>
      </c>
      <c r="B52" s="87" t="s">
        <v>176</v>
      </c>
      <c r="C52" s="88" t="s">
        <v>257</v>
      </c>
      <c r="D52" s="88" t="s">
        <v>631</v>
      </c>
      <c r="E52" s="88" t="s">
        <v>466</v>
      </c>
      <c r="F52" s="89">
        <v>1083.2</v>
      </c>
    </row>
    <row r="53" spans="1:6" ht="12.75">
      <c r="A53" s="86">
        <f t="shared" si="0"/>
        <v>38</v>
      </c>
      <c r="B53" s="106" t="s">
        <v>471</v>
      </c>
      <c r="C53" s="107" t="s">
        <v>257</v>
      </c>
      <c r="D53" s="107" t="s">
        <v>631</v>
      </c>
      <c r="E53" s="107" t="s">
        <v>472</v>
      </c>
      <c r="F53" s="108">
        <v>1083.2</v>
      </c>
    </row>
    <row r="54" spans="1:6" ht="38.25">
      <c r="A54" s="86">
        <f t="shared" si="0"/>
        <v>39</v>
      </c>
      <c r="B54" s="87" t="s">
        <v>625</v>
      </c>
      <c r="C54" s="88" t="s">
        <v>257</v>
      </c>
      <c r="D54" s="88" t="s">
        <v>372</v>
      </c>
      <c r="E54" s="88"/>
      <c r="F54" s="89">
        <v>19173.5</v>
      </c>
    </row>
    <row r="55" spans="1:6" ht="12.75">
      <c r="A55" s="86">
        <f t="shared" si="0"/>
        <v>40</v>
      </c>
      <c r="B55" s="87" t="s">
        <v>373</v>
      </c>
      <c r="C55" s="88" t="s">
        <v>257</v>
      </c>
      <c r="D55" s="88" t="s">
        <v>374</v>
      </c>
      <c r="E55" s="88"/>
      <c r="F55" s="89">
        <v>19173.5</v>
      </c>
    </row>
    <row r="56" spans="1:6" ht="12.75">
      <c r="A56" s="86">
        <f t="shared" si="0"/>
        <v>41</v>
      </c>
      <c r="B56" s="87" t="s">
        <v>176</v>
      </c>
      <c r="C56" s="88" t="s">
        <v>257</v>
      </c>
      <c r="D56" s="88" t="s">
        <v>374</v>
      </c>
      <c r="E56" s="88" t="s">
        <v>466</v>
      </c>
      <c r="F56" s="89">
        <v>19173.5</v>
      </c>
    </row>
    <row r="57" spans="1:6" ht="12.75">
      <c r="A57" s="86">
        <f t="shared" si="0"/>
        <v>42</v>
      </c>
      <c r="B57" s="106" t="s">
        <v>471</v>
      </c>
      <c r="C57" s="107" t="s">
        <v>257</v>
      </c>
      <c r="D57" s="107" t="s">
        <v>374</v>
      </c>
      <c r="E57" s="107" t="s">
        <v>472</v>
      </c>
      <c r="F57" s="108">
        <v>19173.5</v>
      </c>
    </row>
    <row r="58" spans="1:6" ht="153">
      <c r="A58" s="86">
        <f t="shared" si="0"/>
        <v>43</v>
      </c>
      <c r="B58" s="96" t="s">
        <v>1108</v>
      </c>
      <c r="C58" s="88" t="s">
        <v>827</v>
      </c>
      <c r="D58" s="88"/>
      <c r="E58" s="88"/>
      <c r="F58" s="89">
        <v>49782.8</v>
      </c>
    </row>
    <row r="59" spans="1:6" ht="76.5">
      <c r="A59" s="86">
        <f t="shared" si="0"/>
        <v>44</v>
      </c>
      <c r="B59" s="87" t="s">
        <v>308</v>
      </c>
      <c r="C59" s="88" t="s">
        <v>827</v>
      </c>
      <c r="D59" s="88" t="s">
        <v>309</v>
      </c>
      <c r="E59" s="88"/>
      <c r="F59" s="89">
        <v>26573.1</v>
      </c>
    </row>
    <row r="60" spans="1:6" ht="25.5">
      <c r="A60" s="86">
        <f t="shared" si="0"/>
        <v>45</v>
      </c>
      <c r="B60" s="87" t="s">
        <v>937</v>
      </c>
      <c r="C60" s="88" t="s">
        <v>827</v>
      </c>
      <c r="D60" s="88" t="s">
        <v>761</v>
      </c>
      <c r="E60" s="88"/>
      <c r="F60" s="89">
        <v>26573.1</v>
      </c>
    </row>
    <row r="61" spans="1:6" ht="12.75">
      <c r="A61" s="86">
        <f t="shared" si="0"/>
        <v>46</v>
      </c>
      <c r="B61" s="87" t="s">
        <v>939</v>
      </c>
      <c r="C61" s="88" t="s">
        <v>827</v>
      </c>
      <c r="D61" s="88" t="s">
        <v>761</v>
      </c>
      <c r="E61" s="88" t="s">
        <v>439</v>
      </c>
      <c r="F61" s="89">
        <v>26573.1</v>
      </c>
    </row>
    <row r="62" spans="1:6" ht="12.75">
      <c r="A62" s="86">
        <f t="shared" si="0"/>
        <v>47</v>
      </c>
      <c r="B62" s="106" t="s">
        <v>440</v>
      </c>
      <c r="C62" s="107" t="s">
        <v>827</v>
      </c>
      <c r="D62" s="107" t="s">
        <v>761</v>
      </c>
      <c r="E62" s="107" t="s">
        <v>441</v>
      </c>
      <c r="F62" s="108">
        <v>26573.1</v>
      </c>
    </row>
    <row r="63" spans="1:6" ht="25.5">
      <c r="A63" s="86">
        <f t="shared" si="0"/>
        <v>48</v>
      </c>
      <c r="B63" s="87" t="s">
        <v>629</v>
      </c>
      <c r="C63" s="88" t="s">
        <v>827</v>
      </c>
      <c r="D63" s="88" t="s">
        <v>630</v>
      </c>
      <c r="E63" s="88"/>
      <c r="F63" s="89">
        <v>519.4</v>
      </c>
    </row>
    <row r="64" spans="1:6" ht="38.25">
      <c r="A64" s="86">
        <f t="shared" si="0"/>
        <v>49</v>
      </c>
      <c r="B64" s="87" t="s">
        <v>701</v>
      </c>
      <c r="C64" s="88" t="s">
        <v>827</v>
      </c>
      <c r="D64" s="88" t="s">
        <v>631</v>
      </c>
      <c r="E64" s="88"/>
      <c r="F64" s="89">
        <v>519.4</v>
      </c>
    </row>
    <row r="65" spans="1:6" ht="12.75">
      <c r="A65" s="86">
        <f t="shared" si="0"/>
        <v>50</v>
      </c>
      <c r="B65" s="87" t="s">
        <v>939</v>
      </c>
      <c r="C65" s="88" t="s">
        <v>827</v>
      </c>
      <c r="D65" s="88" t="s">
        <v>631</v>
      </c>
      <c r="E65" s="88" t="s">
        <v>439</v>
      </c>
      <c r="F65" s="89">
        <v>519.4</v>
      </c>
    </row>
    <row r="66" spans="1:6" ht="12.75">
      <c r="A66" s="86">
        <f t="shared" si="0"/>
        <v>51</v>
      </c>
      <c r="B66" s="106" t="s">
        <v>440</v>
      </c>
      <c r="C66" s="107" t="s">
        <v>827</v>
      </c>
      <c r="D66" s="107" t="s">
        <v>631</v>
      </c>
      <c r="E66" s="107" t="s">
        <v>441</v>
      </c>
      <c r="F66" s="108">
        <v>519.4</v>
      </c>
    </row>
    <row r="67" spans="1:6" ht="38.25">
      <c r="A67" s="86">
        <f t="shared" si="0"/>
        <v>52</v>
      </c>
      <c r="B67" s="87" t="s">
        <v>625</v>
      </c>
      <c r="C67" s="88" t="s">
        <v>827</v>
      </c>
      <c r="D67" s="88" t="s">
        <v>372</v>
      </c>
      <c r="E67" s="88"/>
      <c r="F67" s="89">
        <v>22690.3</v>
      </c>
    </row>
    <row r="68" spans="1:6" ht="12.75">
      <c r="A68" s="86">
        <f t="shared" si="0"/>
        <v>53</v>
      </c>
      <c r="B68" s="87" t="s">
        <v>373</v>
      </c>
      <c r="C68" s="88" t="s">
        <v>827</v>
      </c>
      <c r="D68" s="88" t="s">
        <v>374</v>
      </c>
      <c r="E68" s="88"/>
      <c r="F68" s="89">
        <v>22690.3</v>
      </c>
    </row>
    <row r="69" spans="1:6" ht="12.75">
      <c r="A69" s="86">
        <f t="shared" si="0"/>
        <v>54</v>
      </c>
      <c r="B69" s="87" t="s">
        <v>939</v>
      </c>
      <c r="C69" s="88" t="s">
        <v>827</v>
      </c>
      <c r="D69" s="88" t="s">
        <v>374</v>
      </c>
      <c r="E69" s="88" t="s">
        <v>439</v>
      </c>
      <c r="F69" s="89">
        <v>22690.3</v>
      </c>
    </row>
    <row r="70" spans="1:6" ht="12.75">
      <c r="A70" s="86">
        <f t="shared" si="0"/>
        <v>55</v>
      </c>
      <c r="B70" s="106" t="s">
        <v>440</v>
      </c>
      <c r="C70" s="107" t="s">
        <v>827</v>
      </c>
      <c r="D70" s="107" t="s">
        <v>374</v>
      </c>
      <c r="E70" s="107" t="s">
        <v>441</v>
      </c>
      <c r="F70" s="108">
        <v>22690.3</v>
      </c>
    </row>
    <row r="71" spans="1:6" ht="76.5">
      <c r="A71" s="86">
        <f t="shared" si="0"/>
        <v>56</v>
      </c>
      <c r="B71" s="87" t="s">
        <v>1109</v>
      </c>
      <c r="C71" s="88" t="s">
        <v>829</v>
      </c>
      <c r="D71" s="88"/>
      <c r="E71" s="88"/>
      <c r="F71" s="89">
        <v>57112.6</v>
      </c>
    </row>
    <row r="72" spans="1:6" ht="76.5">
      <c r="A72" s="86">
        <f t="shared" si="0"/>
        <v>57</v>
      </c>
      <c r="B72" s="87" t="s">
        <v>308</v>
      </c>
      <c r="C72" s="88" t="s">
        <v>829</v>
      </c>
      <c r="D72" s="88" t="s">
        <v>309</v>
      </c>
      <c r="E72" s="88"/>
      <c r="F72" s="89">
        <v>16600</v>
      </c>
    </row>
    <row r="73" spans="1:6" ht="25.5">
      <c r="A73" s="86">
        <f t="shared" si="0"/>
        <v>58</v>
      </c>
      <c r="B73" s="87" t="s">
        <v>937</v>
      </c>
      <c r="C73" s="88" t="s">
        <v>829</v>
      </c>
      <c r="D73" s="88" t="s">
        <v>761</v>
      </c>
      <c r="E73" s="88"/>
      <c r="F73" s="89">
        <v>16600</v>
      </c>
    </row>
    <row r="74" spans="1:6" ht="12.75">
      <c r="A74" s="86">
        <f t="shared" si="0"/>
        <v>59</v>
      </c>
      <c r="B74" s="87" t="s">
        <v>939</v>
      </c>
      <c r="C74" s="88" t="s">
        <v>829</v>
      </c>
      <c r="D74" s="88" t="s">
        <v>761</v>
      </c>
      <c r="E74" s="88" t="s">
        <v>439</v>
      </c>
      <c r="F74" s="89">
        <v>16600</v>
      </c>
    </row>
    <row r="75" spans="1:6" ht="12.75">
      <c r="A75" s="86">
        <f t="shared" si="0"/>
        <v>60</v>
      </c>
      <c r="B75" s="106" t="s">
        <v>440</v>
      </c>
      <c r="C75" s="107" t="s">
        <v>829</v>
      </c>
      <c r="D75" s="107" t="s">
        <v>761</v>
      </c>
      <c r="E75" s="107" t="s">
        <v>441</v>
      </c>
      <c r="F75" s="108">
        <v>16600</v>
      </c>
    </row>
    <row r="76" spans="1:6" ht="25.5">
      <c r="A76" s="86">
        <f t="shared" si="0"/>
        <v>61</v>
      </c>
      <c r="B76" s="87" t="s">
        <v>629</v>
      </c>
      <c r="C76" s="88" t="s">
        <v>829</v>
      </c>
      <c r="D76" s="88" t="s">
        <v>630</v>
      </c>
      <c r="E76" s="88"/>
      <c r="F76" s="89">
        <v>14463.4</v>
      </c>
    </row>
    <row r="77" spans="1:6" ht="38.25">
      <c r="A77" s="86">
        <f t="shared" si="0"/>
        <v>62</v>
      </c>
      <c r="B77" s="87" t="s">
        <v>701</v>
      </c>
      <c r="C77" s="88" t="s">
        <v>829</v>
      </c>
      <c r="D77" s="88" t="s">
        <v>631</v>
      </c>
      <c r="E77" s="88"/>
      <c r="F77" s="89">
        <v>14463.4</v>
      </c>
    </row>
    <row r="78" spans="1:6" ht="12.75">
      <c r="A78" s="86">
        <f t="shared" si="0"/>
        <v>63</v>
      </c>
      <c r="B78" s="87" t="s">
        <v>939</v>
      </c>
      <c r="C78" s="88" t="s">
        <v>829</v>
      </c>
      <c r="D78" s="88" t="s">
        <v>631</v>
      </c>
      <c r="E78" s="88" t="s">
        <v>439</v>
      </c>
      <c r="F78" s="89">
        <v>14463.4</v>
      </c>
    </row>
    <row r="79" spans="1:6" ht="12.75">
      <c r="A79" s="86">
        <f t="shared" si="0"/>
        <v>64</v>
      </c>
      <c r="B79" s="106" t="s">
        <v>440</v>
      </c>
      <c r="C79" s="107" t="s">
        <v>829</v>
      </c>
      <c r="D79" s="107" t="s">
        <v>631</v>
      </c>
      <c r="E79" s="107" t="s">
        <v>441</v>
      </c>
      <c r="F79" s="108">
        <v>14463.4</v>
      </c>
    </row>
    <row r="80" spans="1:6" ht="38.25">
      <c r="A80" s="86">
        <f t="shared" si="0"/>
        <v>65</v>
      </c>
      <c r="B80" s="87" t="s">
        <v>625</v>
      </c>
      <c r="C80" s="88" t="s">
        <v>829</v>
      </c>
      <c r="D80" s="88" t="s">
        <v>372</v>
      </c>
      <c r="E80" s="88"/>
      <c r="F80" s="89">
        <v>25796.7</v>
      </c>
    </row>
    <row r="81" spans="1:6" ht="12.75">
      <c r="A81" s="86">
        <f t="shared" si="0"/>
        <v>66</v>
      </c>
      <c r="B81" s="87" t="s">
        <v>373</v>
      </c>
      <c r="C81" s="88" t="s">
        <v>829</v>
      </c>
      <c r="D81" s="88" t="s">
        <v>374</v>
      </c>
      <c r="E81" s="88"/>
      <c r="F81" s="89">
        <v>25796.7</v>
      </c>
    </row>
    <row r="82" spans="1:6" ht="12.75">
      <c r="A82" s="86">
        <f aca="true" t="shared" si="1" ref="A82:A145">A81+1</f>
        <v>67</v>
      </c>
      <c r="B82" s="87" t="s">
        <v>939</v>
      </c>
      <c r="C82" s="88" t="s">
        <v>829</v>
      </c>
      <c r="D82" s="88" t="s">
        <v>374</v>
      </c>
      <c r="E82" s="88" t="s">
        <v>439</v>
      </c>
      <c r="F82" s="89">
        <v>25796.7</v>
      </c>
    </row>
    <row r="83" spans="1:6" ht="12.75">
      <c r="A83" s="86">
        <f t="shared" si="1"/>
        <v>68</v>
      </c>
      <c r="B83" s="106" t="s">
        <v>440</v>
      </c>
      <c r="C83" s="107" t="s">
        <v>829</v>
      </c>
      <c r="D83" s="107" t="s">
        <v>374</v>
      </c>
      <c r="E83" s="107" t="s">
        <v>441</v>
      </c>
      <c r="F83" s="108">
        <v>25796.7</v>
      </c>
    </row>
    <row r="84" spans="1:6" ht="12.75">
      <c r="A84" s="86">
        <f t="shared" si="1"/>
        <v>69</v>
      </c>
      <c r="B84" s="87" t="s">
        <v>655</v>
      </c>
      <c r="C84" s="88" t="s">
        <v>829</v>
      </c>
      <c r="D84" s="88" t="s">
        <v>656</v>
      </c>
      <c r="E84" s="88"/>
      <c r="F84" s="89">
        <v>252.5</v>
      </c>
    </row>
    <row r="85" spans="1:6" ht="12.75">
      <c r="A85" s="86">
        <f t="shared" si="1"/>
        <v>70</v>
      </c>
      <c r="B85" s="87" t="s">
        <v>657</v>
      </c>
      <c r="C85" s="88" t="s">
        <v>829</v>
      </c>
      <c r="D85" s="88" t="s">
        <v>658</v>
      </c>
      <c r="E85" s="88"/>
      <c r="F85" s="89">
        <v>252.5</v>
      </c>
    </row>
    <row r="86" spans="1:6" ht="12.75">
      <c r="A86" s="86">
        <f t="shared" si="1"/>
        <v>71</v>
      </c>
      <c r="B86" s="87" t="s">
        <v>939</v>
      </c>
      <c r="C86" s="88" t="s">
        <v>829</v>
      </c>
      <c r="D86" s="88" t="s">
        <v>658</v>
      </c>
      <c r="E86" s="88" t="s">
        <v>439</v>
      </c>
      <c r="F86" s="89">
        <v>252.5</v>
      </c>
    </row>
    <row r="87" spans="1:6" ht="12.75">
      <c r="A87" s="86">
        <f t="shared" si="1"/>
        <v>72</v>
      </c>
      <c r="B87" s="106" t="s">
        <v>440</v>
      </c>
      <c r="C87" s="107" t="s">
        <v>829</v>
      </c>
      <c r="D87" s="107" t="s">
        <v>658</v>
      </c>
      <c r="E87" s="107" t="s">
        <v>441</v>
      </c>
      <c r="F87" s="108">
        <v>252.5</v>
      </c>
    </row>
    <row r="88" spans="1:6" ht="76.5">
      <c r="A88" s="86">
        <f t="shared" si="1"/>
        <v>73</v>
      </c>
      <c r="B88" s="87" t="s">
        <v>1089</v>
      </c>
      <c r="C88" s="88" t="s">
        <v>832</v>
      </c>
      <c r="D88" s="88"/>
      <c r="E88" s="88"/>
      <c r="F88" s="89">
        <v>82111.5</v>
      </c>
    </row>
    <row r="89" spans="1:6" ht="76.5">
      <c r="A89" s="86">
        <f t="shared" si="1"/>
        <v>74</v>
      </c>
      <c r="B89" s="87" t="s">
        <v>308</v>
      </c>
      <c r="C89" s="88" t="s">
        <v>832</v>
      </c>
      <c r="D89" s="88" t="s">
        <v>309</v>
      </c>
      <c r="E89" s="88"/>
      <c r="F89" s="89">
        <v>4078.1</v>
      </c>
    </row>
    <row r="90" spans="1:6" ht="25.5">
      <c r="A90" s="86">
        <f t="shared" si="1"/>
        <v>75</v>
      </c>
      <c r="B90" s="87" t="s">
        <v>937</v>
      </c>
      <c r="C90" s="88" t="s">
        <v>832</v>
      </c>
      <c r="D90" s="88" t="s">
        <v>761</v>
      </c>
      <c r="E90" s="88"/>
      <c r="F90" s="89">
        <v>4078.1</v>
      </c>
    </row>
    <row r="91" spans="1:6" ht="12.75">
      <c r="A91" s="86">
        <f t="shared" si="1"/>
        <v>76</v>
      </c>
      <c r="B91" s="87" t="s">
        <v>939</v>
      </c>
      <c r="C91" s="88" t="s">
        <v>832</v>
      </c>
      <c r="D91" s="88" t="s">
        <v>761</v>
      </c>
      <c r="E91" s="88" t="s">
        <v>439</v>
      </c>
      <c r="F91" s="89">
        <v>4078.1</v>
      </c>
    </row>
    <row r="92" spans="1:6" ht="12.75">
      <c r="A92" s="86">
        <f t="shared" si="1"/>
        <v>77</v>
      </c>
      <c r="B92" s="106" t="s">
        <v>442</v>
      </c>
      <c r="C92" s="107" t="s">
        <v>832</v>
      </c>
      <c r="D92" s="107" t="s">
        <v>761</v>
      </c>
      <c r="E92" s="107" t="s">
        <v>443</v>
      </c>
      <c r="F92" s="108">
        <v>4078.1</v>
      </c>
    </row>
    <row r="93" spans="1:6" ht="25.5">
      <c r="A93" s="86">
        <f t="shared" si="1"/>
        <v>78</v>
      </c>
      <c r="B93" s="87" t="s">
        <v>629</v>
      </c>
      <c r="C93" s="88" t="s">
        <v>832</v>
      </c>
      <c r="D93" s="88" t="s">
        <v>630</v>
      </c>
      <c r="E93" s="88"/>
      <c r="F93" s="89">
        <v>4612</v>
      </c>
    </row>
    <row r="94" spans="1:6" ht="38.25">
      <c r="A94" s="86">
        <f t="shared" si="1"/>
        <v>79</v>
      </c>
      <c r="B94" s="87" t="s">
        <v>701</v>
      </c>
      <c r="C94" s="88" t="s">
        <v>832</v>
      </c>
      <c r="D94" s="88" t="s">
        <v>631</v>
      </c>
      <c r="E94" s="88"/>
      <c r="F94" s="89">
        <v>4612</v>
      </c>
    </row>
    <row r="95" spans="1:6" ht="12.75">
      <c r="A95" s="86">
        <f t="shared" si="1"/>
        <v>80</v>
      </c>
      <c r="B95" s="87" t="s">
        <v>939</v>
      </c>
      <c r="C95" s="88" t="s">
        <v>832</v>
      </c>
      <c r="D95" s="88" t="s">
        <v>631</v>
      </c>
      <c r="E95" s="88" t="s">
        <v>439</v>
      </c>
      <c r="F95" s="89">
        <v>4612</v>
      </c>
    </row>
    <row r="96" spans="1:6" ht="12.75">
      <c r="A96" s="86">
        <f t="shared" si="1"/>
        <v>81</v>
      </c>
      <c r="B96" s="106" t="s">
        <v>442</v>
      </c>
      <c r="C96" s="107" t="s">
        <v>832</v>
      </c>
      <c r="D96" s="107" t="s">
        <v>631</v>
      </c>
      <c r="E96" s="107" t="s">
        <v>443</v>
      </c>
      <c r="F96" s="108">
        <v>4612</v>
      </c>
    </row>
    <row r="97" spans="1:6" ht="38.25">
      <c r="A97" s="86">
        <f t="shared" si="1"/>
        <v>82</v>
      </c>
      <c r="B97" s="87" t="s">
        <v>625</v>
      </c>
      <c r="C97" s="88" t="s">
        <v>832</v>
      </c>
      <c r="D97" s="88" t="s">
        <v>372</v>
      </c>
      <c r="E97" s="88"/>
      <c r="F97" s="89">
        <v>73356.4</v>
      </c>
    </row>
    <row r="98" spans="1:6" ht="12.75">
      <c r="A98" s="86">
        <f t="shared" si="1"/>
        <v>83</v>
      </c>
      <c r="B98" s="87" t="s">
        <v>373</v>
      </c>
      <c r="C98" s="88" t="s">
        <v>832</v>
      </c>
      <c r="D98" s="88" t="s">
        <v>374</v>
      </c>
      <c r="E98" s="88"/>
      <c r="F98" s="89">
        <v>73356.4</v>
      </c>
    </row>
    <row r="99" spans="1:6" ht="12.75">
      <c r="A99" s="86">
        <f t="shared" si="1"/>
        <v>84</v>
      </c>
      <c r="B99" s="87" t="s">
        <v>939</v>
      </c>
      <c r="C99" s="88" t="s">
        <v>832</v>
      </c>
      <c r="D99" s="88" t="s">
        <v>374</v>
      </c>
      <c r="E99" s="88" t="s">
        <v>439</v>
      </c>
      <c r="F99" s="89">
        <v>73356.4</v>
      </c>
    </row>
    <row r="100" spans="1:6" ht="12.75">
      <c r="A100" s="86">
        <f t="shared" si="1"/>
        <v>85</v>
      </c>
      <c r="B100" s="106" t="s">
        <v>442</v>
      </c>
      <c r="C100" s="107" t="s">
        <v>832</v>
      </c>
      <c r="D100" s="107" t="s">
        <v>374</v>
      </c>
      <c r="E100" s="107" t="s">
        <v>443</v>
      </c>
      <c r="F100" s="108">
        <v>73356.4</v>
      </c>
    </row>
    <row r="101" spans="1:6" ht="12.75">
      <c r="A101" s="86">
        <f t="shared" si="1"/>
        <v>86</v>
      </c>
      <c r="B101" s="87" t="s">
        <v>655</v>
      </c>
      <c r="C101" s="88" t="s">
        <v>832</v>
      </c>
      <c r="D101" s="88" t="s">
        <v>656</v>
      </c>
      <c r="E101" s="88"/>
      <c r="F101" s="89">
        <v>65</v>
      </c>
    </row>
    <row r="102" spans="1:6" ht="12.75">
      <c r="A102" s="86">
        <f t="shared" si="1"/>
        <v>87</v>
      </c>
      <c r="B102" s="87" t="s">
        <v>657</v>
      </c>
      <c r="C102" s="88" t="s">
        <v>832</v>
      </c>
      <c r="D102" s="88" t="s">
        <v>658</v>
      </c>
      <c r="E102" s="88"/>
      <c r="F102" s="89">
        <v>65</v>
      </c>
    </row>
    <row r="103" spans="1:6" ht="12.75">
      <c r="A103" s="86">
        <f t="shared" si="1"/>
        <v>88</v>
      </c>
      <c r="B103" s="87" t="s">
        <v>939</v>
      </c>
      <c r="C103" s="88" t="s">
        <v>832</v>
      </c>
      <c r="D103" s="88" t="s">
        <v>658</v>
      </c>
      <c r="E103" s="88" t="s">
        <v>439</v>
      </c>
      <c r="F103" s="89">
        <v>65</v>
      </c>
    </row>
    <row r="104" spans="1:6" ht="12.75">
      <c r="A104" s="86">
        <f t="shared" si="1"/>
        <v>89</v>
      </c>
      <c r="B104" s="106" t="s">
        <v>442</v>
      </c>
      <c r="C104" s="107" t="s">
        <v>832</v>
      </c>
      <c r="D104" s="107" t="s">
        <v>658</v>
      </c>
      <c r="E104" s="107" t="s">
        <v>443</v>
      </c>
      <c r="F104" s="108">
        <v>65</v>
      </c>
    </row>
    <row r="105" spans="1:6" ht="89.25">
      <c r="A105" s="86">
        <f t="shared" si="1"/>
        <v>90</v>
      </c>
      <c r="B105" s="87" t="s">
        <v>1090</v>
      </c>
      <c r="C105" s="88" t="s">
        <v>833</v>
      </c>
      <c r="D105" s="88"/>
      <c r="E105" s="88"/>
      <c r="F105" s="89">
        <v>28476.2</v>
      </c>
    </row>
    <row r="106" spans="1:6" ht="76.5">
      <c r="A106" s="86">
        <f t="shared" si="1"/>
        <v>91</v>
      </c>
      <c r="B106" s="87" t="s">
        <v>308</v>
      </c>
      <c r="C106" s="88" t="s">
        <v>833</v>
      </c>
      <c r="D106" s="88" t="s">
        <v>309</v>
      </c>
      <c r="E106" s="88"/>
      <c r="F106" s="89">
        <v>25385.8</v>
      </c>
    </row>
    <row r="107" spans="1:6" ht="25.5">
      <c r="A107" s="86">
        <f t="shared" si="1"/>
        <v>92</v>
      </c>
      <c r="B107" s="87" t="s">
        <v>937</v>
      </c>
      <c r="C107" s="88" t="s">
        <v>833</v>
      </c>
      <c r="D107" s="88" t="s">
        <v>761</v>
      </c>
      <c r="E107" s="88"/>
      <c r="F107" s="89">
        <v>25385.8</v>
      </c>
    </row>
    <row r="108" spans="1:6" ht="12.75">
      <c r="A108" s="86">
        <f t="shared" si="1"/>
        <v>93</v>
      </c>
      <c r="B108" s="87" t="s">
        <v>939</v>
      </c>
      <c r="C108" s="88" t="s">
        <v>833</v>
      </c>
      <c r="D108" s="88" t="s">
        <v>761</v>
      </c>
      <c r="E108" s="88" t="s">
        <v>439</v>
      </c>
      <c r="F108" s="89">
        <v>25385.8</v>
      </c>
    </row>
    <row r="109" spans="1:6" ht="12.75">
      <c r="A109" s="86">
        <f t="shared" si="1"/>
        <v>94</v>
      </c>
      <c r="B109" s="106" t="s">
        <v>442</v>
      </c>
      <c r="C109" s="107" t="s">
        <v>833</v>
      </c>
      <c r="D109" s="107" t="s">
        <v>761</v>
      </c>
      <c r="E109" s="107" t="s">
        <v>443</v>
      </c>
      <c r="F109" s="108">
        <v>25385.8</v>
      </c>
    </row>
    <row r="110" spans="1:6" ht="25.5">
      <c r="A110" s="86">
        <f t="shared" si="1"/>
        <v>95</v>
      </c>
      <c r="B110" s="87" t="s">
        <v>629</v>
      </c>
      <c r="C110" s="88" t="s">
        <v>833</v>
      </c>
      <c r="D110" s="88" t="s">
        <v>630</v>
      </c>
      <c r="E110" s="88"/>
      <c r="F110" s="89">
        <v>3039.4</v>
      </c>
    </row>
    <row r="111" spans="1:6" ht="38.25">
      <c r="A111" s="86">
        <f t="shared" si="1"/>
        <v>96</v>
      </c>
      <c r="B111" s="87" t="s">
        <v>701</v>
      </c>
      <c r="C111" s="88" t="s">
        <v>833</v>
      </c>
      <c r="D111" s="88" t="s">
        <v>631</v>
      </c>
      <c r="E111" s="88"/>
      <c r="F111" s="89">
        <v>3039.4</v>
      </c>
    </row>
    <row r="112" spans="1:6" ht="12.75">
      <c r="A112" s="86">
        <f t="shared" si="1"/>
        <v>97</v>
      </c>
      <c r="B112" s="87" t="s">
        <v>939</v>
      </c>
      <c r="C112" s="88" t="s">
        <v>833</v>
      </c>
      <c r="D112" s="88" t="s">
        <v>631</v>
      </c>
      <c r="E112" s="88" t="s">
        <v>439</v>
      </c>
      <c r="F112" s="89">
        <v>3039.4</v>
      </c>
    </row>
    <row r="113" spans="1:6" ht="12.75">
      <c r="A113" s="86">
        <f t="shared" si="1"/>
        <v>98</v>
      </c>
      <c r="B113" s="106" t="s">
        <v>442</v>
      </c>
      <c r="C113" s="107" t="s">
        <v>833</v>
      </c>
      <c r="D113" s="107" t="s">
        <v>631</v>
      </c>
      <c r="E113" s="107" t="s">
        <v>443</v>
      </c>
      <c r="F113" s="108">
        <v>3039.4</v>
      </c>
    </row>
    <row r="114" spans="1:6" ht="12.75">
      <c r="A114" s="86">
        <f t="shared" si="1"/>
        <v>99</v>
      </c>
      <c r="B114" s="87" t="s">
        <v>655</v>
      </c>
      <c r="C114" s="88" t="s">
        <v>833</v>
      </c>
      <c r="D114" s="88" t="s">
        <v>656</v>
      </c>
      <c r="E114" s="88"/>
      <c r="F114" s="89">
        <v>51</v>
      </c>
    </row>
    <row r="115" spans="1:6" ht="12.75">
      <c r="A115" s="86">
        <f t="shared" si="1"/>
        <v>100</v>
      </c>
      <c r="B115" s="87" t="s">
        <v>657</v>
      </c>
      <c r="C115" s="88" t="s">
        <v>833</v>
      </c>
      <c r="D115" s="88" t="s">
        <v>658</v>
      </c>
      <c r="E115" s="88"/>
      <c r="F115" s="89">
        <v>51</v>
      </c>
    </row>
    <row r="116" spans="1:6" ht="12.75">
      <c r="A116" s="86">
        <f t="shared" si="1"/>
        <v>101</v>
      </c>
      <c r="B116" s="87" t="s">
        <v>939</v>
      </c>
      <c r="C116" s="88" t="s">
        <v>833</v>
      </c>
      <c r="D116" s="88" t="s">
        <v>658</v>
      </c>
      <c r="E116" s="88" t="s">
        <v>439</v>
      </c>
      <c r="F116" s="89">
        <v>51</v>
      </c>
    </row>
    <row r="117" spans="1:6" ht="12.75">
      <c r="A117" s="86">
        <f t="shared" si="1"/>
        <v>102</v>
      </c>
      <c r="B117" s="106" t="s">
        <v>442</v>
      </c>
      <c r="C117" s="107" t="s">
        <v>833</v>
      </c>
      <c r="D117" s="107" t="s">
        <v>658</v>
      </c>
      <c r="E117" s="107" t="s">
        <v>443</v>
      </c>
      <c r="F117" s="108">
        <v>51</v>
      </c>
    </row>
    <row r="118" spans="1:6" ht="114.75">
      <c r="A118" s="86">
        <f t="shared" si="1"/>
        <v>103</v>
      </c>
      <c r="B118" s="96" t="s">
        <v>1091</v>
      </c>
      <c r="C118" s="88" t="s">
        <v>834</v>
      </c>
      <c r="D118" s="88"/>
      <c r="E118" s="88"/>
      <c r="F118" s="89">
        <v>25088.4</v>
      </c>
    </row>
    <row r="119" spans="1:6" ht="12.75">
      <c r="A119" s="86">
        <f t="shared" si="1"/>
        <v>104</v>
      </c>
      <c r="B119" s="87" t="s">
        <v>920</v>
      </c>
      <c r="C119" s="88" t="s">
        <v>834</v>
      </c>
      <c r="D119" s="88" t="s">
        <v>797</v>
      </c>
      <c r="E119" s="88"/>
      <c r="F119" s="89">
        <v>25088.4</v>
      </c>
    </row>
    <row r="120" spans="1:6" ht="12.75">
      <c r="A120" s="86">
        <f t="shared" si="1"/>
        <v>105</v>
      </c>
      <c r="B120" s="87" t="s">
        <v>590</v>
      </c>
      <c r="C120" s="88" t="s">
        <v>834</v>
      </c>
      <c r="D120" s="88" t="s">
        <v>921</v>
      </c>
      <c r="E120" s="88"/>
      <c r="F120" s="89">
        <v>25088.4</v>
      </c>
    </row>
    <row r="121" spans="1:6" ht="12.75">
      <c r="A121" s="86">
        <f t="shared" si="1"/>
        <v>106</v>
      </c>
      <c r="B121" s="87" t="s">
        <v>939</v>
      </c>
      <c r="C121" s="88" t="s">
        <v>834</v>
      </c>
      <c r="D121" s="88" t="s">
        <v>921</v>
      </c>
      <c r="E121" s="88" t="s">
        <v>439</v>
      </c>
      <c r="F121" s="89">
        <v>25088.4</v>
      </c>
    </row>
    <row r="122" spans="1:6" ht="12.75">
      <c r="A122" s="86">
        <f t="shared" si="1"/>
        <v>107</v>
      </c>
      <c r="B122" s="106" t="s">
        <v>442</v>
      </c>
      <c r="C122" s="107" t="s">
        <v>834</v>
      </c>
      <c r="D122" s="107" t="s">
        <v>921</v>
      </c>
      <c r="E122" s="107" t="s">
        <v>443</v>
      </c>
      <c r="F122" s="108">
        <v>25088.4</v>
      </c>
    </row>
    <row r="123" spans="1:6" ht="25.5">
      <c r="A123" s="86">
        <f t="shared" si="1"/>
        <v>108</v>
      </c>
      <c r="B123" s="87" t="s">
        <v>1092</v>
      </c>
      <c r="C123" s="88" t="s">
        <v>835</v>
      </c>
      <c r="D123" s="88"/>
      <c r="E123" s="88"/>
      <c r="F123" s="89">
        <v>300</v>
      </c>
    </row>
    <row r="124" spans="1:6" ht="102">
      <c r="A124" s="86">
        <f t="shared" si="1"/>
        <v>109</v>
      </c>
      <c r="B124" s="96" t="s">
        <v>1093</v>
      </c>
      <c r="C124" s="88" t="s">
        <v>836</v>
      </c>
      <c r="D124" s="88"/>
      <c r="E124" s="88"/>
      <c r="F124" s="89">
        <v>300</v>
      </c>
    </row>
    <row r="125" spans="1:6" ht="25.5">
      <c r="A125" s="86">
        <f t="shared" si="1"/>
        <v>110</v>
      </c>
      <c r="B125" s="87" t="s">
        <v>629</v>
      </c>
      <c r="C125" s="88" t="s">
        <v>836</v>
      </c>
      <c r="D125" s="88" t="s">
        <v>630</v>
      </c>
      <c r="E125" s="88"/>
      <c r="F125" s="89">
        <v>300</v>
      </c>
    </row>
    <row r="126" spans="1:6" ht="38.25">
      <c r="A126" s="86">
        <f t="shared" si="1"/>
        <v>111</v>
      </c>
      <c r="B126" s="87" t="s">
        <v>701</v>
      </c>
      <c r="C126" s="88" t="s">
        <v>836</v>
      </c>
      <c r="D126" s="88" t="s">
        <v>631</v>
      </c>
      <c r="E126" s="88"/>
      <c r="F126" s="89">
        <v>300</v>
      </c>
    </row>
    <row r="127" spans="1:6" ht="12.75">
      <c r="A127" s="86">
        <f t="shared" si="1"/>
        <v>112</v>
      </c>
      <c r="B127" s="87" t="s">
        <v>939</v>
      </c>
      <c r="C127" s="88" t="s">
        <v>836</v>
      </c>
      <c r="D127" s="88" t="s">
        <v>631</v>
      </c>
      <c r="E127" s="88" t="s">
        <v>439</v>
      </c>
      <c r="F127" s="89">
        <v>300</v>
      </c>
    </row>
    <row r="128" spans="1:6" ht="12.75">
      <c r="A128" s="86">
        <f t="shared" si="1"/>
        <v>113</v>
      </c>
      <c r="B128" s="106" t="s">
        <v>442</v>
      </c>
      <c r="C128" s="107" t="s">
        <v>836</v>
      </c>
      <c r="D128" s="107" t="s">
        <v>631</v>
      </c>
      <c r="E128" s="107" t="s">
        <v>443</v>
      </c>
      <c r="F128" s="108">
        <v>300</v>
      </c>
    </row>
    <row r="129" spans="1:6" ht="38.25">
      <c r="A129" s="86">
        <f t="shared" si="1"/>
        <v>114</v>
      </c>
      <c r="B129" s="87" t="s">
        <v>1095</v>
      </c>
      <c r="C129" s="88" t="s">
        <v>840</v>
      </c>
      <c r="D129" s="88"/>
      <c r="E129" s="88"/>
      <c r="F129" s="89">
        <v>2941.1</v>
      </c>
    </row>
    <row r="130" spans="1:6" ht="89.25">
      <c r="A130" s="86">
        <f t="shared" si="1"/>
        <v>115</v>
      </c>
      <c r="B130" s="96" t="s">
        <v>1096</v>
      </c>
      <c r="C130" s="88" t="s">
        <v>841</v>
      </c>
      <c r="D130" s="88"/>
      <c r="E130" s="88"/>
      <c r="F130" s="89">
        <v>1795.2</v>
      </c>
    </row>
    <row r="131" spans="1:6" ht="25.5">
      <c r="A131" s="86">
        <f t="shared" si="1"/>
        <v>116</v>
      </c>
      <c r="B131" s="87" t="s">
        <v>629</v>
      </c>
      <c r="C131" s="88" t="s">
        <v>841</v>
      </c>
      <c r="D131" s="88" t="s">
        <v>630</v>
      </c>
      <c r="E131" s="88"/>
      <c r="F131" s="89">
        <v>156.5</v>
      </c>
    </row>
    <row r="132" spans="1:6" ht="38.25">
      <c r="A132" s="86">
        <f t="shared" si="1"/>
        <v>117</v>
      </c>
      <c r="B132" s="87" t="s">
        <v>701</v>
      </c>
      <c r="C132" s="88" t="s">
        <v>841</v>
      </c>
      <c r="D132" s="88" t="s">
        <v>631</v>
      </c>
      <c r="E132" s="88"/>
      <c r="F132" s="89">
        <v>156.5</v>
      </c>
    </row>
    <row r="133" spans="1:6" ht="12.75">
      <c r="A133" s="86">
        <f t="shared" si="1"/>
        <v>118</v>
      </c>
      <c r="B133" s="87" t="s">
        <v>939</v>
      </c>
      <c r="C133" s="88" t="s">
        <v>841</v>
      </c>
      <c r="D133" s="88" t="s">
        <v>631</v>
      </c>
      <c r="E133" s="88" t="s">
        <v>439</v>
      </c>
      <c r="F133" s="89">
        <v>156.5</v>
      </c>
    </row>
    <row r="134" spans="1:6" ht="12.75">
      <c r="A134" s="86">
        <f t="shared" si="1"/>
        <v>119</v>
      </c>
      <c r="B134" s="106" t="s">
        <v>444</v>
      </c>
      <c r="C134" s="107" t="s">
        <v>841</v>
      </c>
      <c r="D134" s="107" t="s">
        <v>631</v>
      </c>
      <c r="E134" s="107" t="s">
        <v>445</v>
      </c>
      <c r="F134" s="108">
        <v>156.5</v>
      </c>
    </row>
    <row r="135" spans="1:6" ht="38.25">
      <c r="A135" s="86">
        <f t="shared" si="1"/>
        <v>120</v>
      </c>
      <c r="B135" s="87" t="s">
        <v>625</v>
      </c>
      <c r="C135" s="88" t="s">
        <v>841</v>
      </c>
      <c r="D135" s="88" t="s">
        <v>372</v>
      </c>
      <c r="E135" s="88"/>
      <c r="F135" s="89">
        <v>1638.7</v>
      </c>
    </row>
    <row r="136" spans="1:6" ht="12.75">
      <c r="A136" s="86">
        <f t="shared" si="1"/>
        <v>121</v>
      </c>
      <c r="B136" s="87" t="s">
        <v>373</v>
      </c>
      <c r="C136" s="88" t="s">
        <v>841</v>
      </c>
      <c r="D136" s="88" t="s">
        <v>374</v>
      </c>
      <c r="E136" s="88"/>
      <c r="F136" s="89">
        <v>1638.7</v>
      </c>
    </row>
    <row r="137" spans="1:6" ht="12.75">
      <c r="A137" s="86">
        <f t="shared" si="1"/>
        <v>122</v>
      </c>
      <c r="B137" s="87" t="s">
        <v>939</v>
      </c>
      <c r="C137" s="88" t="s">
        <v>841</v>
      </c>
      <c r="D137" s="88" t="s">
        <v>374</v>
      </c>
      <c r="E137" s="88" t="s">
        <v>439</v>
      </c>
      <c r="F137" s="89">
        <v>1638.7</v>
      </c>
    </row>
    <row r="138" spans="1:6" ht="12.75">
      <c r="A138" s="86">
        <f t="shared" si="1"/>
        <v>123</v>
      </c>
      <c r="B138" s="106" t="s">
        <v>444</v>
      </c>
      <c r="C138" s="107" t="s">
        <v>841</v>
      </c>
      <c r="D138" s="107" t="s">
        <v>374</v>
      </c>
      <c r="E138" s="107" t="s">
        <v>445</v>
      </c>
      <c r="F138" s="108">
        <v>1638.7</v>
      </c>
    </row>
    <row r="139" spans="1:6" ht="127.5">
      <c r="A139" s="86">
        <f t="shared" si="1"/>
        <v>124</v>
      </c>
      <c r="B139" s="96" t="s">
        <v>1097</v>
      </c>
      <c r="C139" s="88" t="s">
        <v>842</v>
      </c>
      <c r="D139" s="88"/>
      <c r="E139" s="88"/>
      <c r="F139" s="89">
        <v>608</v>
      </c>
    </row>
    <row r="140" spans="1:6" ht="25.5">
      <c r="A140" s="86">
        <f t="shared" si="1"/>
        <v>125</v>
      </c>
      <c r="B140" s="87" t="s">
        <v>775</v>
      </c>
      <c r="C140" s="88" t="s">
        <v>842</v>
      </c>
      <c r="D140" s="88" t="s">
        <v>776</v>
      </c>
      <c r="E140" s="88"/>
      <c r="F140" s="89">
        <v>608</v>
      </c>
    </row>
    <row r="141" spans="1:6" ht="12.75">
      <c r="A141" s="86">
        <f t="shared" si="1"/>
        <v>126</v>
      </c>
      <c r="B141" s="87" t="s">
        <v>288</v>
      </c>
      <c r="C141" s="88" t="s">
        <v>842</v>
      </c>
      <c r="D141" s="88" t="s">
        <v>289</v>
      </c>
      <c r="E141" s="88"/>
      <c r="F141" s="89">
        <v>608</v>
      </c>
    </row>
    <row r="142" spans="1:6" ht="12.75">
      <c r="A142" s="86">
        <f t="shared" si="1"/>
        <v>127</v>
      </c>
      <c r="B142" s="87" t="s">
        <v>939</v>
      </c>
      <c r="C142" s="88" t="s">
        <v>842</v>
      </c>
      <c r="D142" s="88" t="s">
        <v>289</v>
      </c>
      <c r="E142" s="88" t="s">
        <v>439</v>
      </c>
      <c r="F142" s="89">
        <v>608</v>
      </c>
    </row>
    <row r="143" spans="1:6" ht="12.75">
      <c r="A143" s="86">
        <f t="shared" si="1"/>
        <v>128</v>
      </c>
      <c r="B143" s="106" t="s">
        <v>444</v>
      </c>
      <c r="C143" s="107" t="s">
        <v>842</v>
      </c>
      <c r="D143" s="107" t="s">
        <v>289</v>
      </c>
      <c r="E143" s="107" t="s">
        <v>445</v>
      </c>
      <c r="F143" s="108">
        <v>608</v>
      </c>
    </row>
    <row r="144" spans="1:6" ht="76.5">
      <c r="A144" s="86">
        <f t="shared" si="1"/>
        <v>129</v>
      </c>
      <c r="B144" s="87" t="s">
        <v>1110</v>
      </c>
      <c r="C144" s="88" t="s">
        <v>844</v>
      </c>
      <c r="D144" s="88"/>
      <c r="E144" s="88"/>
      <c r="F144" s="89">
        <v>80</v>
      </c>
    </row>
    <row r="145" spans="1:6" ht="25.5">
      <c r="A145" s="86">
        <f t="shared" si="1"/>
        <v>130</v>
      </c>
      <c r="B145" s="87" t="s">
        <v>629</v>
      </c>
      <c r="C145" s="88" t="s">
        <v>844</v>
      </c>
      <c r="D145" s="88" t="s">
        <v>630</v>
      </c>
      <c r="E145" s="88"/>
      <c r="F145" s="89">
        <v>80</v>
      </c>
    </row>
    <row r="146" spans="1:6" ht="38.25">
      <c r="A146" s="86">
        <f aca="true" t="shared" si="2" ref="A146:A209">A145+1</f>
        <v>131</v>
      </c>
      <c r="B146" s="87" t="s">
        <v>701</v>
      </c>
      <c r="C146" s="88" t="s">
        <v>844</v>
      </c>
      <c r="D146" s="88" t="s">
        <v>631</v>
      </c>
      <c r="E146" s="88"/>
      <c r="F146" s="89">
        <v>80</v>
      </c>
    </row>
    <row r="147" spans="1:6" ht="12.75">
      <c r="A147" s="86">
        <f t="shared" si="2"/>
        <v>132</v>
      </c>
      <c r="B147" s="87" t="s">
        <v>939</v>
      </c>
      <c r="C147" s="88" t="s">
        <v>844</v>
      </c>
      <c r="D147" s="88" t="s">
        <v>631</v>
      </c>
      <c r="E147" s="88" t="s">
        <v>439</v>
      </c>
      <c r="F147" s="89">
        <v>80</v>
      </c>
    </row>
    <row r="148" spans="1:6" ht="12.75">
      <c r="A148" s="86">
        <f t="shared" si="2"/>
        <v>133</v>
      </c>
      <c r="B148" s="106" t="s">
        <v>444</v>
      </c>
      <c r="C148" s="107" t="s">
        <v>844</v>
      </c>
      <c r="D148" s="107" t="s">
        <v>631</v>
      </c>
      <c r="E148" s="107" t="s">
        <v>445</v>
      </c>
      <c r="F148" s="108">
        <v>80</v>
      </c>
    </row>
    <row r="149" spans="1:6" ht="114.75">
      <c r="A149" s="86">
        <f t="shared" si="2"/>
        <v>134</v>
      </c>
      <c r="B149" s="96" t="s">
        <v>1098</v>
      </c>
      <c r="C149" s="88" t="s">
        <v>246</v>
      </c>
      <c r="D149" s="88"/>
      <c r="E149" s="88"/>
      <c r="F149" s="89">
        <v>1.8</v>
      </c>
    </row>
    <row r="150" spans="1:6" ht="25.5">
      <c r="A150" s="86">
        <f t="shared" si="2"/>
        <v>135</v>
      </c>
      <c r="B150" s="87" t="s">
        <v>629</v>
      </c>
      <c r="C150" s="88" t="s">
        <v>246</v>
      </c>
      <c r="D150" s="88" t="s">
        <v>630</v>
      </c>
      <c r="E150" s="88"/>
      <c r="F150" s="89">
        <v>0.2</v>
      </c>
    </row>
    <row r="151" spans="1:6" ht="38.25">
      <c r="A151" s="86">
        <f t="shared" si="2"/>
        <v>136</v>
      </c>
      <c r="B151" s="87" t="s">
        <v>701</v>
      </c>
      <c r="C151" s="88" t="s">
        <v>246</v>
      </c>
      <c r="D151" s="88" t="s">
        <v>631</v>
      </c>
      <c r="E151" s="88"/>
      <c r="F151" s="89">
        <v>0.2</v>
      </c>
    </row>
    <row r="152" spans="1:6" ht="12.75">
      <c r="A152" s="86">
        <f t="shared" si="2"/>
        <v>137</v>
      </c>
      <c r="B152" s="87" t="s">
        <v>939</v>
      </c>
      <c r="C152" s="88" t="s">
        <v>246</v>
      </c>
      <c r="D152" s="88" t="s">
        <v>631</v>
      </c>
      <c r="E152" s="88" t="s">
        <v>439</v>
      </c>
      <c r="F152" s="89">
        <v>0.2</v>
      </c>
    </row>
    <row r="153" spans="1:6" ht="12.75">
      <c r="A153" s="86">
        <f t="shared" si="2"/>
        <v>138</v>
      </c>
      <c r="B153" s="106" t="s">
        <v>444</v>
      </c>
      <c r="C153" s="107" t="s">
        <v>246</v>
      </c>
      <c r="D153" s="107" t="s">
        <v>631</v>
      </c>
      <c r="E153" s="107" t="s">
        <v>445</v>
      </c>
      <c r="F153" s="108">
        <v>0.2</v>
      </c>
    </row>
    <row r="154" spans="1:6" ht="38.25">
      <c r="A154" s="86">
        <f t="shared" si="2"/>
        <v>139</v>
      </c>
      <c r="B154" s="87" t="s">
        <v>625</v>
      </c>
      <c r="C154" s="88" t="s">
        <v>246</v>
      </c>
      <c r="D154" s="88" t="s">
        <v>372</v>
      </c>
      <c r="E154" s="88"/>
      <c r="F154" s="89">
        <v>1.6</v>
      </c>
    </row>
    <row r="155" spans="1:6" ht="12.75">
      <c r="A155" s="86">
        <f t="shared" si="2"/>
        <v>140</v>
      </c>
      <c r="B155" s="87" t="s">
        <v>373</v>
      </c>
      <c r="C155" s="88" t="s">
        <v>246</v>
      </c>
      <c r="D155" s="88" t="s">
        <v>374</v>
      </c>
      <c r="E155" s="88"/>
      <c r="F155" s="89">
        <v>1.6</v>
      </c>
    </row>
    <row r="156" spans="1:6" ht="12.75">
      <c r="A156" s="86">
        <f t="shared" si="2"/>
        <v>141</v>
      </c>
      <c r="B156" s="87" t="s">
        <v>939</v>
      </c>
      <c r="C156" s="88" t="s">
        <v>246</v>
      </c>
      <c r="D156" s="88" t="s">
        <v>374</v>
      </c>
      <c r="E156" s="88" t="s">
        <v>439</v>
      </c>
      <c r="F156" s="89">
        <v>1.6</v>
      </c>
    </row>
    <row r="157" spans="1:6" ht="12.75">
      <c r="A157" s="86">
        <f t="shared" si="2"/>
        <v>142</v>
      </c>
      <c r="B157" s="106" t="s">
        <v>444</v>
      </c>
      <c r="C157" s="107" t="s">
        <v>246</v>
      </c>
      <c r="D157" s="107" t="s">
        <v>374</v>
      </c>
      <c r="E157" s="107" t="s">
        <v>445</v>
      </c>
      <c r="F157" s="108">
        <v>1.6</v>
      </c>
    </row>
    <row r="158" spans="1:6" ht="153">
      <c r="A158" s="86">
        <f t="shared" si="2"/>
        <v>143</v>
      </c>
      <c r="B158" s="96" t="s">
        <v>1099</v>
      </c>
      <c r="C158" s="88" t="s">
        <v>247</v>
      </c>
      <c r="D158" s="88"/>
      <c r="E158" s="88"/>
      <c r="F158" s="89">
        <v>256.1</v>
      </c>
    </row>
    <row r="159" spans="1:6" ht="25.5">
      <c r="A159" s="86">
        <f t="shared" si="2"/>
        <v>144</v>
      </c>
      <c r="B159" s="87" t="s">
        <v>775</v>
      </c>
      <c r="C159" s="88" t="s">
        <v>247</v>
      </c>
      <c r="D159" s="88" t="s">
        <v>776</v>
      </c>
      <c r="E159" s="88"/>
      <c r="F159" s="89">
        <v>256.1</v>
      </c>
    </row>
    <row r="160" spans="1:6" ht="12.75">
      <c r="A160" s="86">
        <f t="shared" si="2"/>
        <v>145</v>
      </c>
      <c r="B160" s="87" t="s">
        <v>288</v>
      </c>
      <c r="C160" s="88" t="s">
        <v>247</v>
      </c>
      <c r="D160" s="88" t="s">
        <v>289</v>
      </c>
      <c r="E160" s="88"/>
      <c r="F160" s="89">
        <v>256.1</v>
      </c>
    </row>
    <row r="161" spans="1:6" ht="12.75">
      <c r="A161" s="86">
        <f t="shared" si="2"/>
        <v>146</v>
      </c>
      <c r="B161" s="87" t="s">
        <v>939</v>
      </c>
      <c r="C161" s="88" t="s">
        <v>247</v>
      </c>
      <c r="D161" s="88" t="s">
        <v>289</v>
      </c>
      <c r="E161" s="88" t="s">
        <v>439</v>
      </c>
      <c r="F161" s="89">
        <v>256.1</v>
      </c>
    </row>
    <row r="162" spans="1:6" ht="12.75">
      <c r="A162" s="86">
        <f t="shared" si="2"/>
        <v>147</v>
      </c>
      <c r="B162" s="106" t="s">
        <v>444</v>
      </c>
      <c r="C162" s="107" t="s">
        <v>247</v>
      </c>
      <c r="D162" s="107" t="s">
        <v>289</v>
      </c>
      <c r="E162" s="107" t="s">
        <v>445</v>
      </c>
      <c r="F162" s="108">
        <v>256.1</v>
      </c>
    </row>
    <row r="163" spans="1:6" ht="102">
      <c r="A163" s="86">
        <f t="shared" si="2"/>
        <v>148</v>
      </c>
      <c r="B163" s="96" t="s">
        <v>1112</v>
      </c>
      <c r="C163" s="88" t="s">
        <v>249</v>
      </c>
      <c r="D163" s="88"/>
      <c r="E163" s="88"/>
      <c r="F163" s="89">
        <v>200</v>
      </c>
    </row>
    <row r="164" spans="1:6" ht="25.5">
      <c r="A164" s="86">
        <f t="shared" si="2"/>
        <v>149</v>
      </c>
      <c r="B164" s="87" t="s">
        <v>629</v>
      </c>
      <c r="C164" s="88" t="s">
        <v>249</v>
      </c>
      <c r="D164" s="88" t="s">
        <v>630</v>
      </c>
      <c r="E164" s="88"/>
      <c r="F164" s="89">
        <v>200</v>
      </c>
    </row>
    <row r="165" spans="1:6" ht="38.25">
      <c r="A165" s="86">
        <f t="shared" si="2"/>
        <v>150</v>
      </c>
      <c r="B165" s="87" t="s">
        <v>701</v>
      </c>
      <c r="C165" s="88" t="s">
        <v>249</v>
      </c>
      <c r="D165" s="88" t="s">
        <v>631</v>
      </c>
      <c r="E165" s="88"/>
      <c r="F165" s="89">
        <v>200</v>
      </c>
    </row>
    <row r="166" spans="1:6" ht="12.75">
      <c r="A166" s="86">
        <f t="shared" si="2"/>
        <v>151</v>
      </c>
      <c r="B166" s="87" t="s">
        <v>939</v>
      </c>
      <c r="C166" s="88" t="s">
        <v>249</v>
      </c>
      <c r="D166" s="88" t="s">
        <v>631</v>
      </c>
      <c r="E166" s="88" t="s">
        <v>439</v>
      </c>
      <c r="F166" s="89">
        <v>200</v>
      </c>
    </row>
    <row r="167" spans="1:6" ht="12.75">
      <c r="A167" s="86">
        <f t="shared" si="2"/>
        <v>152</v>
      </c>
      <c r="B167" s="106" t="s">
        <v>444</v>
      </c>
      <c r="C167" s="107" t="s">
        <v>249</v>
      </c>
      <c r="D167" s="107" t="s">
        <v>631</v>
      </c>
      <c r="E167" s="107" t="s">
        <v>445</v>
      </c>
      <c r="F167" s="108">
        <v>200</v>
      </c>
    </row>
    <row r="168" spans="1:6" ht="38.25">
      <c r="A168" s="86">
        <f t="shared" si="2"/>
        <v>153</v>
      </c>
      <c r="B168" s="87" t="s">
        <v>733</v>
      </c>
      <c r="C168" s="88" t="s">
        <v>837</v>
      </c>
      <c r="D168" s="88"/>
      <c r="E168" s="88"/>
      <c r="F168" s="89">
        <v>3413</v>
      </c>
    </row>
    <row r="169" spans="1:6" ht="114.75">
      <c r="A169" s="86">
        <f t="shared" si="2"/>
        <v>154</v>
      </c>
      <c r="B169" s="96" t="s">
        <v>825</v>
      </c>
      <c r="C169" s="88" t="s">
        <v>838</v>
      </c>
      <c r="D169" s="88"/>
      <c r="E169" s="88"/>
      <c r="F169" s="89">
        <v>3413</v>
      </c>
    </row>
    <row r="170" spans="1:6" ht="25.5">
      <c r="A170" s="86">
        <f t="shared" si="2"/>
        <v>155</v>
      </c>
      <c r="B170" s="87" t="s">
        <v>629</v>
      </c>
      <c r="C170" s="88" t="s">
        <v>838</v>
      </c>
      <c r="D170" s="88" t="s">
        <v>630</v>
      </c>
      <c r="E170" s="88"/>
      <c r="F170" s="89">
        <v>1616</v>
      </c>
    </row>
    <row r="171" spans="1:6" ht="38.25">
      <c r="A171" s="86">
        <f t="shared" si="2"/>
        <v>156</v>
      </c>
      <c r="B171" s="87" t="s">
        <v>701</v>
      </c>
      <c r="C171" s="88" t="s">
        <v>838</v>
      </c>
      <c r="D171" s="88" t="s">
        <v>631</v>
      </c>
      <c r="E171" s="88"/>
      <c r="F171" s="89">
        <v>1616</v>
      </c>
    </row>
    <row r="172" spans="1:6" ht="12.75">
      <c r="A172" s="86">
        <f t="shared" si="2"/>
        <v>157</v>
      </c>
      <c r="B172" s="87" t="s">
        <v>939</v>
      </c>
      <c r="C172" s="88" t="s">
        <v>838</v>
      </c>
      <c r="D172" s="88" t="s">
        <v>631</v>
      </c>
      <c r="E172" s="88" t="s">
        <v>439</v>
      </c>
      <c r="F172" s="89">
        <v>1616</v>
      </c>
    </row>
    <row r="173" spans="1:6" ht="12.75">
      <c r="A173" s="86">
        <f t="shared" si="2"/>
        <v>158</v>
      </c>
      <c r="B173" s="106" t="s">
        <v>440</v>
      </c>
      <c r="C173" s="107" t="s">
        <v>838</v>
      </c>
      <c r="D173" s="107" t="s">
        <v>631</v>
      </c>
      <c r="E173" s="107" t="s">
        <v>441</v>
      </c>
      <c r="F173" s="108">
        <v>576</v>
      </c>
    </row>
    <row r="174" spans="1:6" ht="12.75">
      <c r="A174" s="86">
        <f t="shared" si="2"/>
        <v>159</v>
      </c>
      <c r="B174" s="106" t="s">
        <v>442</v>
      </c>
      <c r="C174" s="107" t="s">
        <v>838</v>
      </c>
      <c r="D174" s="107" t="s">
        <v>631</v>
      </c>
      <c r="E174" s="107" t="s">
        <v>443</v>
      </c>
      <c r="F174" s="108">
        <v>1040</v>
      </c>
    </row>
    <row r="175" spans="1:6" ht="38.25">
      <c r="A175" s="86">
        <f t="shared" si="2"/>
        <v>160</v>
      </c>
      <c r="B175" s="87" t="s">
        <v>625</v>
      </c>
      <c r="C175" s="88" t="s">
        <v>838</v>
      </c>
      <c r="D175" s="88" t="s">
        <v>372</v>
      </c>
      <c r="E175" s="88"/>
      <c r="F175" s="89">
        <v>1797</v>
      </c>
    </row>
    <row r="176" spans="1:6" ht="12.75">
      <c r="A176" s="86">
        <f t="shared" si="2"/>
        <v>161</v>
      </c>
      <c r="B176" s="87" t="s">
        <v>373</v>
      </c>
      <c r="C176" s="88" t="s">
        <v>838</v>
      </c>
      <c r="D176" s="88" t="s">
        <v>374</v>
      </c>
      <c r="E176" s="88"/>
      <c r="F176" s="89">
        <v>1797</v>
      </c>
    </row>
    <row r="177" spans="1:6" ht="12.75">
      <c r="A177" s="86">
        <f t="shared" si="2"/>
        <v>162</v>
      </c>
      <c r="B177" s="87" t="s">
        <v>939</v>
      </c>
      <c r="C177" s="88" t="s">
        <v>838</v>
      </c>
      <c r="D177" s="88" t="s">
        <v>374</v>
      </c>
      <c r="E177" s="88" t="s">
        <v>439</v>
      </c>
      <c r="F177" s="89">
        <v>1797</v>
      </c>
    </row>
    <row r="178" spans="1:6" ht="12.75">
      <c r="A178" s="86">
        <f t="shared" si="2"/>
        <v>163</v>
      </c>
      <c r="B178" s="106" t="s">
        <v>440</v>
      </c>
      <c r="C178" s="107" t="s">
        <v>838</v>
      </c>
      <c r="D178" s="107" t="s">
        <v>374</v>
      </c>
      <c r="E178" s="107" t="s">
        <v>441</v>
      </c>
      <c r="F178" s="108">
        <v>93</v>
      </c>
    </row>
    <row r="179" spans="1:6" ht="12.75">
      <c r="A179" s="86">
        <f t="shared" si="2"/>
        <v>164</v>
      </c>
      <c r="B179" s="106" t="s">
        <v>442</v>
      </c>
      <c r="C179" s="107" t="s">
        <v>838</v>
      </c>
      <c r="D179" s="107" t="s">
        <v>374</v>
      </c>
      <c r="E179" s="107" t="s">
        <v>443</v>
      </c>
      <c r="F179" s="108">
        <v>1704</v>
      </c>
    </row>
    <row r="180" spans="1:6" ht="38.25">
      <c r="A180" s="86">
        <f t="shared" si="2"/>
        <v>165</v>
      </c>
      <c r="B180" s="87" t="s">
        <v>1100</v>
      </c>
      <c r="C180" s="88" t="s">
        <v>251</v>
      </c>
      <c r="D180" s="88"/>
      <c r="E180" s="88"/>
      <c r="F180" s="89">
        <v>18208.3</v>
      </c>
    </row>
    <row r="181" spans="1:6" ht="76.5">
      <c r="A181" s="86">
        <f t="shared" si="2"/>
        <v>166</v>
      </c>
      <c r="B181" s="87" t="s">
        <v>1101</v>
      </c>
      <c r="C181" s="88" t="s">
        <v>252</v>
      </c>
      <c r="D181" s="88"/>
      <c r="E181" s="88"/>
      <c r="F181" s="89">
        <v>15051</v>
      </c>
    </row>
    <row r="182" spans="1:6" ht="76.5">
      <c r="A182" s="86">
        <f t="shared" si="2"/>
        <v>167</v>
      </c>
      <c r="B182" s="87" t="s">
        <v>308</v>
      </c>
      <c r="C182" s="88" t="s">
        <v>252</v>
      </c>
      <c r="D182" s="88" t="s">
        <v>309</v>
      </c>
      <c r="E182" s="88"/>
      <c r="F182" s="89">
        <v>13720</v>
      </c>
    </row>
    <row r="183" spans="1:6" ht="25.5">
      <c r="A183" s="86">
        <f t="shared" si="2"/>
        <v>168</v>
      </c>
      <c r="B183" s="87" t="s">
        <v>937</v>
      </c>
      <c r="C183" s="88" t="s">
        <v>252</v>
      </c>
      <c r="D183" s="88" t="s">
        <v>761</v>
      </c>
      <c r="E183" s="88"/>
      <c r="F183" s="89">
        <v>13720</v>
      </c>
    </row>
    <row r="184" spans="1:6" ht="12.75">
      <c r="A184" s="86">
        <f t="shared" si="2"/>
        <v>169</v>
      </c>
      <c r="B184" s="87" t="s">
        <v>939</v>
      </c>
      <c r="C184" s="88" t="s">
        <v>252</v>
      </c>
      <c r="D184" s="88" t="s">
        <v>761</v>
      </c>
      <c r="E184" s="88" t="s">
        <v>439</v>
      </c>
      <c r="F184" s="89">
        <v>13720</v>
      </c>
    </row>
    <row r="185" spans="1:6" ht="12.75">
      <c r="A185" s="86">
        <f t="shared" si="2"/>
        <v>170</v>
      </c>
      <c r="B185" s="106" t="s">
        <v>446</v>
      </c>
      <c r="C185" s="107" t="s">
        <v>252</v>
      </c>
      <c r="D185" s="107" t="s">
        <v>761</v>
      </c>
      <c r="E185" s="107" t="s">
        <v>447</v>
      </c>
      <c r="F185" s="108">
        <v>13720</v>
      </c>
    </row>
    <row r="186" spans="1:6" ht="25.5">
      <c r="A186" s="86">
        <f t="shared" si="2"/>
        <v>171</v>
      </c>
      <c r="B186" s="87" t="s">
        <v>629</v>
      </c>
      <c r="C186" s="88" t="s">
        <v>252</v>
      </c>
      <c r="D186" s="88" t="s">
        <v>630</v>
      </c>
      <c r="E186" s="88"/>
      <c r="F186" s="89">
        <v>1326</v>
      </c>
    </row>
    <row r="187" spans="1:6" ht="38.25">
      <c r="A187" s="86">
        <f t="shared" si="2"/>
        <v>172</v>
      </c>
      <c r="B187" s="87" t="s">
        <v>701</v>
      </c>
      <c r="C187" s="88" t="s">
        <v>252</v>
      </c>
      <c r="D187" s="88" t="s">
        <v>631</v>
      </c>
      <c r="E187" s="88"/>
      <c r="F187" s="89">
        <v>1326</v>
      </c>
    </row>
    <row r="188" spans="1:6" ht="12.75">
      <c r="A188" s="86">
        <f t="shared" si="2"/>
        <v>173</v>
      </c>
      <c r="B188" s="87" t="s">
        <v>939</v>
      </c>
      <c r="C188" s="88" t="s">
        <v>252</v>
      </c>
      <c r="D188" s="88" t="s">
        <v>631</v>
      </c>
      <c r="E188" s="88" t="s">
        <v>439</v>
      </c>
      <c r="F188" s="89">
        <v>1326</v>
      </c>
    </row>
    <row r="189" spans="1:6" ht="12.75">
      <c r="A189" s="86">
        <f t="shared" si="2"/>
        <v>174</v>
      </c>
      <c r="B189" s="106" t="s">
        <v>446</v>
      </c>
      <c r="C189" s="107" t="s">
        <v>252</v>
      </c>
      <c r="D189" s="107" t="s">
        <v>631</v>
      </c>
      <c r="E189" s="107" t="s">
        <v>447</v>
      </c>
      <c r="F189" s="108">
        <v>1326</v>
      </c>
    </row>
    <row r="190" spans="1:6" ht="12.75">
      <c r="A190" s="86">
        <f t="shared" si="2"/>
        <v>175</v>
      </c>
      <c r="B190" s="87" t="s">
        <v>655</v>
      </c>
      <c r="C190" s="88" t="s">
        <v>252</v>
      </c>
      <c r="D190" s="88" t="s">
        <v>656</v>
      </c>
      <c r="E190" s="88"/>
      <c r="F190" s="89">
        <v>5</v>
      </c>
    </row>
    <row r="191" spans="1:6" ht="12.75">
      <c r="A191" s="86">
        <f t="shared" si="2"/>
        <v>176</v>
      </c>
      <c r="B191" s="87" t="s">
        <v>657</v>
      </c>
      <c r="C191" s="88" t="s">
        <v>252</v>
      </c>
      <c r="D191" s="88" t="s">
        <v>658</v>
      </c>
      <c r="E191" s="88"/>
      <c r="F191" s="89">
        <v>5</v>
      </c>
    </row>
    <row r="192" spans="1:6" ht="12.75">
      <c r="A192" s="86">
        <f t="shared" si="2"/>
        <v>177</v>
      </c>
      <c r="B192" s="87" t="s">
        <v>939</v>
      </c>
      <c r="C192" s="88" t="s">
        <v>252</v>
      </c>
      <c r="D192" s="88" t="s">
        <v>658</v>
      </c>
      <c r="E192" s="88" t="s">
        <v>439</v>
      </c>
      <c r="F192" s="89">
        <v>5</v>
      </c>
    </row>
    <row r="193" spans="1:6" ht="12.75">
      <c r="A193" s="86">
        <f t="shared" si="2"/>
        <v>178</v>
      </c>
      <c r="B193" s="106" t="s">
        <v>446</v>
      </c>
      <c r="C193" s="107" t="s">
        <v>252</v>
      </c>
      <c r="D193" s="107" t="s">
        <v>658</v>
      </c>
      <c r="E193" s="107" t="s">
        <v>447</v>
      </c>
      <c r="F193" s="108">
        <v>5</v>
      </c>
    </row>
    <row r="194" spans="1:6" ht="89.25">
      <c r="A194" s="86">
        <f t="shared" si="2"/>
        <v>179</v>
      </c>
      <c r="B194" s="87" t="s">
        <v>1102</v>
      </c>
      <c r="C194" s="88" t="s">
        <v>254</v>
      </c>
      <c r="D194" s="88"/>
      <c r="E194" s="88"/>
      <c r="F194" s="89">
        <v>3157.3</v>
      </c>
    </row>
    <row r="195" spans="1:6" ht="76.5">
      <c r="A195" s="86">
        <f t="shared" si="2"/>
        <v>180</v>
      </c>
      <c r="B195" s="87" t="s">
        <v>308</v>
      </c>
      <c r="C195" s="88" t="s">
        <v>254</v>
      </c>
      <c r="D195" s="88" t="s">
        <v>309</v>
      </c>
      <c r="E195" s="88"/>
      <c r="F195" s="89">
        <v>2995.2</v>
      </c>
    </row>
    <row r="196" spans="1:6" ht="25.5">
      <c r="A196" s="86">
        <f t="shared" si="2"/>
        <v>181</v>
      </c>
      <c r="B196" s="87" t="s">
        <v>626</v>
      </c>
      <c r="C196" s="88" t="s">
        <v>254</v>
      </c>
      <c r="D196" s="88" t="s">
        <v>571</v>
      </c>
      <c r="E196" s="88"/>
      <c r="F196" s="89">
        <v>2995.2</v>
      </c>
    </row>
    <row r="197" spans="1:6" ht="12.75">
      <c r="A197" s="86">
        <f t="shared" si="2"/>
        <v>182</v>
      </c>
      <c r="B197" s="87" t="s">
        <v>939</v>
      </c>
      <c r="C197" s="88" t="s">
        <v>254</v>
      </c>
      <c r="D197" s="88" t="s">
        <v>571</v>
      </c>
      <c r="E197" s="88" t="s">
        <v>439</v>
      </c>
      <c r="F197" s="89">
        <v>2995.2</v>
      </c>
    </row>
    <row r="198" spans="1:6" ht="12.75">
      <c r="A198" s="86">
        <f t="shared" si="2"/>
        <v>183</v>
      </c>
      <c r="B198" s="106" t="s">
        <v>446</v>
      </c>
      <c r="C198" s="107" t="s">
        <v>254</v>
      </c>
      <c r="D198" s="107" t="s">
        <v>571</v>
      </c>
      <c r="E198" s="107" t="s">
        <v>447</v>
      </c>
      <c r="F198" s="108">
        <v>2995.2</v>
      </c>
    </row>
    <row r="199" spans="1:6" ht="25.5">
      <c r="A199" s="86">
        <f t="shared" si="2"/>
        <v>184</v>
      </c>
      <c r="B199" s="87" t="s">
        <v>629</v>
      </c>
      <c r="C199" s="88" t="s">
        <v>254</v>
      </c>
      <c r="D199" s="88" t="s">
        <v>630</v>
      </c>
      <c r="E199" s="88"/>
      <c r="F199" s="89">
        <v>155.1</v>
      </c>
    </row>
    <row r="200" spans="1:6" ht="38.25">
      <c r="A200" s="86">
        <f t="shared" si="2"/>
        <v>185</v>
      </c>
      <c r="B200" s="87" t="s">
        <v>701</v>
      </c>
      <c r="C200" s="88" t="s">
        <v>254</v>
      </c>
      <c r="D200" s="88" t="s">
        <v>631</v>
      </c>
      <c r="E200" s="88"/>
      <c r="F200" s="89">
        <v>155.1</v>
      </c>
    </row>
    <row r="201" spans="1:6" ht="12.75">
      <c r="A201" s="86">
        <f t="shared" si="2"/>
        <v>186</v>
      </c>
      <c r="B201" s="87" t="s">
        <v>939</v>
      </c>
      <c r="C201" s="88" t="s">
        <v>254</v>
      </c>
      <c r="D201" s="88" t="s">
        <v>631</v>
      </c>
      <c r="E201" s="88" t="s">
        <v>439</v>
      </c>
      <c r="F201" s="89">
        <v>155.1</v>
      </c>
    </row>
    <row r="202" spans="1:6" ht="12.75">
      <c r="A202" s="86">
        <f t="shared" si="2"/>
        <v>187</v>
      </c>
      <c r="B202" s="106" t="s">
        <v>446</v>
      </c>
      <c r="C202" s="107" t="s">
        <v>254</v>
      </c>
      <c r="D202" s="107" t="s">
        <v>631</v>
      </c>
      <c r="E202" s="107" t="s">
        <v>447</v>
      </c>
      <c r="F202" s="108">
        <v>155.1</v>
      </c>
    </row>
    <row r="203" spans="1:6" ht="12.75">
      <c r="A203" s="86">
        <f t="shared" si="2"/>
        <v>188</v>
      </c>
      <c r="B203" s="87" t="s">
        <v>655</v>
      </c>
      <c r="C203" s="88" t="s">
        <v>254</v>
      </c>
      <c r="D203" s="88" t="s">
        <v>656</v>
      </c>
      <c r="E203" s="88"/>
      <c r="F203" s="89">
        <v>7</v>
      </c>
    </row>
    <row r="204" spans="1:6" ht="12.75">
      <c r="A204" s="86">
        <f t="shared" si="2"/>
        <v>189</v>
      </c>
      <c r="B204" s="87" t="s">
        <v>657</v>
      </c>
      <c r="C204" s="88" t="s">
        <v>254</v>
      </c>
      <c r="D204" s="88" t="s">
        <v>658</v>
      </c>
      <c r="E204" s="88"/>
      <c r="F204" s="89">
        <v>7</v>
      </c>
    </row>
    <row r="205" spans="1:6" ht="12.75">
      <c r="A205" s="86">
        <f t="shared" si="2"/>
        <v>190</v>
      </c>
      <c r="B205" s="87" t="s">
        <v>939</v>
      </c>
      <c r="C205" s="88" t="s">
        <v>254</v>
      </c>
      <c r="D205" s="88" t="s">
        <v>658</v>
      </c>
      <c r="E205" s="88" t="s">
        <v>439</v>
      </c>
      <c r="F205" s="89">
        <v>7</v>
      </c>
    </row>
    <row r="206" spans="1:6" ht="12.75">
      <c r="A206" s="86">
        <f t="shared" si="2"/>
        <v>191</v>
      </c>
      <c r="B206" s="106" t="s">
        <v>446</v>
      </c>
      <c r="C206" s="107" t="s">
        <v>254</v>
      </c>
      <c r="D206" s="107" t="s">
        <v>658</v>
      </c>
      <c r="E206" s="107" t="s">
        <v>447</v>
      </c>
      <c r="F206" s="108">
        <v>7</v>
      </c>
    </row>
    <row r="207" spans="1:7" ht="38.25">
      <c r="A207" s="90">
        <f t="shared" si="2"/>
        <v>192</v>
      </c>
      <c r="B207" s="84" t="s">
        <v>124</v>
      </c>
      <c r="C207" s="83" t="s">
        <v>271</v>
      </c>
      <c r="D207" s="83"/>
      <c r="E207" s="83"/>
      <c r="F207" s="85">
        <f>19547.1+135+177.4</f>
        <v>19859.5</v>
      </c>
      <c r="G207" s="99"/>
    </row>
    <row r="208" spans="1:6" ht="38.25">
      <c r="A208" s="86">
        <f t="shared" si="2"/>
        <v>193</v>
      </c>
      <c r="B208" s="87" t="s">
        <v>272</v>
      </c>
      <c r="C208" s="88" t="s">
        <v>273</v>
      </c>
      <c r="D208" s="88"/>
      <c r="E208" s="88"/>
      <c r="F208" s="89">
        <v>630</v>
      </c>
    </row>
    <row r="209" spans="1:6" ht="88.5" customHeight="1">
      <c r="A209" s="86">
        <f t="shared" si="2"/>
        <v>194</v>
      </c>
      <c r="B209" s="87" t="s">
        <v>738</v>
      </c>
      <c r="C209" s="88" t="s">
        <v>274</v>
      </c>
      <c r="D209" s="88"/>
      <c r="E209" s="88"/>
      <c r="F209" s="89">
        <v>630</v>
      </c>
    </row>
    <row r="210" spans="1:6" ht="25.5">
      <c r="A210" s="86">
        <f aca="true" t="shared" si="3" ref="A210:A283">A209+1</f>
        <v>195</v>
      </c>
      <c r="B210" s="87" t="s">
        <v>775</v>
      </c>
      <c r="C210" s="88" t="s">
        <v>274</v>
      </c>
      <c r="D210" s="88" t="s">
        <v>776</v>
      </c>
      <c r="E210" s="88"/>
      <c r="F210" s="89">
        <v>630</v>
      </c>
    </row>
    <row r="211" spans="1:6" ht="25.5">
      <c r="A211" s="86">
        <f t="shared" si="3"/>
        <v>196</v>
      </c>
      <c r="B211" s="87" t="s">
        <v>275</v>
      </c>
      <c r="C211" s="88" t="s">
        <v>274</v>
      </c>
      <c r="D211" s="88" t="s">
        <v>276</v>
      </c>
      <c r="E211" s="88"/>
      <c r="F211" s="89">
        <v>630</v>
      </c>
    </row>
    <row r="212" spans="1:6" ht="12.75">
      <c r="A212" s="86">
        <f t="shared" si="3"/>
        <v>197</v>
      </c>
      <c r="B212" s="87" t="s">
        <v>176</v>
      </c>
      <c r="C212" s="88" t="s">
        <v>274</v>
      </c>
      <c r="D212" s="88" t="s">
        <v>276</v>
      </c>
      <c r="E212" s="88" t="s">
        <v>466</v>
      </c>
      <c r="F212" s="89">
        <v>630</v>
      </c>
    </row>
    <row r="213" spans="1:6" ht="12.75">
      <c r="A213" s="211">
        <f t="shared" si="3"/>
        <v>198</v>
      </c>
      <c r="B213" s="208" t="s">
        <v>467</v>
      </c>
      <c r="C213" s="209" t="s">
        <v>274</v>
      </c>
      <c r="D213" s="209" t="s">
        <v>276</v>
      </c>
      <c r="E213" s="209" t="s">
        <v>468</v>
      </c>
      <c r="F213" s="210">
        <v>630</v>
      </c>
    </row>
    <row r="214" spans="1:6" ht="25.5">
      <c r="A214" s="86">
        <f t="shared" si="3"/>
        <v>199</v>
      </c>
      <c r="B214" s="87" t="s">
        <v>23</v>
      </c>
      <c r="C214" s="88" t="s">
        <v>24</v>
      </c>
      <c r="D214" s="88"/>
      <c r="E214" s="88"/>
      <c r="F214" s="89">
        <v>135</v>
      </c>
    </row>
    <row r="215" spans="1:6" ht="114.75">
      <c r="A215" s="86">
        <f t="shared" si="3"/>
        <v>200</v>
      </c>
      <c r="B215" s="96" t="s">
        <v>1115</v>
      </c>
      <c r="C215" s="88" t="s">
        <v>26</v>
      </c>
      <c r="D215" s="88"/>
      <c r="E215" s="88"/>
      <c r="F215" s="89">
        <v>135</v>
      </c>
    </row>
    <row r="216" spans="1:6" ht="76.5">
      <c r="A216" s="86">
        <f t="shared" si="3"/>
        <v>201</v>
      </c>
      <c r="B216" s="87" t="s">
        <v>308</v>
      </c>
      <c r="C216" s="88" t="s">
        <v>26</v>
      </c>
      <c r="D216" s="88" t="s">
        <v>309</v>
      </c>
      <c r="E216" s="88"/>
      <c r="F216" s="89">
        <v>20.9</v>
      </c>
    </row>
    <row r="217" spans="1:6" ht="25.5">
      <c r="A217" s="86">
        <f t="shared" si="3"/>
        <v>202</v>
      </c>
      <c r="B217" s="87" t="s">
        <v>626</v>
      </c>
      <c r="C217" s="88" t="s">
        <v>26</v>
      </c>
      <c r="D217" s="88" t="s">
        <v>571</v>
      </c>
      <c r="E217" s="88"/>
      <c r="F217" s="89">
        <v>20.9</v>
      </c>
    </row>
    <row r="218" spans="1:6" ht="12.75">
      <c r="A218" s="86">
        <f t="shared" si="3"/>
        <v>203</v>
      </c>
      <c r="B218" s="87" t="s">
        <v>176</v>
      </c>
      <c r="C218" s="88" t="s">
        <v>26</v>
      </c>
      <c r="D218" s="88" t="s">
        <v>571</v>
      </c>
      <c r="E218" s="88" t="s">
        <v>466</v>
      </c>
      <c r="F218" s="89">
        <v>20.9</v>
      </c>
    </row>
    <row r="219" spans="1:6" ht="12.75">
      <c r="A219" s="86">
        <f t="shared" si="3"/>
        <v>204</v>
      </c>
      <c r="B219" s="106" t="s">
        <v>471</v>
      </c>
      <c r="C219" s="88" t="s">
        <v>26</v>
      </c>
      <c r="D219" s="88" t="s">
        <v>571</v>
      </c>
      <c r="E219" s="88" t="s">
        <v>472</v>
      </c>
      <c r="F219" s="89">
        <v>20.9</v>
      </c>
    </row>
    <row r="220" spans="1:6" ht="25.5">
      <c r="A220" s="86">
        <f t="shared" si="3"/>
        <v>205</v>
      </c>
      <c r="B220" s="87" t="s">
        <v>629</v>
      </c>
      <c r="C220" s="88" t="s">
        <v>26</v>
      </c>
      <c r="D220" s="88" t="s">
        <v>630</v>
      </c>
      <c r="E220" s="88"/>
      <c r="F220" s="89">
        <v>114.1</v>
      </c>
    </row>
    <row r="221" spans="1:6" ht="38.25">
      <c r="A221" s="86">
        <f t="shared" si="3"/>
        <v>206</v>
      </c>
      <c r="B221" s="87" t="s">
        <v>701</v>
      </c>
      <c r="C221" s="88" t="s">
        <v>26</v>
      </c>
      <c r="D221" s="88" t="s">
        <v>631</v>
      </c>
      <c r="E221" s="88"/>
      <c r="F221" s="89">
        <v>114.1</v>
      </c>
    </row>
    <row r="222" spans="1:6" ht="12.75">
      <c r="A222" s="86">
        <f t="shared" si="3"/>
        <v>207</v>
      </c>
      <c r="B222" s="87" t="s">
        <v>176</v>
      </c>
      <c r="C222" s="88" t="s">
        <v>26</v>
      </c>
      <c r="D222" s="88" t="s">
        <v>631</v>
      </c>
      <c r="E222" s="88" t="s">
        <v>466</v>
      </c>
      <c r="F222" s="89">
        <v>114.1</v>
      </c>
    </row>
    <row r="223" spans="1:6" ht="12.75">
      <c r="A223" s="86">
        <f t="shared" si="3"/>
        <v>208</v>
      </c>
      <c r="B223" s="106" t="s">
        <v>471</v>
      </c>
      <c r="C223" s="88" t="s">
        <v>26</v>
      </c>
      <c r="D223" s="88" t="s">
        <v>631</v>
      </c>
      <c r="E223" s="88" t="s">
        <v>472</v>
      </c>
      <c r="F223" s="89">
        <v>114.1</v>
      </c>
    </row>
    <row r="224" spans="1:6" ht="25.5">
      <c r="A224" s="86">
        <f t="shared" si="3"/>
        <v>209</v>
      </c>
      <c r="B224" s="87" t="s">
        <v>277</v>
      </c>
      <c r="C224" s="88" t="s">
        <v>278</v>
      </c>
      <c r="D224" s="88"/>
      <c r="E224" s="88"/>
      <c r="F224" s="89">
        <v>10987.3</v>
      </c>
    </row>
    <row r="225" spans="1:6" ht="127.5">
      <c r="A225" s="86">
        <f t="shared" si="3"/>
        <v>210</v>
      </c>
      <c r="B225" s="96" t="s">
        <v>1106</v>
      </c>
      <c r="C225" s="88" t="s">
        <v>279</v>
      </c>
      <c r="D225" s="88"/>
      <c r="E225" s="88"/>
      <c r="F225" s="89">
        <v>10987.3</v>
      </c>
    </row>
    <row r="226" spans="1:6" ht="38.25">
      <c r="A226" s="86">
        <f t="shared" si="3"/>
        <v>211</v>
      </c>
      <c r="B226" s="87" t="s">
        <v>625</v>
      </c>
      <c r="C226" s="88" t="s">
        <v>279</v>
      </c>
      <c r="D226" s="88" t="s">
        <v>372</v>
      </c>
      <c r="E226" s="88"/>
      <c r="F226" s="89">
        <v>10987.3</v>
      </c>
    </row>
    <row r="227" spans="1:6" ht="12.75">
      <c r="A227" s="86">
        <f t="shared" si="3"/>
        <v>212</v>
      </c>
      <c r="B227" s="87" t="s">
        <v>373</v>
      </c>
      <c r="C227" s="88" t="s">
        <v>279</v>
      </c>
      <c r="D227" s="88" t="s">
        <v>374</v>
      </c>
      <c r="E227" s="88"/>
      <c r="F227" s="89">
        <v>10987.3</v>
      </c>
    </row>
    <row r="228" spans="1:6" ht="12.75">
      <c r="A228" s="86">
        <f t="shared" si="3"/>
        <v>213</v>
      </c>
      <c r="B228" s="87" t="s">
        <v>176</v>
      </c>
      <c r="C228" s="88" t="s">
        <v>279</v>
      </c>
      <c r="D228" s="88" t="s">
        <v>374</v>
      </c>
      <c r="E228" s="88" t="s">
        <v>466</v>
      </c>
      <c r="F228" s="89">
        <v>10987.3</v>
      </c>
    </row>
    <row r="229" spans="1:6" ht="12.75">
      <c r="A229" s="86">
        <f t="shared" si="3"/>
        <v>214</v>
      </c>
      <c r="B229" s="106" t="s">
        <v>469</v>
      </c>
      <c r="C229" s="107" t="s">
        <v>279</v>
      </c>
      <c r="D229" s="107" t="s">
        <v>374</v>
      </c>
      <c r="E229" s="107" t="s">
        <v>470</v>
      </c>
      <c r="F229" s="108">
        <v>10987.3</v>
      </c>
    </row>
    <row r="230" spans="1:6" ht="38.25">
      <c r="A230" s="86">
        <f t="shared" si="3"/>
        <v>215</v>
      </c>
      <c r="B230" s="87" t="s">
        <v>261</v>
      </c>
      <c r="C230" s="88" t="s">
        <v>1039</v>
      </c>
      <c r="D230" s="88"/>
      <c r="E230" s="88"/>
      <c r="F230" s="89">
        <f>7929.8+177.4</f>
        <v>8107.2</v>
      </c>
    </row>
    <row r="231" spans="1:6" ht="114.75">
      <c r="A231" s="86">
        <f t="shared" si="3"/>
        <v>216</v>
      </c>
      <c r="B231" s="96" t="s">
        <v>1107</v>
      </c>
      <c r="C231" s="88" t="s">
        <v>1040</v>
      </c>
      <c r="D231" s="88"/>
      <c r="E231" s="88"/>
      <c r="F231" s="89">
        <f>F232+F236+F240</f>
        <v>7124.900000000001</v>
      </c>
    </row>
    <row r="232" spans="1:6" ht="76.5">
      <c r="A232" s="86">
        <f t="shared" si="3"/>
        <v>217</v>
      </c>
      <c r="B232" s="87" t="s">
        <v>308</v>
      </c>
      <c r="C232" s="88" t="s">
        <v>1040</v>
      </c>
      <c r="D232" s="88" t="s">
        <v>309</v>
      </c>
      <c r="E232" s="88"/>
      <c r="F232" s="89">
        <f>F233</f>
        <v>6477.2</v>
      </c>
    </row>
    <row r="233" spans="1:6" ht="25.5">
      <c r="A233" s="86">
        <f t="shared" si="3"/>
        <v>218</v>
      </c>
      <c r="B233" s="87" t="s">
        <v>626</v>
      </c>
      <c r="C233" s="88" t="s">
        <v>1040</v>
      </c>
      <c r="D233" s="88" t="s">
        <v>571</v>
      </c>
      <c r="E233" s="88"/>
      <c r="F233" s="89">
        <f>F234</f>
        <v>6477.2</v>
      </c>
    </row>
    <row r="234" spans="1:6" ht="12.75">
      <c r="A234" s="86">
        <f t="shared" si="3"/>
        <v>219</v>
      </c>
      <c r="B234" s="87" t="s">
        <v>176</v>
      </c>
      <c r="C234" s="88" t="s">
        <v>1040</v>
      </c>
      <c r="D234" s="88" t="s">
        <v>571</v>
      </c>
      <c r="E234" s="88" t="s">
        <v>466</v>
      </c>
      <c r="F234" s="89">
        <f>F235</f>
        <v>6477.2</v>
      </c>
    </row>
    <row r="235" spans="1:6" ht="25.5">
      <c r="A235" s="86">
        <f t="shared" si="3"/>
        <v>220</v>
      </c>
      <c r="B235" s="106" t="s">
        <v>607</v>
      </c>
      <c r="C235" s="107" t="s">
        <v>1040</v>
      </c>
      <c r="D235" s="107" t="s">
        <v>571</v>
      </c>
      <c r="E235" s="107" t="s">
        <v>608</v>
      </c>
      <c r="F235" s="108">
        <f>6299.8+177.4</f>
        <v>6477.2</v>
      </c>
    </row>
    <row r="236" spans="1:6" ht="25.5">
      <c r="A236" s="86">
        <f t="shared" si="3"/>
        <v>221</v>
      </c>
      <c r="B236" s="87" t="s">
        <v>629</v>
      </c>
      <c r="C236" s="88" t="s">
        <v>1040</v>
      </c>
      <c r="D236" s="88" t="s">
        <v>630</v>
      </c>
      <c r="E236" s="88"/>
      <c r="F236" s="89">
        <v>647.6</v>
      </c>
    </row>
    <row r="237" spans="1:6" ht="38.25">
      <c r="A237" s="86">
        <f t="shared" si="3"/>
        <v>222</v>
      </c>
      <c r="B237" s="87" t="s">
        <v>701</v>
      </c>
      <c r="C237" s="88" t="s">
        <v>1040</v>
      </c>
      <c r="D237" s="88" t="s">
        <v>631</v>
      </c>
      <c r="E237" s="88"/>
      <c r="F237" s="89">
        <v>647.6</v>
      </c>
    </row>
    <row r="238" spans="1:6" ht="12.75">
      <c r="A238" s="86">
        <f t="shared" si="3"/>
        <v>223</v>
      </c>
      <c r="B238" s="87" t="s">
        <v>176</v>
      </c>
      <c r="C238" s="88" t="s">
        <v>1040</v>
      </c>
      <c r="D238" s="88" t="s">
        <v>631</v>
      </c>
      <c r="E238" s="88" t="s">
        <v>466</v>
      </c>
      <c r="F238" s="89">
        <v>647.6</v>
      </c>
    </row>
    <row r="239" spans="1:6" ht="25.5">
      <c r="A239" s="86">
        <f t="shared" si="3"/>
        <v>224</v>
      </c>
      <c r="B239" s="106" t="s">
        <v>607</v>
      </c>
      <c r="C239" s="107" t="s">
        <v>1040</v>
      </c>
      <c r="D239" s="107" t="s">
        <v>631</v>
      </c>
      <c r="E239" s="107" t="s">
        <v>608</v>
      </c>
      <c r="F239" s="108">
        <v>647.6</v>
      </c>
    </row>
    <row r="240" spans="1:6" ht="12.75">
      <c r="A240" s="86">
        <f t="shared" si="3"/>
        <v>225</v>
      </c>
      <c r="B240" s="87" t="s">
        <v>655</v>
      </c>
      <c r="C240" s="88" t="s">
        <v>1040</v>
      </c>
      <c r="D240" s="88" t="s">
        <v>656</v>
      </c>
      <c r="E240" s="88"/>
      <c r="F240" s="89">
        <v>0.1</v>
      </c>
    </row>
    <row r="241" spans="1:6" ht="12.75">
      <c r="A241" s="86">
        <f t="shared" si="3"/>
        <v>226</v>
      </c>
      <c r="B241" s="87" t="s">
        <v>657</v>
      </c>
      <c r="C241" s="88" t="s">
        <v>1040</v>
      </c>
      <c r="D241" s="88" t="s">
        <v>658</v>
      </c>
      <c r="E241" s="88"/>
      <c r="F241" s="89">
        <v>0.1</v>
      </c>
    </row>
    <row r="242" spans="1:6" ht="12.75">
      <c r="A242" s="86">
        <f t="shared" si="3"/>
        <v>227</v>
      </c>
      <c r="B242" s="87" t="s">
        <v>176</v>
      </c>
      <c r="C242" s="88" t="s">
        <v>1040</v>
      </c>
      <c r="D242" s="88" t="s">
        <v>658</v>
      </c>
      <c r="E242" s="88" t="s">
        <v>466</v>
      </c>
      <c r="F242" s="89">
        <v>0.1</v>
      </c>
    </row>
    <row r="243" spans="1:6" ht="25.5">
      <c r="A243" s="86">
        <f t="shared" si="3"/>
        <v>228</v>
      </c>
      <c r="B243" s="106" t="s">
        <v>607</v>
      </c>
      <c r="C243" s="107" t="s">
        <v>1040</v>
      </c>
      <c r="D243" s="107" t="s">
        <v>658</v>
      </c>
      <c r="E243" s="107" t="s">
        <v>608</v>
      </c>
      <c r="F243" s="108">
        <v>0.1</v>
      </c>
    </row>
    <row r="244" spans="1:6" ht="102">
      <c r="A244" s="86">
        <f t="shared" si="3"/>
        <v>229</v>
      </c>
      <c r="B244" s="96" t="s">
        <v>125</v>
      </c>
      <c r="C244" s="88" t="s">
        <v>664</v>
      </c>
      <c r="D244" s="88"/>
      <c r="E244" s="88"/>
      <c r="F244" s="89">
        <v>36.3</v>
      </c>
    </row>
    <row r="245" spans="1:6" ht="25.5">
      <c r="A245" s="86">
        <f t="shared" si="3"/>
        <v>230</v>
      </c>
      <c r="B245" s="87" t="s">
        <v>775</v>
      </c>
      <c r="C245" s="88" t="s">
        <v>664</v>
      </c>
      <c r="D245" s="88" t="s">
        <v>776</v>
      </c>
      <c r="E245" s="88"/>
      <c r="F245" s="89">
        <v>36.3</v>
      </c>
    </row>
    <row r="246" spans="1:6" ht="12.75">
      <c r="A246" s="86">
        <f t="shared" si="3"/>
        <v>231</v>
      </c>
      <c r="B246" s="87" t="s">
        <v>288</v>
      </c>
      <c r="C246" s="88" t="s">
        <v>664</v>
      </c>
      <c r="D246" s="88" t="s">
        <v>289</v>
      </c>
      <c r="E246" s="88"/>
      <c r="F246" s="89">
        <v>36.3</v>
      </c>
    </row>
    <row r="247" spans="1:6" ht="12.75">
      <c r="A247" s="86">
        <f t="shared" si="3"/>
        <v>232</v>
      </c>
      <c r="B247" s="87" t="s">
        <v>176</v>
      </c>
      <c r="C247" s="88" t="s">
        <v>664</v>
      </c>
      <c r="D247" s="88" t="s">
        <v>289</v>
      </c>
      <c r="E247" s="88" t="s">
        <v>466</v>
      </c>
      <c r="F247" s="89">
        <v>36.3</v>
      </c>
    </row>
    <row r="248" spans="1:6" ht="12.75">
      <c r="A248" s="86">
        <f t="shared" si="3"/>
        <v>233</v>
      </c>
      <c r="B248" s="106" t="s">
        <v>471</v>
      </c>
      <c r="C248" s="107" t="s">
        <v>664</v>
      </c>
      <c r="D248" s="107" t="s">
        <v>289</v>
      </c>
      <c r="E248" s="107" t="s">
        <v>472</v>
      </c>
      <c r="F248" s="108">
        <v>36.3</v>
      </c>
    </row>
    <row r="249" spans="1:6" ht="114.75">
      <c r="A249" s="86">
        <f t="shared" si="3"/>
        <v>234</v>
      </c>
      <c r="B249" s="96" t="s">
        <v>740</v>
      </c>
      <c r="C249" s="88" t="s">
        <v>665</v>
      </c>
      <c r="D249" s="88"/>
      <c r="E249" s="88"/>
      <c r="F249" s="89">
        <v>835</v>
      </c>
    </row>
    <row r="250" spans="1:6" ht="25.5">
      <c r="A250" s="86">
        <f t="shared" si="3"/>
        <v>235</v>
      </c>
      <c r="B250" s="87" t="s">
        <v>629</v>
      </c>
      <c r="C250" s="88" t="s">
        <v>665</v>
      </c>
      <c r="D250" s="88" t="s">
        <v>630</v>
      </c>
      <c r="E250" s="88"/>
      <c r="F250" s="89">
        <v>705</v>
      </c>
    </row>
    <row r="251" spans="1:6" ht="38.25">
      <c r="A251" s="86">
        <f t="shared" si="3"/>
        <v>236</v>
      </c>
      <c r="B251" s="87" t="s">
        <v>701</v>
      </c>
      <c r="C251" s="88" t="s">
        <v>665</v>
      </c>
      <c r="D251" s="88" t="s">
        <v>631</v>
      </c>
      <c r="E251" s="88"/>
      <c r="F251" s="89">
        <v>705</v>
      </c>
    </row>
    <row r="252" spans="1:6" ht="12.75">
      <c r="A252" s="86">
        <f t="shared" si="3"/>
        <v>237</v>
      </c>
      <c r="B252" s="87" t="s">
        <v>176</v>
      </c>
      <c r="C252" s="88" t="s">
        <v>665</v>
      </c>
      <c r="D252" s="88" t="s">
        <v>631</v>
      </c>
      <c r="E252" s="88" t="s">
        <v>466</v>
      </c>
      <c r="F252" s="89">
        <v>705</v>
      </c>
    </row>
    <row r="253" spans="1:6" ht="12.75">
      <c r="A253" s="86">
        <f t="shared" si="3"/>
        <v>238</v>
      </c>
      <c r="B253" s="106" t="s">
        <v>471</v>
      </c>
      <c r="C253" s="107" t="s">
        <v>665</v>
      </c>
      <c r="D253" s="107" t="s">
        <v>631</v>
      </c>
      <c r="E253" s="107" t="s">
        <v>472</v>
      </c>
      <c r="F253" s="108">
        <v>705</v>
      </c>
    </row>
    <row r="254" spans="1:6" ht="25.5">
      <c r="A254" s="86">
        <f t="shared" si="3"/>
        <v>239</v>
      </c>
      <c r="B254" s="87" t="s">
        <v>775</v>
      </c>
      <c r="C254" s="88" t="s">
        <v>665</v>
      </c>
      <c r="D254" s="88" t="s">
        <v>776</v>
      </c>
      <c r="E254" s="88"/>
      <c r="F254" s="89">
        <v>130</v>
      </c>
    </row>
    <row r="255" spans="1:6" ht="12.75">
      <c r="A255" s="86">
        <f t="shared" si="3"/>
        <v>240</v>
      </c>
      <c r="B255" s="87" t="s">
        <v>288</v>
      </c>
      <c r="C255" s="88" t="s">
        <v>665</v>
      </c>
      <c r="D255" s="88" t="s">
        <v>289</v>
      </c>
      <c r="E255" s="88"/>
      <c r="F255" s="89">
        <v>130</v>
      </c>
    </row>
    <row r="256" spans="1:6" ht="12.75">
      <c r="A256" s="86">
        <f t="shared" si="3"/>
        <v>241</v>
      </c>
      <c r="B256" s="87" t="s">
        <v>176</v>
      </c>
      <c r="C256" s="88" t="s">
        <v>665</v>
      </c>
      <c r="D256" s="88" t="s">
        <v>289</v>
      </c>
      <c r="E256" s="88" t="s">
        <v>466</v>
      </c>
      <c r="F256" s="89">
        <v>130</v>
      </c>
    </row>
    <row r="257" spans="1:6" ht="12.75">
      <c r="A257" s="86">
        <f t="shared" si="3"/>
        <v>242</v>
      </c>
      <c r="B257" s="106" t="s">
        <v>471</v>
      </c>
      <c r="C257" s="107" t="s">
        <v>665</v>
      </c>
      <c r="D257" s="107" t="s">
        <v>289</v>
      </c>
      <c r="E257" s="107" t="s">
        <v>472</v>
      </c>
      <c r="F257" s="108">
        <v>130</v>
      </c>
    </row>
    <row r="258" spans="1:6" ht="165.75">
      <c r="A258" s="86">
        <f t="shared" si="3"/>
        <v>243</v>
      </c>
      <c r="B258" s="96" t="s">
        <v>741</v>
      </c>
      <c r="C258" s="88" t="s">
        <v>666</v>
      </c>
      <c r="D258" s="88"/>
      <c r="E258" s="88"/>
      <c r="F258" s="89">
        <v>111</v>
      </c>
    </row>
    <row r="259" spans="1:6" ht="25.5">
      <c r="A259" s="86">
        <f t="shared" si="3"/>
        <v>244</v>
      </c>
      <c r="B259" s="87" t="s">
        <v>775</v>
      </c>
      <c r="C259" s="88" t="s">
        <v>666</v>
      </c>
      <c r="D259" s="88" t="s">
        <v>776</v>
      </c>
      <c r="E259" s="88"/>
      <c r="F259" s="89">
        <v>111</v>
      </c>
    </row>
    <row r="260" spans="1:6" ht="25.5">
      <c r="A260" s="86">
        <f t="shared" si="3"/>
        <v>245</v>
      </c>
      <c r="B260" s="87" t="s">
        <v>275</v>
      </c>
      <c r="C260" s="88" t="s">
        <v>666</v>
      </c>
      <c r="D260" s="88" t="s">
        <v>276</v>
      </c>
      <c r="E260" s="88"/>
      <c r="F260" s="89">
        <v>111</v>
      </c>
    </row>
    <row r="261" spans="1:6" ht="12.75">
      <c r="A261" s="86">
        <f t="shared" si="3"/>
        <v>246</v>
      </c>
      <c r="B261" s="87" t="s">
        <v>176</v>
      </c>
      <c r="C261" s="88" t="s">
        <v>666</v>
      </c>
      <c r="D261" s="88" t="s">
        <v>276</v>
      </c>
      <c r="E261" s="88" t="s">
        <v>466</v>
      </c>
      <c r="F261" s="89">
        <v>111</v>
      </c>
    </row>
    <row r="262" spans="1:6" ht="12.75">
      <c r="A262" s="86">
        <f t="shared" si="3"/>
        <v>247</v>
      </c>
      <c r="B262" s="106" t="s">
        <v>471</v>
      </c>
      <c r="C262" s="107" t="s">
        <v>666</v>
      </c>
      <c r="D262" s="107" t="s">
        <v>276</v>
      </c>
      <c r="E262" s="107" t="s">
        <v>472</v>
      </c>
      <c r="F262" s="108">
        <v>111</v>
      </c>
    </row>
    <row r="263" spans="1:6" ht="51">
      <c r="A263" s="90">
        <f t="shared" si="3"/>
        <v>248</v>
      </c>
      <c r="B263" s="84" t="s">
        <v>914</v>
      </c>
      <c r="C263" s="83" t="s">
        <v>915</v>
      </c>
      <c r="D263" s="83"/>
      <c r="E263" s="83"/>
      <c r="F263" s="85">
        <v>22062.9</v>
      </c>
    </row>
    <row r="264" spans="1:6" ht="38.25">
      <c r="A264" s="86">
        <f t="shared" si="3"/>
        <v>249</v>
      </c>
      <c r="B264" s="87" t="s">
        <v>916</v>
      </c>
      <c r="C264" s="88" t="s">
        <v>917</v>
      </c>
      <c r="D264" s="88"/>
      <c r="E264" s="88"/>
      <c r="F264" s="89">
        <v>1500</v>
      </c>
    </row>
    <row r="265" spans="1:6" ht="89.25">
      <c r="A265" s="86">
        <f t="shared" si="3"/>
        <v>250</v>
      </c>
      <c r="B265" s="96" t="s">
        <v>918</v>
      </c>
      <c r="C265" s="88" t="s">
        <v>919</v>
      </c>
      <c r="D265" s="88"/>
      <c r="E265" s="88"/>
      <c r="F265" s="89">
        <v>200</v>
      </c>
    </row>
    <row r="266" spans="1:6" ht="25.5">
      <c r="A266" s="86">
        <f t="shared" si="3"/>
        <v>251</v>
      </c>
      <c r="B266" s="87" t="s">
        <v>629</v>
      </c>
      <c r="C266" s="88" t="s">
        <v>919</v>
      </c>
      <c r="D266" s="88" t="s">
        <v>630</v>
      </c>
      <c r="E266" s="88"/>
      <c r="F266" s="89">
        <v>200</v>
      </c>
    </row>
    <row r="267" spans="1:6" ht="38.25">
      <c r="A267" s="86">
        <f t="shared" si="3"/>
        <v>252</v>
      </c>
      <c r="B267" s="87" t="s">
        <v>701</v>
      </c>
      <c r="C267" s="88" t="s">
        <v>919</v>
      </c>
      <c r="D267" s="88" t="s">
        <v>631</v>
      </c>
      <c r="E267" s="88"/>
      <c r="F267" s="89">
        <v>200</v>
      </c>
    </row>
    <row r="268" spans="1:6" ht="12.75">
      <c r="A268" s="86">
        <f t="shared" si="3"/>
        <v>253</v>
      </c>
      <c r="B268" s="87" t="s">
        <v>911</v>
      </c>
      <c r="C268" s="88" t="s">
        <v>919</v>
      </c>
      <c r="D268" s="88" t="s">
        <v>631</v>
      </c>
      <c r="E268" s="88" t="s">
        <v>434</v>
      </c>
      <c r="F268" s="89">
        <v>200</v>
      </c>
    </row>
    <row r="269" spans="1:6" ht="12.75">
      <c r="A269" s="86">
        <f t="shared" si="3"/>
        <v>254</v>
      </c>
      <c r="B269" s="106" t="s">
        <v>435</v>
      </c>
      <c r="C269" s="107" t="s">
        <v>919</v>
      </c>
      <c r="D269" s="107" t="s">
        <v>631</v>
      </c>
      <c r="E269" s="107" t="s">
        <v>436</v>
      </c>
      <c r="F269" s="108">
        <v>200</v>
      </c>
    </row>
    <row r="270" spans="1:6" ht="127.5">
      <c r="A270" s="86">
        <f t="shared" si="3"/>
        <v>255</v>
      </c>
      <c r="B270" s="96" t="s">
        <v>922</v>
      </c>
      <c r="C270" s="88" t="s">
        <v>923</v>
      </c>
      <c r="D270" s="88"/>
      <c r="E270" s="88"/>
      <c r="F270" s="89">
        <v>200</v>
      </c>
    </row>
    <row r="271" spans="1:6" ht="25.5">
      <c r="A271" s="86">
        <f t="shared" si="3"/>
        <v>256</v>
      </c>
      <c r="B271" s="87" t="s">
        <v>629</v>
      </c>
      <c r="C271" s="88" t="s">
        <v>923</v>
      </c>
      <c r="D271" s="88" t="s">
        <v>630</v>
      </c>
      <c r="E271" s="88"/>
      <c r="F271" s="89">
        <v>200</v>
      </c>
    </row>
    <row r="272" spans="1:6" ht="38.25">
      <c r="A272" s="86">
        <f t="shared" si="3"/>
        <v>257</v>
      </c>
      <c r="B272" s="87" t="s">
        <v>701</v>
      </c>
      <c r="C272" s="88" t="s">
        <v>923</v>
      </c>
      <c r="D272" s="88" t="s">
        <v>631</v>
      </c>
      <c r="E272" s="88"/>
      <c r="F272" s="89">
        <v>200</v>
      </c>
    </row>
    <row r="273" spans="1:6" ht="12.75">
      <c r="A273" s="86">
        <f t="shared" si="3"/>
        <v>258</v>
      </c>
      <c r="B273" s="87" t="s">
        <v>911</v>
      </c>
      <c r="C273" s="88" t="s">
        <v>923</v>
      </c>
      <c r="D273" s="88" t="s">
        <v>631</v>
      </c>
      <c r="E273" s="88" t="s">
        <v>434</v>
      </c>
      <c r="F273" s="89">
        <v>200</v>
      </c>
    </row>
    <row r="274" spans="1:6" ht="12.75">
      <c r="A274" s="86">
        <f t="shared" si="3"/>
        <v>259</v>
      </c>
      <c r="B274" s="106" t="s">
        <v>435</v>
      </c>
      <c r="C274" s="107" t="s">
        <v>923</v>
      </c>
      <c r="D274" s="107" t="s">
        <v>631</v>
      </c>
      <c r="E274" s="107" t="s">
        <v>436</v>
      </c>
      <c r="F274" s="108">
        <v>200</v>
      </c>
    </row>
    <row r="275" spans="1:6" ht="102">
      <c r="A275" s="86">
        <f t="shared" si="3"/>
        <v>260</v>
      </c>
      <c r="B275" s="96" t="s">
        <v>924</v>
      </c>
      <c r="C275" s="88" t="s">
        <v>925</v>
      </c>
      <c r="D275" s="88"/>
      <c r="E275" s="88"/>
      <c r="F275" s="89">
        <v>600</v>
      </c>
    </row>
    <row r="276" spans="1:6" ht="25.5">
      <c r="A276" s="86">
        <f t="shared" si="3"/>
        <v>261</v>
      </c>
      <c r="B276" s="87" t="s">
        <v>629</v>
      </c>
      <c r="C276" s="88" t="s">
        <v>925</v>
      </c>
      <c r="D276" s="88" t="s">
        <v>630</v>
      </c>
      <c r="E276" s="88"/>
      <c r="F276" s="89">
        <v>600</v>
      </c>
    </row>
    <row r="277" spans="1:6" ht="38.25">
      <c r="A277" s="86">
        <f t="shared" si="3"/>
        <v>262</v>
      </c>
      <c r="B277" s="87" t="s">
        <v>701</v>
      </c>
      <c r="C277" s="88" t="s">
        <v>925</v>
      </c>
      <c r="D277" s="88" t="s">
        <v>631</v>
      </c>
      <c r="E277" s="88"/>
      <c r="F277" s="89">
        <v>600</v>
      </c>
    </row>
    <row r="278" spans="1:6" ht="12.75">
      <c r="A278" s="86">
        <f t="shared" si="3"/>
        <v>263</v>
      </c>
      <c r="B278" s="87" t="s">
        <v>911</v>
      </c>
      <c r="C278" s="88" t="s">
        <v>925</v>
      </c>
      <c r="D278" s="88" t="s">
        <v>631</v>
      </c>
      <c r="E278" s="88" t="s">
        <v>434</v>
      </c>
      <c r="F278" s="89">
        <v>600</v>
      </c>
    </row>
    <row r="279" spans="1:6" ht="12.75">
      <c r="A279" s="86">
        <f t="shared" si="3"/>
        <v>264</v>
      </c>
      <c r="B279" s="106" t="s">
        <v>435</v>
      </c>
      <c r="C279" s="107" t="s">
        <v>925</v>
      </c>
      <c r="D279" s="107" t="s">
        <v>631</v>
      </c>
      <c r="E279" s="107" t="s">
        <v>436</v>
      </c>
      <c r="F279" s="108">
        <v>600</v>
      </c>
    </row>
    <row r="280" spans="1:6" ht="102">
      <c r="A280" s="86">
        <f t="shared" si="3"/>
        <v>265</v>
      </c>
      <c r="B280" s="96" t="s">
        <v>722</v>
      </c>
      <c r="C280" s="88" t="s">
        <v>723</v>
      </c>
      <c r="D280" s="88"/>
      <c r="E280" s="88"/>
      <c r="F280" s="89">
        <v>500</v>
      </c>
    </row>
    <row r="281" spans="1:6" ht="25.5">
      <c r="A281" s="86">
        <f t="shared" si="3"/>
        <v>266</v>
      </c>
      <c r="B281" s="87" t="s">
        <v>629</v>
      </c>
      <c r="C281" s="88" t="s">
        <v>723</v>
      </c>
      <c r="D281" s="88" t="s">
        <v>630</v>
      </c>
      <c r="E281" s="88"/>
      <c r="F281" s="89">
        <v>500</v>
      </c>
    </row>
    <row r="282" spans="1:6" ht="38.25">
      <c r="A282" s="86">
        <f t="shared" si="3"/>
        <v>267</v>
      </c>
      <c r="B282" s="87" t="s">
        <v>701</v>
      </c>
      <c r="C282" s="88" t="s">
        <v>723</v>
      </c>
      <c r="D282" s="88" t="s">
        <v>631</v>
      </c>
      <c r="E282" s="88"/>
      <c r="F282" s="89">
        <v>500</v>
      </c>
    </row>
    <row r="283" spans="1:6" ht="12.75">
      <c r="A283" s="86">
        <f t="shared" si="3"/>
        <v>268</v>
      </c>
      <c r="B283" s="87" t="s">
        <v>911</v>
      </c>
      <c r="C283" s="88" t="s">
        <v>723</v>
      </c>
      <c r="D283" s="88" t="s">
        <v>631</v>
      </c>
      <c r="E283" s="88" t="s">
        <v>434</v>
      </c>
      <c r="F283" s="89">
        <v>500</v>
      </c>
    </row>
    <row r="284" spans="1:6" ht="12.75">
      <c r="A284" s="86">
        <f aca="true" t="shared" si="4" ref="A284:A347">A283+1</f>
        <v>269</v>
      </c>
      <c r="B284" s="106" t="s">
        <v>435</v>
      </c>
      <c r="C284" s="107" t="s">
        <v>723</v>
      </c>
      <c r="D284" s="107" t="s">
        <v>631</v>
      </c>
      <c r="E284" s="107" t="s">
        <v>436</v>
      </c>
      <c r="F284" s="108">
        <v>500</v>
      </c>
    </row>
    <row r="285" spans="1:6" ht="25.5">
      <c r="A285" s="86">
        <f t="shared" si="4"/>
        <v>270</v>
      </c>
      <c r="B285" s="87" t="s">
        <v>814</v>
      </c>
      <c r="C285" s="88" t="s">
        <v>926</v>
      </c>
      <c r="D285" s="88"/>
      <c r="E285" s="88"/>
      <c r="F285" s="89">
        <v>1606</v>
      </c>
    </row>
    <row r="286" spans="1:6" ht="114.75">
      <c r="A286" s="86">
        <f t="shared" si="4"/>
        <v>271</v>
      </c>
      <c r="B286" s="96" t="s">
        <v>809</v>
      </c>
      <c r="C286" s="88" t="s">
        <v>927</v>
      </c>
      <c r="D286" s="88"/>
      <c r="E286" s="88"/>
      <c r="F286" s="89">
        <v>1500</v>
      </c>
    </row>
    <row r="287" spans="1:6" ht="25.5">
      <c r="A287" s="86">
        <f t="shared" si="4"/>
        <v>272</v>
      </c>
      <c r="B287" s="87" t="s">
        <v>629</v>
      </c>
      <c r="C287" s="88" t="s">
        <v>927</v>
      </c>
      <c r="D287" s="88" t="s">
        <v>630</v>
      </c>
      <c r="E287" s="88"/>
      <c r="F287" s="89">
        <v>1500</v>
      </c>
    </row>
    <row r="288" spans="1:6" ht="38.25">
      <c r="A288" s="86">
        <f t="shared" si="4"/>
        <v>273</v>
      </c>
      <c r="B288" s="87" t="s">
        <v>701</v>
      </c>
      <c r="C288" s="88" t="s">
        <v>927</v>
      </c>
      <c r="D288" s="88" t="s">
        <v>631</v>
      </c>
      <c r="E288" s="88"/>
      <c r="F288" s="89">
        <v>1500</v>
      </c>
    </row>
    <row r="289" spans="1:6" ht="12.75">
      <c r="A289" s="86">
        <f t="shared" si="4"/>
        <v>274</v>
      </c>
      <c r="B289" s="87" t="s">
        <v>911</v>
      </c>
      <c r="C289" s="88" t="s">
        <v>927</v>
      </c>
      <c r="D289" s="88" t="s">
        <v>631</v>
      </c>
      <c r="E289" s="88" t="s">
        <v>434</v>
      </c>
      <c r="F289" s="89">
        <v>1500</v>
      </c>
    </row>
    <row r="290" spans="1:6" ht="12.75">
      <c r="A290" s="86">
        <f t="shared" si="4"/>
        <v>275</v>
      </c>
      <c r="B290" s="106" t="s">
        <v>435</v>
      </c>
      <c r="C290" s="107" t="s">
        <v>927</v>
      </c>
      <c r="D290" s="107" t="s">
        <v>631</v>
      </c>
      <c r="E290" s="107" t="s">
        <v>436</v>
      </c>
      <c r="F290" s="108">
        <v>1500</v>
      </c>
    </row>
    <row r="291" spans="1:6" ht="127.5">
      <c r="A291" s="86">
        <f t="shared" si="4"/>
        <v>276</v>
      </c>
      <c r="B291" s="96" t="s">
        <v>810</v>
      </c>
      <c r="C291" s="88" t="s">
        <v>928</v>
      </c>
      <c r="D291" s="88"/>
      <c r="E291" s="88"/>
      <c r="F291" s="89">
        <v>100</v>
      </c>
    </row>
    <row r="292" spans="1:6" ht="25.5">
      <c r="A292" s="86">
        <f t="shared" si="4"/>
        <v>277</v>
      </c>
      <c r="B292" s="87" t="s">
        <v>629</v>
      </c>
      <c r="C292" s="88" t="s">
        <v>928</v>
      </c>
      <c r="D292" s="88" t="s">
        <v>630</v>
      </c>
      <c r="E292" s="88"/>
      <c r="F292" s="89">
        <v>100</v>
      </c>
    </row>
    <row r="293" spans="1:6" ht="38.25">
      <c r="A293" s="86">
        <f t="shared" si="4"/>
        <v>278</v>
      </c>
      <c r="B293" s="87" t="s">
        <v>701</v>
      </c>
      <c r="C293" s="88" t="s">
        <v>928</v>
      </c>
      <c r="D293" s="88" t="s">
        <v>631</v>
      </c>
      <c r="E293" s="88"/>
      <c r="F293" s="89">
        <v>100</v>
      </c>
    </row>
    <row r="294" spans="1:6" ht="12.75">
      <c r="A294" s="86">
        <f t="shared" si="4"/>
        <v>279</v>
      </c>
      <c r="B294" s="87" t="s">
        <v>911</v>
      </c>
      <c r="C294" s="88" t="s">
        <v>928</v>
      </c>
      <c r="D294" s="88" t="s">
        <v>631</v>
      </c>
      <c r="E294" s="88" t="s">
        <v>434</v>
      </c>
      <c r="F294" s="89">
        <v>100</v>
      </c>
    </row>
    <row r="295" spans="1:6" ht="12.75">
      <c r="A295" s="86">
        <f t="shared" si="4"/>
        <v>280</v>
      </c>
      <c r="B295" s="106" t="s">
        <v>435</v>
      </c>
      <c r="C295" s="107" t="s">
        <v>928</v>
      </c>
      <c r="D295" s="107" t="s">
        <v>631</v>
      </c>
      <c r="E295" s="107" t="s">
        <v>436</v>
      </c>
      <c r="F295" s="108">
        <v>100</v>
      </c>
    </row>
    <row r="296" spans="1:6" ht="102">
      <c r="A296" s="86">
        <f t="shared" si="4"/>
        <v>281</v>
      </c>
      <c r="B296" s="96" t="s">
        <v>811</v>
      </c>
      <c r="C296" s="88" t="s">
        <v>929</v>
      </c>
      <c r="D296" s="88"/>
      <c r="E296" s="88"/>
      <c r="F296" s="89">
        <v>6</v>
      </c>
    </row>
    <row r="297" spans="1:6" ht="25.5">
      <c r="A297" s="86">
        <f t="shared" si="4"/>
        <v>282</v>
      </c>
      <c r="B297" s="87" t="s">
        <v>629</v>
      </c>
      <c r="C297" s="88" t="s">
        <v>929</v>
      </c>
      <c r="D297" s="88" t="s">
        <v>630</v>
      </c>
      <c r="E297" s="88"/>
      <c r="F297" s="89">
        <v>6</v>
      </c>
    </row>
    <row r="298" spans="1:6" ht="38.25">
      <c r="A298" s="86">
        <f t="shared" si="4"/>
        <v>283</v>
      </c>
      <c r="B298" s="87" t="s">
        <v>701</v>
      </c>
      <c r="C298" s="88" t="s">
        <v>929</v>
      </c>
      <c r="D298" s="88" t="s">
        <v>631</v>
      </c>
      <c r="E298" s="88"/>
      <c r="F298" s="89">
        <v>6</v>
      </c>
    </row>
    <row r="299" spans="1:6" ht="12.75">
      <c r="A299" s="86">
        <f t="shared" si="4"/>
        <v>284</v>
      </c>
      <c r="B299" s="87" t="s">
        <v>911</v>
      </c>
      <c r="C299" s="88" t="s">
        <v>929</v>
      </c>
      <c r="D299" s="88" t="s">
        <v>631</v>
      </c>
      <c r="E299" s="88" t="s">
        <v>434</v>
      </c>
      <c r="F299" s="89">
        <v>6</v>
      </c>
    </row>
    <row r="300" spans="1:6" ht="12.75">
      <c r="A300" s="86">
        <f t="shared" si="4"/>
        <v>285</v>
      </c>
      <c r="B300" s="106" t="s">
        <v>435</v>
      </c>
      <c r="C300" s="107" t="s">
        <v>929</v>
      </c>
      <c r="D300" s="107" t="s">
        <v>631</v>
      </c>
      <c r="E300" s="107" t="s">
        <v>436</v>
      </c>
      <c r="F300" s="108">
        <v>6</v>
      </c>
    </row>
    <row r="301" spans="1:6" ht="38.25">
      <c r="A301" s="86">
        <f t="shared" si="4"/>
        <v>286</v>
      </c>
      <c r="B301" s="87" t="s">
        <v>931</v>
      </c>
      <c r="C301" s="88" t="s">
        <v>932</v>
      </c>
      <c r="D301" s="88"/>
      <c r="E301" s="88"/>
      <c r="F301" s="89">
        <v>2890.9</v>
      </c>
    </row>
    <row r="302" spans="1:6" ht="102">
      <c r="A302" s="86">
        <f t="shared" si="4"/>
        <v>287</v>
      </c>
      <c r="B302" s="96" t="s">
        <v>815</v>
      </c>
      <c r="C302" s="88" t="s">
        <v>936</v>
      </c>
      <c r="D302" s="88"/>
      <c r="E302" s="88"/>
      <c r="F302" s="89">
        <v>2890.9</v>
      </c>
    </row>
    <row r="303" spans="1:6" ht="76.5">
      <c r="A303" s="86">
        <f t="shared" si="4"/>
        <v>288</v>
      </c>
      <c r="B303" s="87" t="s">
        <v>308</v>
      </c>
      <c r="C303" s="88" t="s">
        <v>936</v>
      </c>
      <c r="D303" s="88" t="s">
        <v>309</v>
      </c>
      <c r="E303" s="88"/>
      <c r="F303" s="89">
        <v>2401.9</v>
      </c>
    </row>
    <row r="304" spans="1:6" ht="25.5">
      <c r="A304" s="86">
        <f t="shared" si="4"/>
        <v>289</v>
      </c>
      <c r="B304" s="87" t="s">
        <v>937</v>
      </c>
      <c r="C304" s="88" t="s">
        <v>936</v>
      </c>
      <c r="D304" s="88" t="s">
        <v>761</v>
      </c>
      <c r="E304" s="88"/>
      <c r="F304" s="89">
        <v>2401.9</v>
      </c>
    </row>
    <row r="305" spans="1:6" ht="12.75">
      <c r="A305" s="86">
        <f t="shared" si="4"/>
        <v>290</v>
      </c>
      <c r="B305" s="87" t="s">
        <v>911</v>
      </c>
      <c r="C305" s="88" t="s">
        <v>936</v>
      </c>
      <c r="D305" s="88" t="s">
        <v>761</v>
      </c>
      <c r="E305" s="88" t="s">
        <v>434</v>
      </c>
      <c r="F305" s="89">
        <v>2401.9</v>
      </c>
    </row>
    <row r="306" spans="1:6" ht="25.5">
      <c r="A306" s="86">
        <f t="shared" si="4"/>
        <v>291</v>
      </c>
      <c r="B306" s="106" t="s">
        <v>437</v>
      </c>
      <c r="C306" s="107" t="s">
        <v>936</v>
      </c>
      <c r="D306" s="107" t="s">
        <v>761</v>
      </c>
      <c r="E306" s="107" t="s">
        <v>438</v>
      </c>
      <c r="F306" s="108">
        <v>2401.9</v>
      </c>
    </row>
    <row r="307" spans="1:6" ht="25.5">
      <c r="A307" s="86">
        <f t="shared" si="4"/>
        <v>292</v>
      </c>
      <c r="B307" s="87" t="s">
        <v>629</v>
      </c>
      <c r="C307" s="88" t="s">
        <v>936</v>
      </c>
      <c r="D307" s="88" t="s">
        <v>630</v>
      </c>
      <c r="E307" s="88"/>
      <c r="F307" s="89">
        <v>489</v>
      </c>
    </row>
    <row r="308" spans="1:6" ht="38.25">
      <c r="A308" s="86">
        <f t="shared" si="4"/>
        <v>293</v>
      </c>
      <c r="B308" s="87" t="s">
        <v>701</v>
      </c>
      <c r="C308" s="88" t="s">
        <v>936</v>
      </c>
      <c r="D308" s="88" t="s">
        <v>631</v>
      </c>
      <c r="E308" s="88"/>
      <c r="F308" s="89">
        <v>489</v>
      </c>
    </row>
    <row r="309" spans="1:6" ht="12.75">
      <c r="A309" s="86">
        <f t="shared" si="4"/>
        <v>294</v>
      </c>
      <c r="B309" s="87" t="s">
        <v>911</v>
      </c>
      <c r="C309" s="88" t="s">
        <v>936</v>
      </c>
      <c r="D309" s="88" t="s">
        <v>631</v>
      </c>
      <c r="E309" s="88" t="s">
        <v>434</v>
      </c>
      <c r="F309" s="89">
        <v>489</v>
      </c>
    </row>
    <row r="310" spans="1:6" ht="25.5">
      <c r="A310" s="86">
        <f t="shared" si="4"/>
        <v>295</v>
      </c>
      <c r="B310" s="106" t="s">
        <v>437</v>
      </c>
      <c r="C310" s="107" t="s">
        <v>936</v>
      </c>
      <c r="D310" s="107" t="s">
        <v>631</v>
      </c>
      <c r="E310" s="107" t="s">
        <v>438</v>
      </c>
      <c r="F310" s="108">
        <v>489</v>
      </c>
    </row>
    <row r="311" spans="1:6" ht="12.75">
      <c r="A311" s="86">
        <f t="shared" si="4"/>
        <v>296</v>
      </c>
      <c r="B311" s="87" t="s">
        <v>312</v>
      </c>
      <c r="C311" s="88" t="s">
        <v>930</v>
      </c>
      <c r="D311" s="88"/>
      <c r="E311" s="88"/>
      <c r="F311" s="89">
        <v>16066</v>
      </c>
    </row>
    <row r="312" spans="1:6" ht="102">
      <c r="A312" s="86">
        <f t="shared" si="4"/>
        <v>297</v>
      </c>
      <c r="B312" s="96" t="s">
        <v>724</v>
      </c>
      <c r="C312" s="88" t="s">
        <v>725</v>
      </c>
      <c r="D312" s="88"/>
      <c r="E312" s="88"/>
      <c r="F312" s="89">
        <v>15616</v>
      </c>
    </row>
    <row r="313" spans="1:6" ht="12.75">
      <c r="A313" s="86">
        <f t="shared" si="4"/>
        <v>298</v>
      </c>
      <c r="B313" s="87" t="s">
        <v>655</v>
      </c>
      <c r="C313" s="88" t="s">
        <v>725</v>
      </c>
      <c r="D313" s="88" t="s">
        <v>656</v>
      </c>
      <c r="E313" s="88"/>
      <c r="F313" s="89">
        <v>15616</v>
      </c>
    </row>
    <row r="314" spans="1:6" ht="51">
      <c r="A314" s="86">
        <f t="shared" si="4"/>
        <v>299</v>
      </c>
      <c r="B314" s="87" t="s">
        <v>1031</v>
      </c>
      <c r="C314" s="88" t="s">
        <v>725</v>
      </c>
      <c r="D314" s="88" t="s">
        <v>1032</v>
      </c>
      <c r="E314" s="88"/>
      <c r="F314" s="89">
        <v>15616</v>
      </c>
    </row>
    <row r="315" spans="1:6" ht="12.75">
      <c r="A315" s="86">
        <f t="shared" si="4"/>
        <v>300</v>
      </c>
      <c r="B315" s="87" t="s">
        <v>911</v>
      </c>
      <c r="C315" s="88" t="s">
        <v>725</v>
      </c>
      <c r="D315" s="88" t="s">
        <v>1032</v>
      </c>
      <c r="E315" s="88" t="s">
        <v>434</v>
      </c>
      <c r="F315" s="89">
        <v>15616</v>
      </c>
    </row>
    <row r="316" spans="1:6" ht="12.75">
      <c r="A316" s="86">
        <f t="shared" si="4"/>
        <v>301</v>
      </c>
      <c r="B316" s="106" t="s">
        <v>435</v>
      </c>
      <c r="C316" s="107" t="s">
        <v>725</v>
      </c>
      <c r="D316" s="107" t="s">
        <v>1032</v>
      </c>
      <c r="E316" s="107" t="s">
        <v>436</v>
      </c>
      <c r="F316" s="108">
        <v>15616</v>
      </c>
    </row>
    <row r="317" spans="1:6" ht="102">
      <c r="A317" s="86">
        <f t="shared" si="4"/>
        <v>302</v>
      </c>
      <c r="B317" s="96" t="s">
        <v>728</v>
      </c>
      <c r="C317" s="88" t="s">
        <v>938</v>
      </c>
      <c r="D317" s="88"/>
      <c r="E317" s="88"/>
      <c r="F317" s="89">
        <v>450</v>
      </c>
    </row>
    <row r="318" spans="1:6" ht="25.5">
      <c r="A318" s="86">
        <f t="shared" si="4"/>
        <v>303</v>
      </c>
      <c r="B318" s="87" t="s">
        <v>629</v>
      </c>
      <c r="C318" s="88" t="s">
        <v>938</v>
      </c>
      <c r="D318" s="88" t="s">
        <v>630</v>
      </c>
      <c r="E318" s="88"/>
      <c r="F318" s="89">
        <v>450</v>
      </c>
    </row>
    <row r="319" spans="1:6" ht="38.25">
      <c r="A319" s="86">
        <f t="shared" si="4"/>
        <v>304</v>
      </c>
      <c r="B319" s="87" t="s">
        <v>701</v>
      </c>
      <c r="C319" s="88" t="s">
        <v>938</v>
      </c>
      <c r="D319" s="88" t="s">
        <v>631</v>
      </c>
      <c r="E319" s="88"/>
      <c r="F319" s="89">
        <v>450</v>
      </c>
    </row>
    <row r="320" spans="1:6" ht="12.75">
      <c r="A320" s="86">
        <f t="shared" si="4"/>
        <v>305</v>
      </c>
      <c r="B320" s="87" t="s">
        <v>911</v>
      </c>
      <c r="C320" s="88" t="s">
        <v>938</v>
      </c>
      <c r="D320" s="88" t="s">
        <v>631</v>
      </c>
      <c r="E320" s="88" t="s">
        <v>434</v>
      </c>
      <c r="F320" s="89">
        <v>450</v>
      </c>
    </row>
    <row r="321" spans="1:6" ht="25.5">
      <c r="A321" s="86">
        <f t="shared" si="4"/>
        <v>306</v>
      </c>
      <c r="B321" s="106" t="s">
        <v>437</v>
      </c>
      <c r="C321" s="107" t="s">
        <v>938</v>
      </c>
      <c r="D321" s="107" t="s">
        <v>631</v>
      </c>
      <c r="E321" s="107" t="s">
        <v>438</v>
      </c>
      <c r="F321" s="108">
        <v>450</v>
      </c>
    </row>
    <row r="322" spans="1:6" ht="51">
      <c r="A322" s="90">
        <f t="shared" si="4"/>
        <v>307</v>
      </c>
      <c r="B322" s="84" t="s">
        <v>634</v>
      </c>
      <c r="C322" s="83" t="s">
        <v>635</v>
      </c>
      <c r="D322" s="83"/>
      <c r="E322" s="83"/>
      <c r="F322" s="85">
        <v>980</v>
      </c>
    </row>
    <row r="323" spans="1:6" ht="38.25">
      <c r="A323" s="86">
        <f t="shared" si="4"/>
        <v>308</v>
      </c>
      <c r="B323" s="87" t="s">
        <v>636</v>
      </c>
      <c r="C323" s="88" t="s">
        <v>637</v>
      </c>
      <c r="D323" s="88"/>
      <c r="E323" s="88"/>
      <c r="F323" s="89">
        <v>970</v>
      </c>
    </row>
    <row r="324" spans="1:6" ht="114.75">
      <c r="A324" s="86">
        <f t="shared" si="4"/>
        <v>309</v>
      </c>
      <c r="B324" s="96" t="s">
        <v>638</v>
      </c>
      <c r="C324" s="88" t="s">
        <v>639</v>
      </c>
      <c r="D324" s="88"/>
      <c r="E324" s="88"/>
      <c r="F324" s="89">
        <v>40</v>
      </c>
    </row>
    <row r="325" spans="1:6" ht="25.5">
      <c r="A325" s="86">
        <f t="shared" si="4"/>
        <v>310</v>
      </c>
      <c r="B325" s="87" t="s">
        <v>629</v>
      </c>
      <c r="C325" s="88" t="s">
        <v>639</v>
      </c>
      <c r="D325" s="88" t="s">
        <v>630</v>
      </c>
      <c r="E325" s="88"/>
      <c r="F325" s="89">
        <v>40</v>
      </c>
    </row>
    <row r="326" spans="1:6" ht="38.25">
      <c r="A326" s="86">
        <f t="shared" si="4"/>
        <v>311</v>
      </c>
      <c r="B326" s="87" t="s">
        <v>701</v>
      </c>
      <c r="C326" s="88" t="s">
        <v>639</v>
      </c>
      <c r="D326" s="88" t="s">
        <v>631</v>
      </c>
      <c r="E326" s="88"/>
      <c r="F326" s="89">
        <v>40</v>
      </c>
    </row>
    <row r="327" spans="1:6" ht="12.75">
      <c r="A327" s="86">
        <f t="shared" si="4"/>
        <v>312</v>
      </c>
      <c r="B327" s="87" t="s">
        <v>301</v>
      </c>
      <c r="C327" s="88" t="s">
        <v>639</v>
      </c>
      <c r="D327" s="88" t="s">
        <v>631</v>
      </c>
      <c r="E327" s="88" t="s">
        <v>593</v>
      </c>
      <c r="F327" s="89">
        <v>40</v>
      </c>
    </row>
    <row r="328" spans="1:6" ht="51">
      <c r="A328" s="86">
        <f t="shared" si="4"/>
        <v>313</v>
      </c>
      <c r="B328" s="106" t="s">
        <v>294</v>
      </c>
      <c r="C328" s="107" t="s">
        <v>639</v>
      </c>
      <c r="D328" s="107" t="s">
        <v>631</v>
      </c>
      <c r="E328" s="107" t="s">
        <v>598</v>
      </c>
      <c r="F328" s="108">
        <v>40</v>
      </c>
    </row>
    <row r="329" spans="1:6" ht="127.5">
      <c r="A329" s="86">
        <f t="shared" si="4"/>
        <v>314</v>
      </c>
      <c r="B329" s="96" t="s">
        <v>668</v>
      </c>
      <c r="C329" s="88" t="s">
        <v>669</v>
      </c>
      <c r="D329" s="88"/>
      <c r="E329" s="88"/>
      <c r="F329" s="89">
        <v>450</v>
      </c>
    </row>
    <row r="330" spans="1:6" ht="25.5">
      <c r="A330" s="86">
        <f t="shared" si="4"/>
        <v>315</v>
      </c>
      <c r="B330" s="87" t="s">
        <v>629</v>
      </c>
      <c r="C330" s="88" t="s">
        <v>669</v>
      </c>
      <c r="D330" s="88" t="s">
        <v>630</v>
      </c>
      <c r="E330" s="88"/>
      <c r="F330" s="89">
        <v>450</v>
      </c>
    </row>
    <row r="331" spans="1:6" ht="38.25">
      <c r="A331" s="86">
        <f t="shared" si="4"/>
        <v>316</v>
      </c>
      <c r="B331" s="87" t="s">
        <v>701</v>
      </c>
      <c r="C331" s="88" t="s">
        <v>669</v>
      </c>
      <c r="D331" s="88" t="s">
        <v>631</v>
      </c>
      <c r="E331" s="88"/>
      <c r="F331" s="89">
        <v>450</v>
      </c>
    </row>
    <row r="332" spans="1:6" ht="12.75">
      <c r="A332" s="86">
        <f t="shared" si="4"/>
        <v>317</v>
      </c>
      <c r="B332" s="87" t="s">
        <v>1025</v>
      </c>
      <c r="C332" s="88" t="s">
        <v>669</v>
      </c>
      <c r="D332" s="88" t="s">
        <v>631</v>
      </c>
      <c r="E332" s="88" t="s">
        <v>429</v>
      </c>
      <c r="F332" s="89">
        <v>450</v>
      </c>
    </row>
    <row r="333" spans="1:6" ht="12.75">
      <c r="A333" s="86">
        <f t="shared" si="4"/>
        <v>318</v>
      </c>
      <c r="B333" s="106" t="s">
        <v>297</v>
      </c>
      <c r="C333" s="107" t="s">
        <v>669</v>
      </c>
      <c r="D333" s="107" t="s">
        <v>631</v>
      </c>
      <c r="E333" s="107" t="s">
        <v>298</v>
      </c>
      <c r="F333" s="108">
        <v>450</v>
      </c>
    </row>
    <row r="334" spans="1:6" ht="140.25">
      <c r="A334" s="86">
        <f t="shared" si="4"/>
        <v>319</v>
      </c>
      <c r="B334" s="96" t="s">
        <v>713</v>
      </c>
      <c r="C334" s="88" t="s">
        <v>714</v>
      </c>
      <c r="D334" s="88"/>
      <c r="E334" s="88"/>
      <c r="F334" s="89">
        <v>30</v>
      </c>
    </row>
    <row r="335" spans="1:6" ht="25.5">
      <c r="A335" s="86">
        <f t="shared" si="4"/>
        <v>320</v>
      </c>
      <c r="B335" s="87" t="s">
        <v>629</v>
      </c>
      <c r="C335" s="88" t="s">
        <v>714</v>
      </c>
      <c r="D335" s="88" t="s">
        <v>630</v>
      </c>
      <c r="E335" s="88"/>
      <c r="F335" s="89">
        <v>30</v>
      </c>
    </row>
    <row r="336" spans="1:6" ht="38.25">
      <c r="A336" s="86">
        <f t="shared" si="4"/>
        <v>321</v>
      </c>
      <c r="B336" s="87" t="s">
        <v>701</v>
      </c>
      <c r="C336" s="88" t="s">
        <v>714</v>
      </c>
      <c r="D336" s="88" t="s">
        <v>631</v>
      </c>
      <c r="E336" s="88"/>
      <c r="F336" s="89">
        <v>30</v>
      </c>
    </row>
    <row r="337" spans="1:6" ht="12.75">
      <c r="A337" s="86">
        <f t="shared" si="4"/>
        <v>322</v>
      </c>
      <c r="B337" s="87" t="s">
        <v>1025</v>
      </c>
      <c r="C337" s="88" t="s">
        <v>714</v>
      </c>
      <c r="D337" s="88" t="s">
        <v>631</v>
      </c>
      <c r="E337" s="88" t="s">
        <v>429</v>
      </c>
      <c r="F337" s="89">
        <v>30</v>
      </c>
    </row>
    <row r="338" spans="1:6" ht="12.75">
      <c r="A338" s="86">
        <f t="shared" si="4"/>
        <v>323</v>
      </c>
      <c r="B338" s="106" t="s">
        <v>297</v>
      </c>
      <c r="C338" s="107" t="s">
        <v>714</v>
      </c>
      <c r="D338" s="107" t="s">
        <v>631</v>
      </c>
      <c r="E338" s="107" t="s">
        <v>298</v>
      </c>
      <c r="F338" s="108">
        <v>30</v>
      </c>
    </row>
    <row r="339" spans="1:6" ht="127.5">
      <c r="A339" s="86">
        <f t="shared" si="4"/>
        <v>324</v>
      </c>
      <c r="B339" s="96" t="s">
        <v>704</v>
      </c>
      <c r="C339" s="88" t="s">
        <v>705</v>
      </c>
      <c r="D339" s="88"/>
      <c r="E339" s="88"/>
      <c r="F339" s="89">
        <v>450</v>
      </c>
    </row>
    <row r="340" spans="1:6" ht="25.5">
      <c r="A340" s="86">
        <f t="shared" si="4"/>
        <v>325</v>
      </c>
      <c r="B340" s="87" t="s">
        <v>629</v>
      </c>
      <c r="C340" s="88" t="s">
        <v>705</v>
      </c>
      <c r="D340" s="88" t="s">
        <v>630</v>
      </c>
      <c r="E340" s="88"/>
      <c r="F340" s="89">
        <v>450</v>
      </c>
    </row>
    <row r="341" spans="1:6" ht="38.25">
      <c r="A341" s="86">
        <f t="shared" si="4"/>
        <v>326</v>
      </c>
      <c r="B341" s="87" t="s">
        <v>701</v>
      </c>
      <c r="C341" s="88" t="s">
        <v>705</v>
      </c>
      <c r="D341" s="88" t="s">
        <v>631</v>
      </c>
      <c r="E341" s="88"/>
      <c r="F341" s="89">
        <v>450</v>
      </c>
    </row>
    <row r="342" spans="1:6" ht="12.75">
      <c r="A342" s="86">
        <f t="shared" si="4"/>
        <v>327</v>
      </c>
      <c r="B342" s="87" t="s">
        <v>301</v>
      </c>
      <c r="C342" s="88" t="s">
        <v>705</v>
      </c>
      <c r="D342" s="88" t="s">
        <v>631</v>
      </c>
      <c r="E342" s="88" t="s">
        <v>593</v>
      </c>
      <c r="F342" s="89">
        <v>450</v>
      </c>
    </row>
    <row r="343" spans="1:6" ht="12.75">
      <c r="A343" s="86">
        <f t="shared" si="4"/>
        <v>328</v>
      </c>
      <c r="B343" s="106" t="s">
        <v>314</v>
      </c>
      <c r="C343" s="107" t="s">
        <v>705</v>
      </c>
      <c r="D343" s="107" t="s">
        <v>631</v>
      </c>
      <c r="E343" s="107" t="s">
        <v>583</v>
      </c>
      <c r="F343" s="108">
        <v>450</v>
      </c>
    </row>
    <row r="344" spans="1:6" ht="38.25">
      <c r="A344" s="86">
        <f t="shared" si="4"/>
        <v>329</v>
      </c>
      <c r="B344" s="87" t="s">
        <v>702</v>
      </c>
      <c r="C344" s="88" t="s">
        <v>640</v>
      </c>
      <c r="D344" s="88"/>
      <c r="E344" s="88"/>
      <c r="F344" s="89">
        <v>10</v>
      </c>
    </row>
    <row r="345" spans="1:6" ht="102">
      <c r="A345" s="86">
        <f t="shared" si="4"/>
        <v>330</v>
      </c>
      <c r="B345" s="96" t="s">
        <v>703</v>
      </c>
      <c r="C345" s="88" t="s">
        <v>310</v>
      </c>
      <c r="D345" s="88"/>
      <c r="E345" s="88"/>
      <c r="F345" s="89">
        <v>10</v>
      </c>
    </row>
    <row r="346" spans="1:6" ht="25.5">
      <c r="A346" s="86">
        <f t="shared" si="4"/>
        <v>331</v>
      </c>
      <c r="B346" s="87" t="s">
        <v>629</v>
      </c>
      <c r="C346" s="88" t="s">
        <v>310</v>
      </c>
      <c r="D346" s="88" t="s">
        <v>630</v>
      </c>
      <c r="E346" s="88"/>
      <c r="F346" s="89">
        <v>10</v>
      </c>
    </row>
    <row r="347" spans="1:6" ht="38.25">
      <c r="A347" s="86">
        <f t="shared" si="4"/>
        <v>332</v>
      </c>
      <c r="B347" s="87" t="s">
        <v>701</v>
      </c>
      <c r="C347" s="88" t="s">
        <v>310</v>
      </c>
      <c r="D347" s="88" t="s">
        <v>631</v>
      </c>
      <c r="E347" s="88"/>
      <c r="F347" s="89">
        <v>10</v>
      </c>
    </row>
    <row r="348" spans="1:6" ht="12.75">
      <c r="A348" s="86">
        <f aca="true" t="shared" si="5" ref="A348:A411">A347+1</f>
        <v>333</v>
      </c>
      <c r="B348" s="87" t="s">
        <v>301</v>
      </c>
      <c r="C348" s="88" t="s">
        <v>310</v>
      </c>
      <c r="D348" s="88" t="s">
        <v>631</v>
      </c>
      <c r="E348" s="88" t="s">
        <v>593</v>
      </c>
      <c r="F348" s="89">
        <v>10</v>
      </c>
    </row>
    <row r="349" spans="1:6" ht="51">
      <c r="A349" s="86">
        <f t="shared" si="5"/>
        <v>334</v>
      </c>
      <c r="B349" s="106" t="s">
        <v>294</v>
      </c>
      <c r="C349" s="107" t="s">
        <v>310</v>
      </c>
      <c r="D349" s="107" t="s">
        <v>631</v>
      </c>
      <c r="E349" s="107" t="s">
        <v>598</v>
      </c>
      <c r="F349" s="108">
        <v>10</v>
      </c>
    </row>
    <row r="350" spans="1:6" ht="25.5">
      <c r="A350" s="90">
        <f t="shared" si="5"/>
        <v>335</v>
      </c>
      <c r="B350" s="84" t="s">
        <v>675</v>
      </c>
      <c r="C350" s="83" t="s">
        <v>676</v>
      </c>
      <c r="D350" s="83"/>
      <c r="E350" s="83"/>
      <c r="F350" s="85">
        <v>1000</v>
      </c>
    </row>
    <row r="351" spans="1:6" ht="12.75">
      <c r="A351" s="86">
        <f t="shared" si="5"/>
        <v>336</v>
      </c>
      <c r="B351" s="87" t="s">
        <v>312</v>
      </c>
      <c r="C351" s="88" t="s">
        <v>677</v>
      </c>
      <c r="D351" s="88"/>
      <c r="E351" s="88"/>
      <c r="F351" s="89">
        <v>1000</v>
      </c>
    </row>
    <row r="352" spans="1:6" ht="76.5">
      <c r="A352" s="86">
        <f t="shared" si="5"/>
        <v>337</v>
      </c>
      <c r="B352" s="87" t="s">
        <v>678</v>
      </c>
      <c r="C352" s="88" t="s">
        <v>679</v>
      </c>
      <c r="D352" s="88"/>
      <c r="E352" s="88"/>
      <c r="F352" s="89">
        <v>650</v>
      </c>
    </row>
    <row r="353" spans="1:6" ht="25.5">
      <c r="A353" s="86">
        <f t="shared" si="5"/>
        <v>338</v>
      </c>
      <c r="B353" s="87" t="s">
        <v>629</v>
      </c>
      <c r="C353" s="88" t="s">
        <v>679</v>
      </c>
      <c r="D353" s="88" t="s">
        <v>630</v>
      </c>
      <c r="E353" s="88"/>
      <c r="F353" s="89">
        <v>650</v>
      </c>
    </row>
    <row r="354" spans="1:6" ht="38.25">
      <c r="A354" s="86">
        <f t="shared" si="5"/>
        <v>339</v>
      </c>
      <c r="B354" s="87" t="s">
        <v>701</v>
      </c>
      <c r="C354" s="88" t="s">
        <v>679</v>
      </c>
      <c r="D354" s="88" t="s">
        <v>631</v>
      </c>
      <c r="E354" s="88"/>
      <c r="F354" s="89">
        <v>650</v>
      </c>
    </row>
    <row r="355" spans="1:6" ht="12.75">
      <c r="A355" s="86">
        <f t="shared" si="5"/>
        <v>340</v>
      </c>
      <c r="B355" s="87" t="s">
        <v>1025</v>
      </c>
      <c r="C355" s="88" t="s">
        <v>679</v>
      </c>
      <c r="D355" s="88" t="s">
        <v>631</v>
      </c>
      <c r="E355" s="88" t="s">
        <v>429</v>
      </c>
      <c r="F355" s="89">
        <v>650</v>
      </c>
    </row>
    <row r="356" spans="1:6" ht="25.5">
      <c r="A356" s="86">
        <f t="shared" si="5"/>
        <v>341</v>
      </c>
      <c r="B356" s="106" t="s">
        <v>586</v>
      </c>
      <c r="C356" s="107" t="s">
        <v>679</v>
      </c>
      <c r="D356" s="107" t="s">
        <v>631</v>
      </c>
      <c r="E356" s="107" t="s">
        <v>581</v>
      </c>
      <c r="F356" s="108">
        <v>650</v>
      </c>
    </row>
    <row r="357" spans="1:6" ht="76.5">
      <c r="A357" s="86">
        <f t="shared" si="5"/>
        <v>342</v>
      </c>
      <c r="B357" s="87" t="s">
        <v>680</v>
      </c>
      <c r="C357" s="88" t="s">
        <v>681</v>
      </c>
      <c r="D357" s="88"/>
      <c r="E357" s="88"/>
      <c r="F357" s="89">
        <v>100</v>
      </c>
    </row>
    <row r="358" spans="1:6" ht="25.5">
      <c r="A358" s="86">
        <f t="shared" si="5"/>
        <v>343</v>
      </c>
      <c r="B358" s="87" t="s">
        <v>629</v>
      </c>
      <c r="C358" s="88" t="s">
        <v>681</v>
      </c>
      <c r="D358" s="88" t="s">
        <v>630</v>
      </c>
      <c r="E358" s="88"/>
      <c r="F358" s="89">
        <v>100</v>
      </c>
    </row>
    <row r="359" spans="1:6" ht="38.25">
      <c r="A359" s="86">
        <f t="shared" si="5"/>
        <v>344</v>
      </c>
      <c r="B359" s="87" t="s">
        <v>701</v>
      </c>
      <c r="C359" s="88" t="s">
        <v>681</v>
      </c>
      <c r="D359" s="88" t="s">
        <v>631</v>
      </c>
      <c r="E359" s="88"/>
      <c r="F359" s="89">
        <v>100</v>
      </c>
    </row>
    <row r="360" spans="1:6" ht="12.75">
      <c r="A360" s="86">
        <f t="shared" si="5"/>
        <v>345</v>
      </c>
      <c r="B360" s="87" t="s">
        <v>1025</v>
      </c>
      <c r="C360" s="88" t="s">
        <v>681</v>
      </c>
      <c r="D360" s="88" t="s">
        <v>631</v>
      </c>
      <c r="E360" s="88" t="s">
        <v>429</v>
      </c>
      <c r="F360" s="89">
        <v>100</v>
      </c>
    </row>
    <row r="361" spans="1:6" ht="25.5">
      <c r="A361" s="86">
        <f t="shared" si="5"/>
        <v>346</v>
      </c>
      <c r="B361" s="106" t="s">
        <v>586</v>
      </c>
      <c r="C361" s="107" t="s">
        <v>681</v>
      </c>
      <c r="D361" s="107" t="s">
        <v>631</v>
      </c>
      <c r="E361" s="107" t="s">
        <v>581</v>
      </c>
      <c r="F361" s="108">
        <v>100</v>
      </c>
    </row>
    <row r="362" spans="1:6" ht="63.75">
      <c r="A362" s="86">
        <f t="shared" si="5"/>
        <v>347</v>
      </c>
      <c r="B362" s="87" t="s">
        <v>682</v>
      </c>
      <c r="C362" s="88" t="s">
        <v>683</v>
      </c>
      <c r="D362" s="88"/>
      <c r="E362" s="88"/>
      <c r="F362" s="89">
        <v>200</v>
      </c>
    </row>
    <row r="363" spans="1:6" ht="25.5">
      <c r="A363" s="86">
        <f t="shared" si="5"/>
        <v>348</v>
      </c>
      <c r="B363" s="87" t="s">
        <v>629</v>
      </c>
      <c r="C363" s="88" t="s">
        <v>683</v>
      </c>
      <c r="D363" s="88" t="s">
        <v>630</v>
      </c>
      <c r="E363" s="88"/>
      <c r="F363" s="89">
        <v>200</v>
      </c>
    </row>
    <row r="364" spans="1:6" ht="38.25">
      <c r="A364" s="86">
        <f t="shared" si="5"/>
        <v>349</v>
      </c>
      <c r="B364" s="87" t="s">
        <v>701</v>
      </c>
      <c r="C364" s="88" t="s">
        <v>683</v>
      </c>
      <c r="D364" s="88" t="s">
        <v>631</v>
      </c>
      <c r="E364" s="88"/>
      <c r="F364" s="89">
        <v>200</v>
      </c>
    </row>
    <row r="365" spans="1:6" ht="12.75">
      <c r="A365" s="86">
        <f t="shared" si="5"/>
        <v>350</v>
      </c>
      <c r="B365" s="87" t="s">
        <v>1025</v>
      </c>
      <c r="C365" s="88" t="s">
        <v>683</v>
      </c>
      <c r="D365" s="88" t="s">
        <v>631</v>
      </c>
      <c r="E365" s="88" t="s">
        <v>429</v>
      </c>
      <c r="F365" s="89">
        <v>200</v>
      </c>
    </row>
    <row r="366" spans="1:6" ht="25.5">
      <c r="A366" s="86">
        <f t="shared" si="5"/>
        <v>351</v>
      </c>
      <c r="B366" s="106" t="s">
        <v>586</v>
      </c>
      <c r="C366" s="107" t="s">
        <v>683</v>
      </c>
      <c r="D366" s="107" t="s">
        <v>631</v>
      </c>
      <c r="E366" s="107" t="s">
        <v>581</v>
      </c>
      <c r="F366" s="108">
        <v>200</v>
      </c>
    </row>
    <row r="367" spans="1:6" ht="63.75">
      <c r="A367" s="86">
        <f t="shared" si="5"/>
        <v>352</v>
      </c>
      <c r="B367" s="87" t="s">
        <v>684</v>
      </c>
      <c r="C367" s="88" t="s">
        <v>685</v>
      </c>
      <c r="D367" s="88"/>
      <c r="E367" s="88"/>
      <c r="F367" s="89">
        <v>50</v>
      </c>
    </row>
    <row r="368" spans="1:6" ht="25.5">
      <c r="A368" s="86">
        <f t="shared" si="5"/>
        <v>353</v>
      </c>
      <c r="B368" s="87" t="s">
        <v>629</v>
      </c>
      <c r="C368" s="88" t="s">
        <v>685</v>
      </c>
      <c r="D368" s="88" t="s">
        <v>630</v>
      </c>
      <c r="E368" s="88"/>
      <c r="F368" s="89">
        <v>50</v>
      </c>
    </row>
    <row r="369" spans="1:6" ht="38.25">
      <c r="A369" s="86">
        <f t="shared" si="5"/>
        <v>354</v>
      </c>
      <c r="B369" s="87" t="s">
        <v>701</v>
      </c>
      <c r="C369" s="88" t="s">
        <v>685</v>
      </c>
      <c r="D369" s="88" t="s">
        <v>631</v>
      </c>
      <c r="E369" s="88"/>
      <c r="F369" s="89">
        <v>50</v>
      </c>
    </row>
    <row r="370" spans="1:6" ht="12.75">
      <c r="A370" s="86">
        <f t="shared" si="5"/>
        <v>355</v>
      </c>
      <c r="B370" s="87" t="s">
        <v>1025</v>
      </c>
      <c r="C370" s="88" t="s">
        <v>685</v>
      </c>
      <c r="D370" s="88" t="s">
        <v>631</v>
      </c>
      <c r="E370" s="88" t="s">
        <v>429</v>
      </c>
      <c r="F370" s="89">
        <v>50</v>
      </c>
    </row>
    <row r="371" spans="1:6" ht="25.5">
      <c r="A371" s="86">
        <f t="shared" si="5"/>
        <v>356</v>
      </c>
      <c r="B371" s="106" t="s">
        <v>586</v>
      </c>
      <c r="C371" s="107" t="s">
        <v>685</v>
      </c>
      <c r="D371" s="107" t="s">
        <v>631</v>
      </c>
      <c r="E371" s="107" t="s">
        <v>581</v>
      </c>
      <c r="F371" s="108">
        <v>50</v>
      </c>
    </row>
    <row r="372" spans="1:6" ht="25.5">
      <c r="A372" s="90">
        <f t="shared" si="5"/>
        <v>357</v>
      </c>
      <c r="B372" s="84" t="s">
        <v>779</v>
      </c>
      <c r="C372" s="83" t="s">
        <v>780</v>
      </c>
      <c r="D372" s="83"/>
      <c r="E372" s="83"/>
      <c r="F372" s="85">
        <v>28451</v>
      </c>
    </row>
    <row r="373" spans="1:6" ht="25.5">
      <c r="A373" s="86">
        <f t="shared" si="5"/>
        <v>358</v>
      </c>
      <c r="B373" s="87" t="s">
        <v>816</v>
      </c>
      <c r="C373" s="88" t="s">
        <v>782</v>
      </c>
      <c r="D373" s="88"/>
      <c r="E373" s="88"/>
      <c r="F373" s="89">
        <v>120.2</v>
      </c>
    </row>
    <row r="374" spans="1:6" ht="76.5">
      <c r="A374" s="86">
        <f t="shared" si="5"/>
        <v>359</v>
      </c>
      <c r="B374" s="87" t="s">
        <v>812</v>
      </c>
      <c r="C374" s="88" t="s">
        <v>729</v>
      </c>
      <c r="D374" s="88"/>
      <c r="E374" s="88"/>
      <c r="F374" s="89">
        <v>30.7</v>
      </c>
    </row>
    <row r="375" spans="1:6" ht="38.25">
      <c r="A375" s="86">
        <f t="shared" si="5"/>
        <v>360</v>
      </c>
      <c r="B375" s="87" t="s">
        <v>625</v>
      </c>
      <c r="C375" s="88" t="s">
        <v>729</v>
      </c>
      <c r="D375" s="88" t="s">
        <v>372</v>
      </c>
      <c r="E375" s="88"/>
      <c r="F375" s="89">
        <v>30.7</v>
      </c>
    </row>
    <row r="376" spans="1:6" ht="12.75">
      <c r="A376" s="86">
        <f t="shared" si="5"/>
        <v>361</v>
      </c>
      <c r="B376" s="87" t="s">
        <v>373</v>
      </c>
      <c r="C376" s="88" t="s">
        <v>729</v>
      </c>
      <c r="D376" s="88" t="s">
        <v>374</v>
      </c>
      <c r="E376" s="88"/>
      <c r="F376" s="89">
        <v>30.7</v>
      </c>
    </row>
    <row r="377" spans="1:6" ht="12.75">
      <c r="A377" s="86">
        <f t="shared" si="5"/>
        <v>362</v>
      </c>
      <c r="B377" s="87" t="s">
        <v>448</v>
      </c>
      <c r="C377" s="88" t="s">
        <v>729</v>
      </c>
      <c r="D377" s="88" t="s">
        <v>374</v>
      </c>
      <c r="E377" s="88" t="s">
        <v>449</v>
      </c>
      <c r="F377" s="89">
        <v>30.7</v>
      </c>
    </row>
    <row r="378" spans="1:6" ht="12.75">
      <c r="A378" s="86">
        <f t="shared" si="5"/>
        <v>363</v>
      </c>
      <c r="B378" s="106" t="s">
        <v>450</v>
      </c>
      <c r="C378" s="107" t="s">
        <v>729</v>
      </c>
      <c r="D378" s="107" t="s">
        <v>374</v>
      </c>
      <c r="E378" s="107" t="s">
        <v>451</v>
      </c>
      <c r="F378" s="108">
        <v>30.7</v>
      </c>
    </row>
    <row r="379" spans="1:6" ht="89.25">
      <c r="A379" s="86">
        <f t="shared" si="5"/>
        <v>364</v>
      </c>
      <c r="B379" s="87" t="s">
        <v>1011</v>
      </c>
      <c r="C379" s="88" t="s">
        <v>783</v>
      </c>
      <c r="D379" s="88"/>
      <c r="E379" s="88"/>
      <c r="F379" s="89">
        <v>89.5</v>
      </c>
    </row>
    <row r="380" spans="1:6" ht="38.25">
      <c r="A380" s="86">
        <f t="shared" si="5"/>
        <v>365</v>
      </c>
      <c r="B380" s="87" t="s">
        <v>625</v>
      </c>
      <c r="C380" s="88" t="s">
        <v>783</v>
      </c>
      <c r="D380" s="88" t="s">
        <v>372</v>
      </c>
      <c r="E380" s="88"/>
      <c r="F380" s="89">
        <v>89.5</v>
      </c>
    </row>
    <row r="381" spans="1:6" ht="12.75">
      <c r="A381" s="86">
        <f t="shared" si="5"/>
        <v>366</v>
      </c>
      <c r="B381" s="87" t="s">
        <v>373</v>
      </c>
      <c r="C381" s="88" t="s">
        <v>783</v>
      </c>
      <c r="D381" s="88" t="s">
        <v>374</v>
      </c>
      <c r="E381" s="88"/>
      <c r="F381" s="89">
        <v>89.5</v>
      </c>
    </row>
    <row r="382" spans="1:6" ht="12.75">
      <c r="A382" s="86">
        <f t="shared" si="5"/>
        <v>367</v>
      </c>
      <c r="B382" s="87" t="s">
        <v>448</v>
      </c>
      <c r="C382" s="88" t="s">
        <v>783</v>
      </c>
      <c r="D382" s="88" t="s">
        <v>374</v>
      </c>
      <c r="E382" s="88" t="s">
        <v>449</v>
      </c>
      <c r="F382" s="89">
        <v>89.5</v>
      </c>
    </row>
    <row r="383" spans="1:6" ht="12.75">
      <c r="A383" s="86">
        <f t="shared" si="5"/>
        <v>368</v>
      </c>
      <c r="B383" s="106" t="s">
        <v>450</v>
      </c>
      <c r="C383" s="107" t="s">
        <v>783</v>
      </c>
      <c r="D383" s="107" t="s">
        <v>374</v>
      </c>
      <c r="E383" s="107" t="s">
        <v>451</v>
      </c>
      <c r="F383" s="108">
        <v>89.5</v>
      </c>
    </row>
    <row r="384" spans="1:6" ht="25.5">
      <c r="A384" s="86">
        <f t="shared" si="5"/>
        <v>369</v>
      </c>
      <c r="B384" s="87" t="s">
        <v>821</v>
      </c>
      <c r="C384" s="88" t="s">
        <v>174</v>
      </c>
      <c r="D384" s="88"/>
      <c r="E384" s="88"/>
      <c r="F384" s="89">
        <v>550</v>
      </c>
    </row>
    <row r="385" spans="1:6" ht="51">
      <c r="A385" s="86">
        <f t="shared" si="5"/>
        <v>370</v>
      </c>
      <c r="B385" s="87" t="s">
        <v>822</v>
      </c>
      <c r="C385" s="88" t="s">
        <v>175</v>
      </c>
      <c r="D385" s="88"/>
      <c r="E385" s="88"/>
      <c r="F385" s="89">
        <v>550</v>
      </c>
    </row>
    <row r="386" spans="1:6" ht="25.5">
      <c r="A386" s="86">
        <f t="shared" si="5"/>
        <v>371</v>
      </c>
      <c r="B386" s="87" t="s">
        <v>629</v>
      </c>
      <c r="C386" s="88" t="s">
        <v>175</v>
      </c>
      <c r="D386" s="88" t="s">
        <v>630</v>
      </c>
      <c r="E386" s="88"/>
      <c r="F386" s="89">
        <v>550</v>
      </c>
    </row>
    <row r="387" spans="1:6" ht="38.25">
      <c r="A387" s="86">
        <f t="shared" si="5"/>
        <v>372</v>
      </c>
      <c r="B387" s="87" t="s">
        <v>701</v>
      </c>
      <c r="C387" s="88" t="s">
        <v>175</v>
      </c>
      <c r="D387" s="88" t="s">
        <v>631</v>
      </c>
      <c r="E387" s="88"/>
      <c r="F387" s="89">
        <v>550</v>
      </c>
    </row>
    <row r="388" spans="1:6" ht="12.75">
      <c r="A388" s="86">
        <f t="shared" si="5"/>
        <v>373</v>
      </c>
      <c r="B388" s="87" t="s">
        <v>448</v>
      </c>
      <c r="C388" s="88" t="s">
        <v>175</v>
      </c>
      <c r="D388" s="88" t="s">
        <v>631</v>
      </c>
      <c r="E388" s="88" t="s">
        <v>449</v>
      </c>
      <c r="F388" s="89">
        <v>550</v>
      </c>
    </row>
    <row r="389" spans="1:6" ht="25.5">
      <c r="A389" s="86">
        <f t="shared" si="5"/>
        <v>374</v>
      </c>
      <c r="B389" s="106" t="s">
        <v>452</v>
      </c>
      <c r="C389" s="107" t="s">
        <v>175</v>
      </c>
      <c r="D389" s="107" t="s">
        <v>631</v>
      </c>
      <c r="E389" s="107" t="s">
        <v>453</v>
      </c>
      <c r="F389" s="108">
        <v>550</v>
      </c>
    </row>
    <row r="390" spans="1:6" ht="38.25">
      <c r="A390" s="86">
        <f t="shared" si="5"/>
        <v>375</v>
      </c>
      <c r="B390" s="87" t="s">
        <v>817</v>
      </c>
      <c r="C390" s="88" t="s">
        <v>784</v>
      </c>
      <c r="D390" s="88"/>
      <c r="E390" s="88"/>
      <c r="F390" s="89">
        <v>27780.8</v>
      </c>
    </row>
    <row r="391" spans="1:6" ht="76.5">
      <c r="A391" s="86">
        <f t="shared" si="5"/>
        <v>376</v>
      </c>
      <c r="B391" s="87" t="s">
        <v>818</v>
      </c>
      <c r="C391" s="88" t="s">
        <v>785</v>
      </c>
      <c r="D391" s="88"/>
      <c r="E391" s="88"/>
      <c r="F391" s="89">
        <v>7625.9</v>
      </c>
    </row>
    <row r="392" spans="1:6" ht="38.25">
      <c r="A392" s="86">
        <f t="shared" si="5"/>
        <v>377</v>
      </c>
      <c r="B392" s="87" t="s">
        <v>625</v>
      </c>
      <c r="C392" s="88" t="s">
        <v>785</v>
      </c>
      <c r="D392" s="88" t="s">
        <v>372</v>
      </c>
      <c r="E392" s="88"/>
      <c r="F392" s="89">
        <v>7625.9</v>
      </c>
    </row>
    <row r="393" spans="1:6" ht="12.75">
      <c r="A393" s="86">
        <f t="shared" si="5"/>
        <v>378</v>
      </c>
      <c r="B393" s="87" t="s">
        <v>373</v>
      </c>
      <c r="C393" s="88" t="s">
        <v>785</v>
      </c>
      <c r="D393" s="88" t="s">
        <v>374</v>
      </c>
      <c r="E393" s="88"/>
      <c r="F393" s="89">
        <v>7625.9</v>
      </c>
    </row>
    <row r="394" spans="1:6" ht="12.75">
      <c r="A394" s="86">
        <f t="shared" si="5"/>
        <v>379</v>
      </c>
      <c r="B394" s="87" t="s">
        <v>448</v>
      </c>
      <c r="C394" s="88" t="s">
        <v>785</v>
      </c>
      <c r="D394" s="88" t="s">
        <v>374</v>
      </c>
      <c r="E394" s="88" t="s">
        <v>449</v>
      </c>
      <c r="F394" s="89">
        <v>7625.9</v>
      </c>
    </row>
    <row r="395" spans="1:6" ht="12.75">
      <c r="A395" s="86">
        <f t="shared" si="5"/>
        <v>380</v>
      </c>
      <c r="B395" s="106" t="s">
        <v>450</v>
      </c>
      <c r="C395" s="107" t="s">
        <v>785</v>
      </c>
      <c r="D395" s="107" t="s">
        <v>374</v>
      </c>
      <c r="E395" s="107" t="s">
        <v>451</v>
      </c>
      <c r="F395" s="108">
        <v>7625.9</v>
      </c>
    </row>
    <row r="396" spans="1:6" ht="76.5">
      <c r="A396" s="86">
        <f t="shared" si="5"/>
        <v>381</v>
      </c>
      <c r="B396" s="87" t="s">
        <v>807</v>
      </c>
      <c r="C396" s="88" t="s">
        <v>171</v>
      </c>
      <c r="D396" s="88"/>
      <c r="E396" s="88"/>
      <c r="F396" s="89">
        <v>15154.9</v>
      </c>
    </row>
    <row r="397" spans="1:6" ht="38.25">
      <c r="A397" s="86">
        <f t="shared" si="5"/>
        <v>382</v>
      </c>
      <c r="B397" s="87" t="s">
        <v>625</v>
      </c>
      <c r="C397" s="88" t="s">
        <v>171</v>
      </c>
      <c r="D397" s="88" t="s">
        <v>372</v>
      </c>
      <c r="E397" s="88"/>
      <c r="F397" s="89">
        <v>15154.9</v>
      </c>
    </row>
    <row r="398" spans="1:6" ht="12.75">
      <c r="A398" s="86">
        <f t="shared" si="5"/>
        <v>383</v>
      </c>
      <c r="B398" s="87" t="s">
        <v>373</v>
      </c>
      <c r="C398" s="88" t="s">
        <v>171</v>
      </c>
      <c r="D398" s="88" t="s">
        <v>374</v>
      </c>
      <c r="E398" s="88"/>
      <c r="F398" s="89">
        <v>15154.9</v>
      </c>
    </row>
    <row r="399" spans="1:6" ht="12.75">
      <c r="A399" s="86">
        <f t="shared" si="5"/>
        <v>384</v>
      </c>
      <c r="B399" s="87" t="s">
        <v>448</v>
      </c>
      <c r="C399" s="88" t="s">
        <v>171</v>
      </c>
      <c r="D399" s="88" t="s">
        <v>374</v>
      </c>
      <c r="E399" s="88" t="s">
        <v>449</v>
      </c>
      <c r="F399" s="89">
        <v>15154.9</v>
      </c>
    </row>
    <row r="400" spans="1:6" ht="12.75">
      <c r="A400" s="86">
        <f t="shared" si="5"/>
        <v>385</v>
      </c>
      <c r="B400" s="106" t="s">
        <v>450</v>
      </c>
      <c r="C400" s="107" t="s">
        <v>171</v>
      </c>
      <c r="D400" s="107" t="s">
        <v>374</v>
      </c>
      <c r="E400" s="107" t="s">
        <v>451</v>
      </c>
      <c r="F400" s="108">
        <v>15154.9</v>
      </c>
    </row>
    <row r="401" spans="1:6" ht="76.5">
      <c r="A401" s="86">
        <f t="shared" si="5"/>
        <v>386</v>
      </c>
      <c r="B401" s="87" t="s">
        <v>819</v>
      </c>
      <c r="C401" s="88" t="s">
        <v>172</v>
      </c>
      <c r="D401" s="88"/>
      <c r="E401" s="88"/>
      <c r="F401" s="89">
        <v>600</v>
      </c>
    </row>
    <row r="402" spans="1:6" ht="12.75">
      <c r="A402" s="86">
        <f t="shared" si="5"/>
        <v>387</v>
      </c>
      <c r="B402" s="87" t="s">
        <v>920</v>
      </c>
      <c r="C402" s="88" t="s">
        <v>172</v>
      </c>
      <c r="D402" s="88" t="s">
        <v>797</v>
      </c>
      <c r="E402" s="88"/>
      <c r="F402" s="89">
        <v>600</v>
      </c>
    </row>
    <row r="403" spans="1:6" ht="12.75">
      <c r="A403" s="86">
        <f t="shared" si="5"/>
        <v>388</v>
      </c>
      <c r="B403" s="87" t="s">
        <v>590</v>
      </c>
      <c r="C403" s="88" t="s">
        <v>172</v>
      </c>
      <c r="D403" s="88" t="s">
        <v>921</v>
      </c>
      <c r="E403" s="88"/>
      <c r="F403" s="89">
        <v>600</v>
      </c>
    </row>
    <row r="404" spans="1:6" ht="12.75">
      <c r="A404" s="86">
        <f t="shared" si="5"/>
        <v>389</v>
      </c>
      <c r="B404" s="87" t="s">
        <v>448</v>
      </c>
      <c r="C404" s="88" t="s">
        <v>172</v>
      </c>
      <c r="D404" s="88" t="s">
        <v>921</v>
      </c>
      <c r="E404" s="88" t="s">
        <v>449</v>
      </c>
      <c r="F404" s="89">
        <v>600</v>
      </c>
    </row>
    <row r="405" spans="1:6" ht="12.75">
      <c r="A405" s="86">
        <f t="shared" si="5"/>
        <v>390</v>
      </c>
      <c r="B405" s="106" t="s">
        <v>450</v>
      </c>
      <c r="C405" s="107" t="s">
        <v>172</v>
      </c>
      <c r="D405" s="107" t="s">
        <v>921</v>
      </c>
      <c r="E405" s="107" t="s">
        <v>451</v>
      </c>
      <c r="F405" s="108">
        <v>600</v>
      </c>
    </row>
    <row r="406" spans="1:6" ht="127.5">
      <c r="A406" s="86">
        <f t="shared" si="5"/>
        <v>391</v>
      </c>
      <c r="B406" s="96" t="s">
        <v>1012</v>
      </c>
      <c r="C406" s="88" t="s">
        <v>173</v>
      </c>
      <c r="D406" s="88"/>
      <c r="E406" s="88"/>
      <c r="F406" s="89">
        <v>4400</v>
      </c>
    </row>
    <row r="407" spans="1:6" ht="12.75">
      <c r="A407" s="86">
        <f t="shared" si="5"/>
        <v>392</v>
      </c>
      <c r="B407" s="87" t="s">
        <v>920</v>
      </c>
      <c r="C407" s="88" t="s">
        <v>173</v>
      </c>
      <c r="D407" s="88" t="s">
        <v>797</v>
      </c>
      <c r="E407" s="88"/>
      <c r="F407" s="89">
        <v>4400</v>
      </c>
    </row>
    <row r="408" spans="1:6" ht="12.75">
      <c r="A408" s="86">
        <f t="shared" si="5"/>
        <v>393</v>
      </c>
      <c r="B408" s="87" t="s">
        <v>590</v>
      </c>
      <c r="C408" s="88" t="s">
        <v>173</v>
      </c>
      <c r="D408" s="88" t="s">
        <v>921</v>
      </c>
      <c r="E408" s="88"/>
      <c r="F408" s="89">
        <v>4400</v>
      </c>
    </row>
    <row r="409" spans="1:6" ht="12.75">
      <c r="A409" s="86">
        <f t="shared" si="5"/>
        <v>394</v>
      </c>
      <c r="B409" s="87" t="s">
        <v>448</v>
      </c>
      <c r="C409" s="88" t="s">
        <v>173</v>
      </c>
      <c r="D409" s="88" t="s">
        <v>921</v>
      </c>
      <c r="E409" s="88" t="s">
        <v>449</v>
      </c>
      <c r="F409" s="89">
        <v>4400</v>
      </c>
    </row>
    <row r="410" spans="1:6" ht="12.75">
      <c r="A410" s="86">
        <f t="shared" si="5"/>
        <v>395</v>
      </c>
      <c r="B410" s="106" t="s">
        <v>450</v>
      </c>
      <c r="C410" s="107" t="s">
        <v>173</v>
      </c>
      <c r="D410" s="107" t="s">
        <v>921</v>
      </c>
      <c r="E410" s="107" t="s">
        <v>451</v>
      </c>
      <c r="F410" s="108">
        <v>4400</v>
      </c>
    </row>
    <row r="411" spans="1:6" ht="38.25">
      <c r="A411" s="90">
        <f t="shared" si="5"/>
        <v>396</v>
      </c>
      <c r="B411" s="84" t="s">
        <v>181</v>
      </c>
      <c r="C411" s="83" t="s">
        <v>403</v>
      </c>
      <c r="D411" s="83"/>
      <c r="E411" s="83"/>
      <c r="F411" s="85">
        <v>1077.8</v>
      </c>
    </row>
    <row r="412" spans="1:6" ht="25.5">
      <c r="A412" s="86">
        <f aca="true" t="shared" si="6" ref="A412:A475">A411+1</f>
        <v>397</v>
      </c>
      <c r="B412" s="87" t="s">
        <v>732</v>
      </c>
      <c r="C412" s="88" t="s">
        <v>182</v>
      </c>
      <c r="D412" s="88"/>
      <c r="E412" s="88"/>
      <c r="F412" s="89">
        <v>87.8</v>
      </c>
    </row>
    <row r="413" spans="1:6" ht="76.5">
      <c r="A413" s="86">
        <f t="shared" si="6"/>
        <v>398</v>
      </c>
      <c r="B413" s="87" t="s">
        <v>197</v>
      </c>
      <c r="C413" s="88" t="s">
        <v>198</v>
      </c>
      <c r="D413" s="88"/>
      <c r="E413" s="88"/>
      <c r="F413" s="89">
        <v>87.8</v>
      </c>
    </row>
    <row r="414" spans="1:6" ht="38.25">
      <c r="A414" s="86">
        <f t="shared" si="6"/>
        <v>399</v>
      </c>
      <c r="B414" s="87" t="s">
        <v>625</v>
      </c>
      <c r="C414" s="88" t="s">
        <v>198</v>
      </c>
      <c r="D414" s="88" t="s">
        <v>372</v>
      </c>
      <c r="E414" s="88"/>
      <c r="F414" s="89">
        <v>87.8</v>
      </c>
    </row>
    <row r="415" spans="1:6" ht="12.75">
      <c r="A415" s="86">
        <f t="shared" si="6"/>
        <v>400</v>
      </c>
      <c r="B415" s="87" t="s">
        <v>373</v>
      </c>
      <c r="C415" s="88" t="s">
        <v>198</v>
      </c>
      <c r="D415" s="88" t="s">
        <v>374</v>
      </c>
      <c r="E415" s="88"/>
      <c r="F415" s="89">
        <v>87.8</v>
      </c>
    </row>
    <row r="416" spans="1:6" ht="12.75">
      <c r="A416" s="86">
        <f t="shared" si="6"/>
        <v>401</v>
      </c>
      <c r="B416" s="87" t="s">
        <v>609</v>
      </c>
      <c r="C416" s="88" t="s">
        <v>198</v>
      </c>
      <c r="D416" s="88" t="s">
        <v>374</v>
      </c>
      <c r="E416" s="88" t="s">
        <v>610</v>
      </c>
      <c r="F416" s="89">
        <v>87.8</v>
      </c>
    </row>
    <row r="417" spans="1:6" ht="12.75">
      <c r="A417" s="86">
        <f t="shared" si="6"/>
        <v>402</v>
      </c>
      <c r="B417" s="106" t="s">
        <v>611</v>
      </c>
      <c r="C417" s="107" t="s">
        <v>198</v>
      </c>
      <c r="D417" s="107" t="s">
        <v>374</v>
      </c>
      <c r="E417" s="107" t="s">
        <v>612</v>
      </c>
      <c r="F417" s="108">
        <v>87.8</v>
      </c>
    </row>
    <row r="418" spans="1:6" ht="12.75">
      <c r="A418" s="86">
        <f t="shared" si="6"/>
        <v>403</v>
      </c>
      <c r="B418" s="87" t="s">
        <v>312</v>
      </c>
      <c r="C418" s="88" t="s">
        <v>199</v>
      </c>
      <c r="D418" s="88"/>
      <c r="E418" s="88"/>
      <c r="F418" s="89">
        <v>990</v>
      </c>
    </row>
    <row r="419" spans="1:6" ht="102">
      <c r="A419" s="86">
        <f t="shared" si="6"/>
        <v>404</v>
      </c>
      <c r="B419" s="96" t="s">
        <v>200</v>
      </c>
      <c r="C419" s="88" t="s">
        <v>201</v>
      </c>
      <c r="D419" s="88"/>
      <c r="E419" s="88"/>
      <c r="F419" s="89">
        <v>990</v>
      </c>
    </row>
    <row r="420" spans="1:6" ht="25.5">
      <c r="A420" s="86">
        <f t="shared" si="6"/>
        <v>405</v>
      </c>
      <c r="B420" s="87" t="s">
        <v>629</v>
      </c>
      <c r="C420" s="88" t="s">
        <v>201</v>
      </c>
      <c r="D420" s="88" t="s">
        <v>630</v>
      </c>
      <c r="E420" s="88"/>
      <c r="F420" s="89">
        <v>990</v>
      </c>
    </row>
    <row r="421" spans="1:6" ht="38.25">
      <c r="A421" s="86">
        <f t="shared" si="6"/>
        <v>406</v>
      </c>
      <c r="B421" s="87" t="s">
        <v>701</v>
      </c>
      <c r="C421" s="88" t="s">
        <v>201</v>
      </c>
      <c r="D421" s="88" t="s">
        <v>631</v>
      </c>
      <c r="E421" s="88"/>
      <c r="F421" s="89">
        <v>990</v>
      </c>
    </row>
    <row r="422" spans="1:6" ht="12.75">
      <c r="A422" s="86">
        <f t="shared" si="6"/>
        <v>407</v>
      </c>
      <c r="B422" s="87" t="s">
        <v>609</v>
      </c>
      <c r="C422" s="88" t="s">
        <v>201</v>
      </c>
      <c r="D422" s="88" t="s">
        <v>631</v>
      </c>
      <c r="E422" s="88" t="s">
        <v>610</v>
      </c>
      <c r="F422" s="89">
        <v>990</v>
      </c>
    </row>
    <row r="423" spans="1:6" ht="12.75">
      <c r="A423" s="86">
        <f t="shared" si="6"/>
        <v>408</v>
      </c>
      <c r="B423" s="106" t="s">
        <v>611</v>
      </c>
      <c r="C423" s="107" t="s">
        <v>201</v>
      </c>
      <c r="D423" s="107" t="s">
        <v>631</v>
      </c>
      <c r="E423" s="107" t="s">
        <v>612</v>
      </c>
      <c r="F423" s="108">
        <v>990</v>
      </c>
    </row>
    <row r="424" spans="1:6" ht="25.5">
      <c r="A424" s="90">
        <f t="shared" si="6"/>
        <v>409</v>
      </c>
      <c r="B424" s="84" t="s">
        <v>940</v>
      </c>
      <c r="C424" s="83" t="s">
        <v>941</v>
      </c>
      <c r="D424" s="83"/>
      <c r="E424" s="83"/>
      <c r="F424" s="85">
        <v>3481.7</v>
      </c>
    </row>
    <row r="425" spans="1:6" ht="25.5">
      <c r="A425" s="86">
        <f t="shared" si="6"/>
        <v>410</v>
      </c>
      <c r="B425" s="87" t="s">
        <v>942</v>
      </c>
      <c r="C425" s="88" t="s">
        <v>943</v>
      </c>
      <c r="D425" s="88"/>
      <c r="E425" s="88"/>
      <c r="F425" s="89">
        <v>2434.7</v>
      </c>
    </row>
    <row r="426" spans="1:6" ht="76.5">
      <c r="A426" s="86">
        <f t="shared" si="6"/>
        <v>411</v>
      </c>
      <c r="B426" s="87" t="s">
        <v>944</v>
      </c>
      <c r="C426" s="88" t="s">
        <v>945</v>
      </c>
      <c r="D426" s="88"/>
      <c r="E426" s="88"/>
      <c r="F426" s="89">
        <v>497.9</v>
      </c>
    </row>
    <row r="427" spans="1:6" ht="38.25">
      <c r="A427" s="86">
        <f t="shared" si="6"/>
        <v>412</v>
      </c>
      <c r="B427" s="87" t="s">
        <v>625</v>
      </c>
      <c r="C427" s="88" t="s">
        <v>945</v>
      </c>
      <c r="D427" s="88" t="s">
        <v>372</v>
      </c>
      <c r="E427" s="88"/>
      <c r="F427" s="89">
        <v>497.9</v>
      </c>
    </row>
    <row r="428" spans="1:6" ht="12.75">
      <c r="A428" s="86">
        <f t="shared" si="6"/>
        <v>413</v>
      </c>
      <c r="B428" s="87" t="s">
        <v>373</v>
      </c>
      <c r="C428" s="88" t="s">
        <v>945</v>
      </c>
      <c r="D428" s="88" t="s">
        <v>374</v>
      </c>
      <c r="E428" s="88"/>
      <c r="F428" s="89">
        <v>497.9</v>
      </c>
    </row>
    <row r="429" spans="1:6" ht="12.75">
      <c r="A429" s="86">
        <f t="shared" si="6"/>
        <v>414</v>
      </c>
      <c r="B429" s="87" t="s">
        <v>939</v>
      </c>
      <c r="C429" s="88" t="s">
        <v>945</v>
      </c>
      <c r="D429" s="88" t="s">
        <v>374</v>
      </c>
      <c r="E429" s="88" t="s">
        <v>439</v>
      </c>
      <c r="F429" s="89">
        <v>497.9</v>
      </c>
    </row>
    <row r="430" spans="1:6" ht="12.75">
      <c r="A430" s="86">
        <f t="shared" si="6"/>
        <v>415</v>
      </c>
      <c r="B430" s="106" t="s">
        <v>444</v>
      </c>
      <c r="C430" s="107" t="s">
        <v>945</v>
      </c>
      <c r="D430" s="107" t="s">
        <v>374</v>
      </c>
      <c r="E430" s="107" t="s">
        <v>445</v>
      </c>
      <c r="F430" s="108">
        <v>497.9</v>
      </c>
    </row>
    <row r="431" spans="1:6" ht="76.5">
      <c r="A431" s="86">
        <f t="shared" si="6"/>
        <v>416</v>
      </c>
      <c r="B431" s="87" t="s">
        <v>375</v>
      </c>
      <c r="C431" s="88" t="s">
        <v>376</v>
      </c>
      <c r="D431" s="88"/>
      <c r="E431" s="88"/>
      <c r="F431" s="89">
        <v>1887</v>
      </c>
    </row>
    <row r="432" spans="1:6" ht="38.25">
      <c r="A432" s="86">
        <f t="shared" si="6"/>
        <v>417</v>
      </c>
      <c r="B432" s="87" t="s">
        <v>625</v>
      </c>
      <c r="C432" s="88" t="s">
        <v>376</v>
      </c>
      <c r="D432" s="88" t="s">
        <v>372</v>
      </c>
      <c r="E432" s="88"/>
      <c r="F432" s="89">
        <v>1887</v>
      </c>
    </row>
    <row r="433" spans="1:6" ht="12.75">
      <c r="A433" s="86">
        <f t="shared" si="6"/>
        <v>418</v>
      </c>
      <c r="B433" s="87" t="s">
        <v>373</v>
      </c>
      <c r="C433" s="88" t="s">
        <v>376</v>
      </c>
      <c r="D433" s="88" t="s">
        <v>374</v>
      </c>
      <c r="E433" s="88"/>
      <c r="F433" s="89">
        <v>1887</v>
      </c>
    </row>
    <row r="434" spans="1:6" ht="12.75">
      <c r="A434" s="86">
        <f t="shared" si="6"/>
        <v>419</v>
      </c>
      <c r="B434" s="87" t="s">
        <v>939</v>
      </c>
      <c r="C434" s="88" t="s">
        <v>376</v>
      </c>
      <c r="D434" s="88" t="s">
        <v>374</v>
      </c>
      <c r="E434" s="88" t="s">
        <v>439</v>
      </c>
      <c r="F434" s="89">
        <v>1887</v>
      </c>
    </row>
    <row r="435" spans="1:6" ht="12.75">
      <c r="A435" s="86">
        <f t="shared" si="6"/>
        <v>420</v>
      </c>
      <c r="B435" s="106" t="s">
        <v>444</v>
      </c>
      <c r="C435" s="107" t="s">
        <v>376</v>
      </c>
      <c r="D435" s="107" t="s">
        <v>374</v>
      </c>
      <c r="E435" s="107" t="s">
        <v>445</v>
      </c>
      <c r="F435" s="108">
        <v>1887</v>
      </c>
    </row>
    <row r="436" spans="1:6" ht="89.25">
      <c r="A436" s="86">
        <f t="shared" si="6"/>
        <v>421</v>
      </c>
      <c r="B436" s="96" t="s">
        <v>377</v>
      </c>
      <c r="C436" s="88" t="s">
        <v>378</v>
      </c>
      <c r="D436" s="88"/>
      <c r="E436" s="88"/>
      <c r="F436" s="89">
        <v>49.8</v>
      </c>
    </row>
    <row r="437" spans="1:6" ht="38.25">
      <c r="A437" s="86">
        <f t="shared" si="6"/>
        <v>422</v>
      </c>
      <c r="B437" s="87" t="s">
        <v>625</v>
      </c>
      <c r="C437" s="88" t="s">
        <v>378</v>
      </c>
      <c r="D437" s="88" t="s">
        <v>372</v>
      </c>
      <c r="E437" s="88"/>
      <c r="F437" s="89">
        <v>49.8</v>
      </c>
    </row>
    <row r="438" spans="1:6" ht="12.75">
      <c r="A438" s="86">
        <f t="shared" si="6"/>
        <v>423</v>
      </c>
      <c r="B438" s="87" t="s">
        <v>373</v>
      </c>
      <c r="C438" s="88" t="s">
        <v>378</v>
      </c>
      <c r="D438" s="88" t="s">
        <v>374</v>
      </c>
      <c r="E438" s="88"/>
      <c r="F438" s="89">
        <v>49.8</v>
      </c>
    </row>
    <row r="439" spans="1:6" ht="12.75">
      <c r="A439" s="86">
        <f t="shared" si="6"/>
        <v>424</v>
      </c>
      <c r="B439" s="87" t="s">
        <v>939</v>
      </c>
      <c r="C439" s="88" t="s">
        <v>378</v>
      </c>
      <c r="D439" s="88" t="s">
        <v>374</v>
      </c>
      <c r="E439" s="88" t="s">
        <v>439</v>
      </c>
      <c r="F439" s="89">
        <v>49.8</v>
      </c>
    </row>
    <row r="440" spans="1:6" ht="12.75">
      <c r="A440" s="86">
        <f t="shared" si="6"/>
        <v>425</v>
      </c>
      <c r="B440" s="106" t="s">
        <v>444</v>
      </c>
      <c r="C440" s="107" t="s">
        <v>378</v>
      </c>
      <c r="D440" s="107" t="s">
        <v>374</v>
      </c>
      <c r="E440" s="107" t="s">
        <v>445</v>
      </c>
      <c r="F440" s="108">
        <v>49.8</v>
      </c>
    </row>
    <row r="441" spans="1:6" ht="38.25">
      <c r="A441" s="86">
        <f t="shared" si="6"/>
        <v>426</v>
      </c>
      <c r="B441" s="87" t="s">
        <v>379</v>
      </c>
      <c r="C441" s="88" t="s">
        <v>380</v>
      </c>
      <c r="D441" s="88"/>
      <c r="E441" s="88"/>
      <c r="F441" s="89">
        <v>127</v>
      </c>
    </row>
    <row r="442" spans="1:6" ht="89.25">
      <c r="A442" s="86">
        <f t="shared" si="6"/>
        <v>427</v>
      </c>
      <c r="B442" s="96" t="s">
        <v>381</v>
      </c>
      <c r="C442" s="88" t="s">
        <v>382</v>
      </c>
      <c r="D442" s="88"/>
      <c r="E442" s="88"/>
      <c r="F442" s="89">
        <v>75</v>
      </c>
    </row>
    <row r="443" spans="1:6" ht="25.5">
      <c r="A443" s="86">
        <f t="shared" si="6"/>
        <v>428</v>
      </c>
      <c r="B443" s="87" t="s">
        <v>629</v>
      </c>
      <c r="C443" s="88" t="s">
        <v>382</v>
      </c>
      <c r="D443" s="88" t="s">
        <v>630</v>
      </c>
      <c r="E443" s="88"/>
      <c r="F443" s="89">
        <v>75</v>
      </c>
    </row>
    <row r="444" spans="1:6" ht="38.25">
      <c r="A444" s="86">
        <f t="shared" si="6"/>
        <v>429</v>
      </c>
      <c r="B444" s="87" t="s">
        <v>701</v>
      </c>
      <c r="C444" s="88" t="s">
        <v>382</v>
      </c>
      <c r="D444" s="88" t="s">
        <v>631</v>
      </c>
      <c r="E444" s="88"/>
      <c r="F444" s="89">
        <v>75</v>
      </c>
    </row>
    <row r="445" spans="1:6" ht="12.75">
      <c r="A445" s="86">
        <f t="shared" si="6"/>
        <v>430</v>
      </c>
      <c r="B445" s="87" t="s">
        <v>939</v>
      </c>
      <c r="C445" s="88" t="s">
        <v>382</v>
      </c>
      <c r="D445" s="88" t="s">
        <v>631</v>
      </c>
      <c r="E445" s="88" t="s">
        <v>439</v>
      </c>
      <c r="F445" s="89">
        <v>75</v>
      </c>
    </row>
    <row r="446" spans="1:6" ht="12.75">
      <c r="A446" s="86">
        <f t="shared" si="6"/>
        <v>431</v>
      </c>
      <c r="B446" s="106" t="s">
        <v>444</v>
      </c>
      <c r="C446" s="107" t="s">
        <v>382</v>
      </c>
      <c r="D446" s="107" t="s">
        <v>631</v>
      </c>
      <c r="E446" s="107" t="s">
        <v>445</v>
      </c>
      <c r="F446" s="108">
        <v>75</v>
      </c>
    </row>
    <row r="447" spans="1:6" ht="89.25">
      <c r="A447" s="86">
        <f t="shared" si="6"/>
        <v>432</v>
      </c>
      <c r="B447" s="96" t="s">
        <v>769</v>
      </c>
      <c r="C447" s="88" t="s">
        <v>770</v>
      </c>
      <c r="D447" s="88"/>
      <c r="E447" s="88"/>
      <c r="F447" s="89">
        <v>52</v>
      </c>
    </row>
    <row r="448" spans="1:6" ht="38.25">
      <c r="A448" s="86">
        <f t="shared" si="6"/>
        <v>433</v>
      </c>
      <c r="B448" s="87" t="s">
        <v>625</v>
      </c>
      <c r="C448" s="88" t="s">
        <v>770</v>
      </c>
      <c r="D448" s="88" t="s">
        <v>372</v>
      </c>
      <c r="E448" s="88"/>
      <c r="F448" s="89">
        <v>52</v>
      </c>
    </row>
    <row r="449" spans="1:6" ht="12.75">
      <c r="A449" s="86">
        <f t="shared" si="6"/>
        <v>434</v>
      </c>
      <c r="B449" s="87" t="s">
        <v>373</v>
      </c>
      <c r="C449" s="88" t="s">
        <v>770</v>
      </c>
      <c r="D449" s="88" t="s">
        <v>374</v>
      </c>
      <c r="E449" s="88"/>
      <c r="F449" s="89">
        <v>52</v>
      </c>
    </row>
    <row r="450" spans="1:6" ht="12.75">
      <c r="A450" s="86">
        <f t="shared" si="6"/>
        <v>435</v>
      </c>
      <c r="B450" s="87" t="s">
        <v>939</v>
      </c>
      <c r="C450" s="88" t="s">
        <v>770</v>
      </c>
      <c r="D450" s="88" t="s">
        <v>374</v>
      </c>
      <c r="E450" s="88" t="s">
        <v>439</v>
      </c>
      <c r="F450" s="89">
        <v>52</v>
      </c>
    </row>
    <row r="451" spans="1:6" ht="12.75">
      <c r="A451" s="86">
        <f t="shared" si="6"/>
        <v>436</v>
      </c>
      <c r="B451" s="106" t="s">
        <v>444</v>
      </c>
      <c r="C451" s="107" t="s">
        <v>770</v>
      </c>
      <c r="D451" s="107" t="s">
        <v>374</v>
      </c>
      <c r="E451" s="107" t="s">
        <v>445</v>
      </c>
      <c r="F451" s="108">
        <v>52</v>
      </c>
    </row>
    <row r="452" spans="1:6" ht="25.5">
      <c r="A452" s="86">
        <f t="shared" si="6"/>
        <v>437</v>
      </c>
      <c r="B452" s="87" t="s">
        <v>771</v>
      </c>
      <c r="C452" s="88" t="s">
        <v>772</v>
      </c>
      <c r="D452" s="88"/>
      <c r="E452" s="88"/>
      <c r="F452" s="89">
        <v>920</v>
      </c>
    </row>
    <row r="453" spans="1:6" ht="89.25">
      <c r="A453" s="86">
        <f t="shared" si="6"/>
        <v>438</v>
      </c>
      <c r="B453" s="96" t="s">
        <v>773</v>
      </c>
      <c r="C453" s="88" t="s">
        <v>774</v>
      </c>
      <c r="D453" s="88"/>
      <c r="E453" s="88"/>
      <c r="F453" s="89">
        <v>920</v>
      </c>
    </row>
    <row r="454" spans="1:6" ht="25.5">
      <c r="A454" s="86">
        <f t="shared" si="6"/>
        <v>439</v>
      </c>
      <c r="B454" s="87" t="s">
        <v>775</v>
      </c>
      <c r="C454" s="88" t="s">
        <v>774</v>
      </c>
      <c r="D454" s="88" t="s">
        <v>776</v>
      </c>
      <c r="E454" s="88"/>
      <c r="F454" s="89">
        <v>920</v>
      </c>
    </row>
    <row r="455" spans="1:6" ht="25.5">
      <c r="A455" s="86">
        <f t="shared" si="6"/>
        <v>440</v>
      </c>
      <c r="B455" s="87" t="s">
        <v>777</v>
      </c>
      <c r="C455" s="88" t="s">
        <v>774</v>
      </c>
      <c r="D455" s="88" t="s">
        <v>778</v>
      </c>
      <c r="E455" s="88"/>
      <c r="F455" s="89">
        <v>920</v>
      </c>
    </row>
    <row r="456" spans="1:6" ht="12.75">
      <c r="A456" s="86">
        <f t="shared" si="6"/>
        <v>441</v>
      </c>
      <c r="B456" s="87" t="s">
        <v>176</v>
      </c>
      <c r="C456" s="88" t="s">
        <v>774</v>
      </c>
      <c r="D456" s="88" t="s">
        <v>778</v>
      </c>
      <c r="E456" s="88" t="s">
        <v>466</v>
      </c>
      <c r="F456" s="89">
        <v>920</v>
      </c>
    </row>
    <row r="457" spans="1:6" ht="12.75">
      <c r="A457" s="86">
        <f t="shared" si="6"/>
        <v>442</v>
      </c>
      <c r="B457" s="106" t="s">
        <v>471</v>
      </c>
      <c r="C457" s="107" t="s">
        <v>774</v>
      </c>
      <c r="D457" s="107" t="s">
        <v>778</v>
      </c>
      <c r="E457" s="107" t="s">
        <v>472</v>
      </c>
      <c r="F457" s="108">
        <v>920</v>
      </c>
    </row>
    <row r="458" spans="1:6" ht="38.25">
      <c r="A458" s="90">
        <f t="shared" si="6"/>
        <v>443</v>
      </c>
      <c r="B458" s="84" t="s">
        <v>715</v>
      </c>
      <c r="C458" s="83" t="s">
        <v>686</v>
      </c>
      <c r="D458" s="83"/>
      <c r="E458" s="83"/>
      <c r="F458" s="85">
        <v>50</v>
      </c>
    </row>
    <row r="459" spans="1:6" ht="12.75">
      <c r="A459" s="86">
        <f t="shared" si="6"/>
        <v>444</v>
      </c>
      <c r="B459" s="87" t="s">
        <v>312</v>
      </c>
      <c r="C459" s="88" t="s">
        <v>687</v>
      </c>
      <c r="D459" s="88"/>
      <c r="E459" s="88"/>
      <c r="F459" s="89">
        <v>50</v>
      </c>
    </row>
    <row r="460" spans="1:6" ht="114.75">
      <c r="A460" s="86">
        <f t="shared" si="6"/>
        <v>445</v>
      </c>
      <c r="B460" s="96" t="s">
        <v>716</v>
      </c>
      <c r="C460" s="88" t="s">
        <v>688</v>
      </c>
      <c r="D460" s="88"/>
      <c r="E460" s="88"/>
      <c r="F460" s="89">
        <v>40</v>
      </c>
    </row>
    <row r="461" spans="1:6" ht="12.75">
      <c r="A461" s="86">
        <f t="shared" si="6"/>
        <v>446</v>
      </c>
      <c r="B461" s="87" t="s">
        <v>655</v>
      </c>
      <c r="C461" s="88" t="s">
        <v>688</v>
      </c>
      <c r="D461" s="88" t="s">
        <v>656</v>
      </c>
      <c r="E461" s="88"/>
      <c r="F461" s="89">
        <v>40</v>
      </c>
    </row>
    <row r="462" spans="1:6" ht="51">
      <c r="A462" s="86">
        <f t="shared" si="6"/>
        <v>447</v>
      </c>
      <c r="B462" s="87" t="s">
        <v>1031</v>
      </c>
      <c r="C462" s="88" t="s">
        <v>688</v>
      </c>
      <c r="D462" s="88" t="s">
        <v>1032</v>
      </c>
      <c r="E462" s="88"/>
      <c r="F462" s="89">
        <v>40</v>
      </c>
    </row>
    <row r="463" spans="1:6" ht="12.75">
      <c r="A463" s="86">
        <f t="shared" si="6"/>
        <v>448</v>
      </c>
      <c r="B463" s="87" t="s">
        <v>1025</v>
      </c>
      <c r="C463" s="88" t="s">
        <v>688</v>
      </c>
      <c r="D463" s="88" t="s">
        <v>1032</v>
      </c>
      <c r="E463" s="88" t="s">
        <v>429</v>
      </c>
      <c r="F463" s="89">
        <v>40</v>
      </c>
    </row>
    <row r="464" spans="1:6" ht="25.5">
      <c r="A464" s="86">
        <f t="shared" si="6"/>
        <v>449</v>
      </c>
      <c r="B464" s="106" t="s">
        <v>586</v>
      </c>
      <c r="C464" s="107" t="s">
        <v>688</v>
      </c>
      <c r="D464" s="107" t="s">
        <v>1032</v>
      </c>
      <c r="E464" s="107" t="s">
        <v>581</v>
      </c>
      <c r="F464" s="108">
        <v>40</v>
      </c>
    </row>
    <row r="465" spans="1:6" ht="102">
      <c r="A465" s="86">
        <f t="shared" si="6"/>
        <v>450</v>
      </c>
      <c r="B465" s="96" t="s">
        <v>717</v>
      </c>
      <c r="C465" s="88" t="s">
        <v>689</v>
      </c>
      <c r="D465" s="88"/>
      <c r="E465" s="88"/>
      <c r="F465" s="89">
        <v>10</v>
      </c>
    </row>
    <row r="466" spans="1:6" ht="12.75">
      <c r="A466" s="86">
        <f t="shared" si="6"/>
        <v>451</v>
      </c>
      <c r="B466" s="87" t="s">
        <v>655</v>
      </c>
      <c r="C466" s="88" t="s">
        <v>689</v>
      </c>
      <c r="D466" s="88" t="s">
        <v>656</v>
      </c>
      <c r="E466" s="88"/>
      <c r="F466" s="89">
        <v>10</v>
      </c>
    </row>
    <row r="467" spans="1:6" ht="51">
      <c r="A467" s="86">
        <f t="shared" si="6"/>
        <v>452</v>
      </c>
      <c r="B467" s="87" t="s">
        <v>1031</v>
      </c>
      <c r="C467" s="88" t="s">
        <v>689</v>
      </c>
      <c r="D467" s="88" t="s">
        <v>1032</v>
      </c>
      <c r="E467" s="88"/>
      <c r="F467" s="89">
        <v>10</v>
      </c>
    </row>
    <row r="468" spans="1:6" ht="12.75">
      <c r="A468" s="86">
        <f t="shared" si="6"/>
        <v>453</v>
      </c>
      <c r="B468" s="87" t="s">
        <v>1025</v>
      </c>
      <c r="C468" s="88" t="s">
        <v>689</v>
      </c>
      <c r="D468" s="88" t="s">
        <v>1032</v>
      </c>
      <c r="E468" s="88" t="s">
        <v>429</v>
      </c>
      <c r="F468" s="89">
        <v>10</v>
      </c>
    </row>
    <row r="469" spans="1:6" ht="25.5">
      <c r="A469" s="86">
        <f t="shared" si="6"/>
        <v>454</v>
      </c>
      <c r="B469" s="106" t="s">
        <v>586</v>
      </c>
      <c r="C469" s="107" t="s">
        <v>689</v>
      </c>
      <c r="D469" s="107" t="s">
        <v>1032</v>
      </c>
      <c r="E469" s="107" t="s">
        <v>581</v>
      </c>
      <c r="F469" s="108">
        <v>10</v>
      </c>
    </row>
    <row r="470" spans="1:6" ht="25.5">
      <c r="A470" s="90">
        <f t="shared" si="6"/>
        <v>455</v>
      </c>
      <c r="B470" s="84" t="s">
        <v>670</v>
      </c>
      <c r="C470" s="83" t="s">
        <v>671</v>
      </c>
      <c r="D470" s="83"/>
      <c r="E470" s="83"/>
      <c r="F470" s="85">
        <v>13090.9</v>
      </c>
    </row>
    <row r="471" spans="1:6" ht="12.75">
      <c r="A471" s="86">
        <f t="shared" si="6"/>
        <v>456</v>
      </c>
      <c r="B471" s="87" t="s">
        <v>312</v>
      </c>
      <c r="C471" s="88" t="s">
        <v>672</v>
      </c>
      <c r="D471" s="88"/>
      <c r="E471" s="88"/>
      <c r="F471" s="89">
        <v>13090.9</v>
      </c>
    </row>
    <row r="472" spans="1:6" ht="51">
      <c r="A472" s="86">
        <f t="shared" si="6"/>
        <v>457</v>
      </c>
      <c r="B472" s="87" t="s">
        <v>514</v>
      </c>
      <c r="C472" s="88" t="s">
        <v>839</v>
      </c>
      <c r="D472" s="88"/>
      <c r="E472" s="88"/>
      <c r="F472" s="89">
        <v>110</v>
      </c>
    </row>
    <row r="473" spans="1:6" ht="25.5">
      <c r="A473" s="86">
        <f t="shared" si="6"/>
        <v>458</v>
      </c>
      <c r="B473" s="87" t="s">
        <v>629</v>
      </c>
      <c r="C473" s="88" t="s">
        <v>839</v>
      </c>
      <c r="D473" s="88" t="s">
        <v>630</v>
      </c>
      <c r="E473" s="88"/>
      <c r="F473" s="89">
        <v>110</v>
      </c>
    </row>
    <row r="474" spans="1:6" ht="38.25">
      <c r="A474" s="86">
        <f t="shared" si="6"/>
        <v>459</v>
      </c>
      <c r="B474" s="87" t="s">
        <v>701</v>
      </c>
      <c r="C474" s="88" t="s">
        <v>839</v>
      </c>
      <c r="D474" s="88" t="s">
        <v>631</v>
      </c>
      <c r="E474" s="88"/>
      <c r="F474" s="89">
        <v>110</v>
      </c>
    </row>
    <row r="475" spans="1:6" ht="12.75">
      <c r="A475" s="86">
        <f t="shared" si="6"/>
        <v>460</v>
      </c>
      <c r="B475" s="87" t="s">
        <v>939</v>
      </c>
      <c r="C475" s="88" t="s">
        <v>839</v>
      </c>
      <c r="D475" s="88" t="s">
        <v>631</v>
      </c>
      <c r="E475" s="88" t="s">
        <v>439</v>
      </c>
      <c r="F475" s="89">
        <v>110</v>
      </c>
    </row>
    <row r="476" spans="1:6" ht="12.75">
      <c r="A476" s="86">
        <f aca="true" t="shared" si="7" ref="A476:A539">A475+1</f>
        <v>461</v>
      </c>
      <c r="B476" s="106" t="s">
        <v>440</v>
      </c>
      <c r="C476" s="107" t="s">
        <v>839</v>
      </c>
      <c r="D476" s="107" t="s">
        <v>631</v>
      </c>
      <c r="E476" s="107" t="s">
        <v>441</v>
      </c>
      <c r="F476" s="108">
        <v>55</v>
      </c>
    </row>
    <row r="477" spans="1:6" ht="12.75">
      <c r="A477" s="86">
        <f t="shared" si="7"/>
        <v>462</v>
      </c>
      <c r="B477" s="106" t="s">
        <v>442</v>
      </c>
      <c r="C477" s="107" t="s">
        <v>839</v>
      </c>
      <c r="D477" s="107" t="s">
        <v>631</v>
      </c>
      <c r="E477" s="107" t="s">
        <v>443</v>
      </c>
      <c r="F477" s="108">
        <v>55</v>
      </c>
    </row>
    <row r="478" spans="1:6" ht="114.75">
      <c r="A478" s="86">
        <f t="shared" si="7"/>
        <v>463</v>
      </c>
      <c r="B478" s="96" t="s">
        <v>673</v>
      </c>
      <c r="C478" s="88" t="s">
        <v>674</v>
      </c>
      <c r="D478" s="88"/>
      <c r="E478" s="88"/>
      <c r="F478" s="89">
        <v>12980.9</v>
      </c>
    </row>
    <row r="479" spans="1:6" ht="12.75">
      <c r="A479" s="86">
        <f t="shared" si="7"/>
        <v>464</v>
      </c>
      <c r="B479" s="87" t="s">
        <v>655</v>
      </c>
      <c r="C479" s="88" t="s">
        <v>674</v>
      </c>
      <c r="D479" s="88" t="s">
        <v>656</v>
      </c>
      <c r="E479" s="88"/>
      <c r="F479" s="89">
        <v>12980.9</v>
      </c>
    </row>
    <row r="480" spans="1:6" ht="51">
      <c r="A480" s="86">
        <f t="shared" si="7"/>
        <v>465</v>
      </c>
      <c r="B480" s="87" t="s">
        <v>1031</v>
      </c>
      <c r="C480" s="88" t="s">
        <v>674</v>
      </c>
      <c r="D480" s="88" t="s">
        <v>1032</v>
      </c>
      <c r="E480" s="88"/>
      <c r="F480" s="89">
        <v>12980.9</v>
      </c>
    </row>
    <row r="481" spans="1:6" ht="12.75">
      <c r="A481" s="86">
        <f t="shared" si="7"/>
        <v>466</v>
      </c>
      <c r="B481" s="87" t="s">
        <v>1025</v>
      </c>
      <c r="C481" s="88" t="s">
        <v>674</v>
      </c>
      <c r="D481" s="88" t="s">
        <v>1032</v>
      </c>
      <c r="E481" s="88" t="s">
        <v>429</v>
      </c>
      <c r="F481" s="89">
        <v>12980.9</v>
      </c>
    </row>
    <row r="482" spans="1:6" ht="12.75">
      <c r="A482" s="86">
        <f t="shared" si="7"/>
        <v>467</v>
      </c>
      <c r="B482" s="106" t="s">
        <v>432</v>
      </c>
      <c r="C482" s="107" t="s">
        <v>674</v>
      </c>
      <c r="D482" s="107" t="s">
        <v>1032</v>
      </c>
      <c r="E482" s="107" t="s">
        <v>433</v>
      </c>
      <c r="F482" s="108">
        <v>12980.9</v>
      </c>
    </row>
    <row r="483" spans="1:6" ht="51">
      <c r="A483" s="90">
        <f t="shared" si="7"/>
        <v>468</v>
      </c>
      <c r="B483" s="84" t="s">
        <v>346</v>
      </c>
      <c r="C483" s="83" t="s">
        <v>311</v>
      </c>
      <c r="D483" s="83"/>
      <c r="E483" s="83"/>
      <c r="F483" s="85">
        <v>963.1</v>
      </c>
    </row>
    <row r="484" spans="1:6" ht="12.75">
      <c r="A484" s="86">
        <f t="shared" si="7"/>
        <v>469</v>
      </c>
      <c r="B484" s="87" t="s">
        <v>312</v>
      </c>
      <c r="C484" s="88" t="s">
        <v>313</v>
      </c>
      <c r="D484" s="88"/>
      <c r="E484" s="88"/>
      <c r="F484" s="89">
        <v>963.1</v>
      </c>
    </row>
    <row r="485" spans="1:6" ht="115.5" customHeight="1">
      <c r="A485" s="86">
        <f t="shared" si="7"/>
        <v>470</v>
      </c>
      <c r="B485" s="96" t="s">
        <v>61</v>
      </c>
      <c r="C485" s="88" t="s">
        <v>641</v>
      </c>
      <c r="D485" s="88"/>
      <c r="E485" s="88"/>
      <c r="F485" s="89">
        <v>87.2</v>
      </c>
    </row>
    <row r="486" spans="1:6" ht="25.5">
      <c r="A486" s="86">
        <f t="shared" si="7"/>
        <v>471</v>
      </c>
      <c r="B486" s="87" t="s">
        <v>629</v>
      </c>
      <c r="C486" s="88" t="s">
        <v>641</v>
      </c>
      <c r="D486" s="88" t="s">
        <v>630</v>
      </c>
      <c r="E486" s="88"/>
      <c r="F486" s="89">
        <v>87.2</v>
      </c>
    </row>
    <row r="487" spans="1:6" ht="38.25">
      <c r="A487" s="86">
        <f t="shared" si="7"/>
        <v>472</v>
      </c>
      <c r="B487" s="87" t="s">
        <v>701</v>
      </c>
      <c r="C487" s="88" t="s">
        <v>641</v>
      </c>
      <c r="D487" s="88" t="s">
        <v>631</v>
      </c>
      <c r="E487" s="88"/>
      <c r="F487" s="89">
        <v>87.2</v>
      </c>
    </row>
    <row r="488" spans="1:6" ht="12.75">
      <c r="A488" s="86">
        <f t="shared" si="7"/>
        <v>473</v>
      </c>
      <c r="B488" s="87" t="s">
        <v>301</v>
      </c>
      <c r="C488" s="88" t="s">
        <v>641</v>
      </c>
      <c r="D488" s="88" t="s">
        <v>631</v>
      </c>
      <c r="E488" s="88" t="s">
        <v>593</v>
      </c>
      <c r="F488" s="89">
        <v>87.2</v>
      </c>
    </row>
    <row r="489" spans="1:6" ht="51">
      <c r="A489" s="86">
        <f t="shared" si="7"/>
        <v>474</v>
      </c>
      <c r="B489" s="106" t="s">
        <v>294</v>
      </c>
      <c r="C489" s="107" t="s">
        <v>641</v>
      </c>
      <c r="D489" s="107" t="s">
        <v>631</v>
      </c>
      <c r="E489" s="107" t="s">
        <v>598</v>
      </c>
      <c r="F489" s="108">
        <v>87.2</v>
      </c>
    </row>
    <row r="490" spans="1:6" ht="114.75">
      <c r="A490" s="86">
        <f t="shared" si="7"/>
        <v>475</v>
      </c>
      <c r="B490" s="96" t="s">
        <v>347</v>
      </c>
      <c r="C490" s="88" t="s">
        <v>642</v>
      </c>
      <c r="D490" s="88"/>
      <c r="E490" s="88"/>
      <c r="F490" s="89">
        <v>661.9</v>
      </c>
    </row>
    <row r="491" spans="1:6" ht="25.5">
      <c r="A491" s="86">
        <f t="shared" si="7"/>
        <v>476</v>
      </c>
      <c r="B491" s="87" t="s">
        <v>629</v>
      </c>
      <c r="C491" s="88" t="s">
        <v>642</v>
      </c>
      <c r="D491" s="88" t="s">
        <v>630</v>
      </c>
      <c r="E491" s="88"/>
      <c r="F491" s="89">
        <v>661.9</v>
      </c>
    </row>
    <row r="492" spans="1:6" ht="38.25">
      <c r="A492" s="86">
        <f t="shared" si="7"/>
        <v>477</v>
      </c>
      <c r="B492" s="87" t="s">
        <v>701</v>
      </c>
      <c r="C492" s="88" t="s">
        <v>642</v>
      </c>
      <c r="D492" s="88" t="s">
        <v>631</v>
      </c>
      <c r="E492" s="88"/>
      <c r="F492" s="89">
        <v>661.9</v>
      </c>
    </row>
    <row r="493" spans="1:6" ht="12.75">
      <c r="A493" s="86">
        <f t="shared" si="7"/>
        <v>478</v>
      </c>
      <c r="B493" s="87" t="s">
        <v>301</v>
      </c>
      <c r="C493" s="88" t="s">
        <v>642</v>
      </c>
      <c r="D493" s="88" t="s">
        <v>631</v>
      </c>
      <c r="E493" s="88" t="s">
        <v>593</v>
      </c>
      <c r="F493" s="89">
        <v>661.9</v>
      </c>
    </row>
    <row r="494" spans="1:6" ht="51">
      <c r="A494" s="86">
        <f t="shared" si="7"/>
        <v>479</v>
      </c>
      <c r="B494" s="106" t="s">
        <v>294</v>
      </c>
      <c r="C494" s="107" t="s">
        <v>642</v>
      </c>
      <c r="D494" s="107" t="s">
        <v>631</v>
      </c>
      <c r="E494" s="107" t="s">
        <v>598</v>
      </c>
      <c r="F494" s="108">
        <v>661.9</v>
      </c>
    </row>
    <row r="495" spans="1:6" ht="114.75">
      <c r="A495" s="86">
        <f t="shared" si="7"/>
        <v>480</v>
      </c>
      <c r="B495" s="96" t="s">
        <v>351</v>
      </c>
      <c r="C495" s="88" t="s">
        <v>643</v>
      </c>
      <c r="D495" s="88"/>
      <c r="E495" s="88"/>
      <c r="F495" s="89">
        <v>50</v>
      </c>
    </row>
    <row r="496" spans="1:6" ht="25.5">
      <c r="A496" s="86">
        <f t="shared" si="7"/>
        <v>481</v>
      </c>
      <c r="B496" s="87" t="s">
        <v>629</v>
      </c>
      <c r="C496" s="88" t="s">
        <v>643</v>
      </c>
      <c r="D496" s="88" t="s">
        <v>630</v>
      </c>
      <c r="E496" s="88"/>
      <c r="F496" s="89">
        <v>50</v>
      </c>
    </row>
    <row r="497" spans="1:6" ht="38.25">
      <c r="A497" s="86">
        <f t="shared" si="7"/>
        <v>482</v>
      </c>
      <c r="B497" s="87" t="s">
        <v>701</v>
      </c>
      <c r="C497" s="88" t="s">
        <v>643</v>
      </c>
      <c r="D497" s="88" t="s">
        <v>631</v>
      </c>
      <c r="E497" s="88"/>
      <c r="F497" s="89">
        <v>50</v>
      </c>
    </row>
    <row r="498" spans="1:6" ht="12.75">
      <c r="A498" s="86">
        <f t="shared" si="7"/>
        <v>483</v>
      </c>
      <c r="B498" s="87" t="s">
        <v>301</v>
      </c>
      <c r="C498" s="88" t="s">
        <v>643</v>
      </c>
      <c r="D498" s="88" t="s">
        <v>631</v>
      </c>
      <c r="E498" s="88" t="s">
        <v>593</v>
      </c>
      <c r="F498" s="89">
        <v>50</v>
      </c>
    </row>
    <row r="499" spans="1:6" ht="51">
      <c r="A499" s="86">
        <f t="shared" si="7"/>
        <v>484</v>
      </c>
      <c r="B499" s="106" t="s">
        <v>294</v>
      </c>
      <c r="C499" s="107" t="s">
        <v>643</v>
      </c>
      <c r="D499" s="107" t="s">
        <v>631</v>
      </c>
      <c r="E499" s="107" t="s">
        <v>598</v>
      </c>
      <c r="F499" s="108">
        <v>50</v>
      </c>
    </row>
    <row r="500" spans="1:6" ht="89.25">
      <c r="A500" s="86">
        <f t="shared" si="7"/>
        <v>485</v>
      </c>
      <c r="B500" s="87" t="s">
        <v>64</v>
      </c>
      <c r="C500" s="88" t="s">
        <v>644</v>
      </c>
      <c r="D500" s="88"/>
      <c r="E500" s="88"/>
      <c r="F500" s="89">
        <v>164</v>
      </c>
    </row>
    <row r="501" spans="1:6" ht="25.5">
      <c r="A501" s="86">
        <f t="shared" si="7"/>
        <v>486</v>
      </c>
      <c r="B501" s="87" t="s">
        <v>629</v>
      </c>
      <c r="C501" s="88" t="s">
        <v>644</v>
      </c>
      <c r="D501" s="88" t="s">
        <v>630</v>
      </c>
      <c r="E501" s="88"/>
      <c r="F501" s="89">
        <v>164</v>
      </c>
    </row>
    <row r="502" spans="1:6" ht="38.25">
      <c r="A502" s="86">
        <f t="shared" si="7"/>
        <v>487</v>
      </c>
      <c r="B502" s="87" t="s">
        <v>701</v>
      </c>
      <c r="C502" s="88" t="s">
        <v>644</v>
      </c>
      <c r="D502" s="88" t="s">
        <v>631</v>
      </c>
      <c r="E502" s="88"/>
      <c r="F502" s="89">
        <v>164</v>
      </c>
    </row>
    <row r="503" spans="1:6" ht="12.75">
      <c r="A503" s="86">
        <f t="shared" si="7"/>
        <v>488</v>
      </c>
      <c r="B503" s="87" t="s">
        <v>301</v>
      </c>
      <c r="C503" s="88" t="s">
        <v>644</v>
      </c>
      <c r="D503" s="88" t="s">
        <v>631</v>
      </c>
      <c r="E503" s="88" t="s">
        <v>593</v>
      </c>
      <c r="F503" s="89">
        <v>164</v>
      </c>
    </row>
    <row r="504" spans="1:6" ht="51">
      <c r="A504" s="86">
        <f t="shared" si="7"/>
        <v>489</v>
      </c>
      <c r="B504" s="106" t="s">
        <v>294</v>
      </c>
      <c r="C504" s="107" t="s">
        <v>644</v>
      </c>
      <c r="D504" s="107" t="s">
        <v>631</v>
      </c>
      <c r="E504" s="107" t="s">
        <v>598</v>
      </c>
      <c r="F504" s="108">
        <v>164</v>
      </c>
    </row>
    <row r="505" spans="1:6" ht="25.5">
      <c r="A505" s="90">
        <f t="shared" si="7"/>
        <v>490</v>
      </c>
      <c r="B505" s="84" t="s">
        <v>1026</v>
      </c>
      <c r="C505" s="83" t="s">
        <v>1027</v>
      </c>
      <c r="D505" s="83"/>
      <c r="E505" s="83"/>
      <c r="F505" s="85">
        <f>5379.1+82.8</f>
        <v>5461.900000000001</v>
      </c>
    </row>
    <row r="506" spans="1:6" ht="25.5">
      <c r="A506" s="86">
        <f t="shared" si="7"/>
        <v>491</v>
      </c>
      <c r="B506" s="87" t="s">
        <v>1028</v>
      </c>
      <c r="C506" s="88" t="s">
        <v>1029</v>
      </c>
      <c r="D506" s="88"/>
      <c r="E506" s="88"/>
      <c r="F506" s="89">
        <v>49</v>
      </c>
    </row>
    <row r="507" spans="1:6" ht="114.75">
      <c r="A507" s="86">
        <f t="shared" si="7"/>
        <v>492</v>
      </c>
      <c r="B507" s="96" t="s">
        <v>712</v>
      </c>
      <c r="C507" s="88" t="s">
        <v>1030</v>
      </c>
      <c r="D507" s="88"/>
      <c r="E507" s="88"/>
      <c r="F507" s="89">
        <v>49</v>
      </c>
    </row>
    <row r="508" spans="1:6" ht="12.75">
      <c r="A508" s="86">
        <f t="shared" si="7"/>
        <v>493</v>
      </c>
      <c r="B508" s="87" t="s">
        <v>655</v>
      </c>
      <c r="C508" s="88" t="s">
        <v>1030</v>
      </c>
      <c r="D508" s="88" t="s">
        <v>656</v>
      </c>
      <c r="E508" s="88"/>
      <c r="F508" s="89">
        <v>49</v>
      </c>
    </row>
    <row r="509" spans="1:6" ht="51">
      <c r="A509" s="86">
        <f t="shared" si="7"/>
        <v>494</v>
      </c>
      <c r="B509" s="87" t="s">
        <v>1031</v>
      </c>
      <c r="C509" s="88" t="s">
        <v>1030</v>
      </c>
      <c r="D509" s="88" t="s">
        <v>1032</v>
      </c>
      <c r="E509" s="88"/>
      <c r="F509" s="89">
        <v>49</v>
      </c>
    </row>
    <row r="510" spans="1:6" ht="12.75">
      <c r="A510" s="86">
        <f t="shared" si="7"/>
        <v>495</v>
      </c>
      <c r="B510" s="87" t="s">
        <v>1025</v>
      </c>
      <c r="C510" s="88" t="s">
        <v>1030</v>
      </c>
      <c r="D510" s="88" t="s">
        <v>1032</v>
      </c>
      <c r="E510" s="88" t="s">
        <v>429</v>
      </c>
      <c r="F510" s="89">
        <v>49</v>
      </c>
    </row>
    <row r="511" spans="1:6" ht="12.75">
      <c r="A511" s="86">
        <f t="shared" si="7"/>
        <v>496</v>
      </c>
      <c r="B511" s="106" t="s">
        <v>430</v>
      </c>
      <c r="C511" s="107" t="s">
        <v>1030</v>
      </c>
      <c r="D511" s="107" t="s">
        <v>1032</v>
      </c>
      <c r="E511" s="107" t="s">
        <v>431</v>
      </c>
      <c r="F511" s="108">
        <v>49</v>
      </c>
    </row>
    <row r="512" spans="1:6" ht="25.5">
      <c r="A512" s="86">
        <f t="shared" si="7"/>
        <v>497</v>
      </c>
      <c r="B512" s="87" t="s">
        <v>1033</v>
      </c>
      <c r="C512" s="88" t="s">
        <v>1034</v>
      </c>
      <c r="D512" s="88"/>
      <c r="E512" s="88"/>
      <c r="F512" s="89">
        <v>1943.5</v>
      </c>
    </row>
    <row r="513" spans="1:6" ht="63.75">
      <c r="A513" s="86">
        <f t="shared" si="7"/>
        <v>498</v>
      </c>
      <c r="B513" s="87" t="s">
        <v>718</v>
      </c>
      <c r="C513" s="88" t="s">
        <v>719</v>
      </c>
      <c r="D513" s="88"/>
      <c r="E513" s="88"/>
      <c r="F513" s="89">
        <v>584.6</v>
      </c>
    </row>
    <row r="514" spans="1:6" ht="25.5">
      <c r="A514" s="86">
        <f t="shared" si="7"/>
        <v>499</v>
      </c>
      <c r="B514" s="87" t="s">
        <v>629</v>
      </c>
      <c r="C514" s="88" t="s">
        <v>719</v>
      </c>
      <c r="D514" s="88" t="s">
        <v>630</v>
      </c>
      <c r="E514" s="88"/>
      <c r="F514" s="89">
        <v>584.6</v>
      </c>
    </row>
    <row r="515" spans="1:6" ht="38.25">
      <c r="A515" s="86">
        <f t="shared" si="7"/>
        <v>500</v>
      </c>
      <c r="B515" s="87" t="s">
        <v>701</v>
      </c>
      <c r="C515" s="88" t="s">
        <v>719</v>
      </c>
      <c r="D515" s="88" t="s">
        <v>631</v>
      </c>
      <c r="E515" s="88"/>
      <c r="F515" s="89">
        <v>584.6</v>
      </c>
    </row>
    <row r="516" spans="1:6" ht="12.75">
      <c r="A516" s="86">
        <f t="shared" si="7"/>
        <v>501</v>
      </c>
      <c r="B516" s="87" t="s">
        <v>1025</v>
      </c>
      <c r="C516" s="88" t="s">
        <v>719</v>
      </c>
      <c r="D516" s="88" t="s">
        <v>631</v>
      </c>
      <c r="E516" s="88" t="s">
        <v>429</v>
      </c>
      <c r="F516" s="89">
        <v>584.6</v>
      </c>
    </row>
    <row r="517" spans="1:6" ht="25.5">
      <c r="A517" s="86">
        <f t="shared" si="7"/>
        <v>502</v>
      </c>
      <c r="B517" s="106" t="s">
        <v>586</v>
      </c>
      <c r="C517" s="107" t="s">
        <v>719</v>
      </c>
      <c r="D517" s="107" t="s">
        <v>631</v>
      </c>
      <c r="E517" s="107" t="s">
        <v>581</v>
      </c>
      <c r="F517" s="108">
        <v>584.6</v>
      </c>
    </row>
    <row r="518" spans="1:6" ht="102">
      <c r="A518" s="86">
        <f t="shared" si="7"/>
        <v>503</v>
      </c>
      <c r="B518" s="96" t="s">
        <v>805</v>
      </c>
      <c r="C518" s="88" t="s">
        <v>1035</v>
      </c>
      <c r="D518" s="88"/>
      <c r="E518" s="88"/>
      <c r="F518" s="89">
        <v>601</v>
      </c>
    </row>
    <row r="519" spans="1:6" ht="25.5">
      <c r="A519" s="86">
        <f t="shared" si="7"/>
        <v>504</v>
      </c>
      <c r="B519" s="87" t="s">
        <v>629</v>
      </c>
      <c r="C519" s="88" t="s">
        <v>1035</v>
      </c>
      <c r="D519" s="88" t="s">
        <v>630</v>
      </c>
      <c r="E519" s="88"/>
      <c r="F519" s="89">
        <v>601</v>
      </c>
    </row>
    <row r="520" spans="1:6" ht="38.25">
      <c r="A520" s="86">
        <f t="shared" si="7"/>
        <v>505</v>
      </c>
      <c r="B520" s="87" t="s">
        <v>701</v>
      </c>
      <c r="C520" s="88" t="s">
        <v>1035</v>
      </c>
      <c r="D520" s="88" t="s">
        <v>631</v>
      </c>
      <c r="E520" s="88"/>
      <c r="F520" s="89">
        <v>601</v>
      </c>
    </row>
    <row r="521" spans="1:6" ht="12.75">
      <c r="A521" s="86">
        <f t="shared" si="7"/>
        <v>506</v>
      </c>
      <c r="B521" s="87" t="s">
        <v>1025</v>
      </c>
      <c r="C521" s="88" t="s">
        <v>1035</v>
      </c>
      <c r="D521" s="88" t="s">
        <v>631</v>
      </c>
      <c r="E521" s="88" t="s">
        <v>429</v>
      </c>
      <c r="F521" s="89">
        <v>601</v>
      </c>
    </row>
    <row r="522" spans="1:6" ht="25.5">
      <c r="A522" s="86">
        <f t="shared" si="7"/>
        <v>507</v>
      </c>
      <c r="B522" s="106" t="s">
        <v>586</v>
      </c>
      <c r="C522" s="107" t="s">
        <v>1035</v>
      </c>
      <c r="D522" s="107" t="s">
        <v>631</v>
      </c>
      <c r="E522" s="107" t="s">
        <v>581</v>
      </c>
      <c r="F522" s="108">
        <v>601</v>
      </c>
    </row>
    <row r="523" spans="1:6" ht="102">
      <c r="A523" s="86">
        <f t="shared" si="7"/>
        <v>508</v>
      </c>
      <c r="B523" s="96" t="s">
        <v>823</v>
      </c>
      <c r="C523" s="88" t="s">
        <v>731</v>
      </c>
      <c r="D523" s="88"/>
      <c r="E523" s="88"/>
      <c r="F523" s="89">
        <v>755.8</v>
      </c>
    </row>
    <row r="524" spans="1:6" ht="25.5">
      <c r="A524" s="86">
        <f t="shared" si="7"/>
        <v>509</v>
      </c>
      <c r="B524" s="87" t="s">
        <v>629</v>
      </c>
      <c r="C524" s="88" t="s">
        <v>731</v>
      </c>
      <c r="D524" s="88" t="s">
        <v>630</v>
      </c>
      <c r="E524" s="88"/>
      <c r="F524" s="89">
        <v>755.8</v>
      </c>
    </row>
    <row r="525" spans="1:6" ht="38.25">
      <c r="A525" s="86">
        <f t="shared" si="7"/>
        <v>510</v>
      </c>
      <c r="B525" s="87" t="s">
        <v>701</v>
      </c>
      <c r="C525" s="88" t="s">
        <v>731</v>
      </c>
      <c r="D525" s="88" t="s">
        <v>631</v>
      </c>
      <c r="E525" s="88"/>
      <c r="F525" s="89">
        <v>755.8</v>
      </c>
    </row>
    <row r="526" spans="1:6" ht="12.75">
      <c r="A526" s="86">
        <f t="shared" si="7"/>
        <v>511</v>
      </c>
      <c r="B526" s="87" t="s">
        <v>176</v>
      </c>
      <c r="C526" s="88" t="s">
        <v>731</v>
      </c>
      <c r="D526" s="88" t="s">
        <v>631</v>
      </c>
      <c r="E526" s="88" t="s">
        <v>466</v>
      </c>
      <c r="F526" s="89">
        <v>755.8</v>
      </c>
    </row>
    <row r="527" spans="1:6" ht="12.75">
      <c r="A527" s="86">
        <f t="shared" si="7"/>
        <v>512</v>
      </c>
      <c r="B527" s="106" t="s">
        <v>471</v>
      </c>
      <c r="C527" s="107" t="s">
        <v>731</v>
      </c>
      <c r="D527" s="107" t="s">
        <v>631</v>
      </c>
      <c r="E527" s="107" t="s">
        <v>472</v>
      </c>
      <c r="F527" s="108">
        <v>755.8</v>
      </c>
    </row>
    <row r="528" spans="1:6" ht="76.5">
      <c r="A528" s="86">
        <f t="shared" si="7"/>
        <v>513</v>
      </c>
      <c r="B528" s="87" t="s">
        <v>806</v>
      </c>
      <c r="C528" s="88" t="s">
        <v>1036</v>
      </c>
      <c r="D528" s="88"/>
      <c r="E528" s="88"/>
      <c r="F528" s="89">
        <v>2.1</v>
      </c>
    </row>
    <row r="529" spans="1:6" ht="25.5">
      <c r="A529" s="86">
        <f t="shared" si="7"/>
        <v>514</v>
      </c>
      <c r="B529" s="87" t="s">
        <v>629</v>
      </c>
      <c r="C529" s="88" t="s">
        <v>1036</v>
      </c>
      <c r="D529" s="88" t="s">
        <v>630</v>
      </c>
      <c r="E529" s="88"/>
      <c r="F529" s="89">
        <v>2.1</v>
      </c>
    </row>
    <row r="530" spans="1:6" ht="38.25">
      <c r="A530" s="86">
        <f t="shared" si="7"/>
        <v>515</v>
      </c>
      <c r="B530" s="87" t="s">
        <v>701</v>
      </c>
      <c r="C530" s="88" t="s">
        <v>1036</v>
      </c>
      <c r="D530" s="88" t="s">
        <v>631</v>
      </c>
      <c r="E530" s="88"/>
      <c r="F530" s="89">
        <v>2.1</v>
      </c>
    </row>
    <row r="531" spans="1:6" ht="12.75">
      <c r="A531" s="86">
        <f t="shared" si="7"/>
        <v>516</v>
      </c>
      <c r="B531" s="87" t="s">
        <v>1025</v>
      </c>
      <c r="C531" s="88" t="s">
        <v>1036</v>
      </c>
      <c r="D531" s="88" t="s">
        <v>631</v>
      </c>
      <c r="E531" s="88" t="s">
        <v>429</v>
      </c>
      <c r="F531" s="89">
        <v>2.1</v>
      </c>
    </row>
    <row r="532" spans="1:6" ht="25.5">
      <c r="A532" s="86">
        <f t="shared" si="7"/>
        <v>517</v>
      </c>
      <c r="B532" s="106" t="s">
        <v>586</v>
      </c>
      <c r="C532" s="107" t="s">
        <v>1036</v>
      </c>
      <c r="D532" s="107" t="s">
        <v>631</v>
      </c>
      <c r="E532" s="107" t="s">
        <v>581</v>
      </c>
      <c r="F532" s="108">
        <v>2.1</v>
      </c>
    </row>
    <row r="533" spans="1:6" ht="38.25">
      <c r="A533" s="86">
        <f t="shared" si="7"/>
        <v>518</v>
      </c>
      <c r="B533" s="87" t="s">
        <v>1037</v>
      </c>
      <c r="C533" s="88" t="s">
        <v>1038</v>
      </c>
      <c r="D533" s="88"/>
      <c r="E533" s="88"/>
      <c r="F533" s="89">
        <f>F534</f>
        <v>3469.4</v>
      </c>
    </row>
    <row r="534" spans="1:6" ht="89.25">
      <c r="A534" s="86">
        <f t="shared" si="7"/>
        <v>519</v>
      </c>
      <c r="B534" s="96" t="s">
        <v>808</v>
      </c>
      <c r="C534" s="88" t="s">
        <v>667</v>
      </c>
      <c r="D534" s="88"/>
      <c r="E534" s="88"/>
      <c r="F534" s="89">
        <f>F535+F539</f>
        <v>3469.4</v>
      </c>
    </row>
    <row r="535" spans="1:6" ht="76.5">
      <c r="A535" s="86">
        <f t="shared" si="7"/>
        <v>520</v>
      </c>
      <c r="B535" s="87" t="s">
        <v>308</v>
      </c>
      <c r="C535" s="88" t="s">
        <v>667</v>
      </c>
      <c r="D535" s="88" t="s">
        <v>309</v>
      </c>
      <c r="E535" s="88"/>
      <c r="F535" s="89">
        <f>2814+82.8</f>
        <v>2896.8</v>
      </c>
    </row>
    <row r="536" spans="1:6" ht="25.5">
      <c r="A536" s="86">
        <f t="shared" si="7"/>
        <v>521</v>
      </c>
      <c r="B536" s="87" t="s">
        <v>626</v>
      </c>
      <c r="C536" s="88" t="s">
        <v>667</v>
      </c>
      <c r="D536" s="88" t="s">
        <v>571</v>
      </c>
      <c r="E536" s="88"/>
      <c r="F536" s="89">
        <f>2814+82.8</f>
        <v>2896.8</v>
      </c>
    </row>
    <row r="537" spans="1:6" ht="12.75">
      <c r="A537" s="86">
        <f t="shared" si="7"/>
        <v>522</v>
      </c>
      <c r="B537" s="87" t="s">
        <v>1025</v>
      </c>
      <c r="C537" s="88" t="s">
        <v>667</v>
      </c>
      <c r="D537" s="88" t="s">
        <v>571</v>
      </c>
      <c r="E537" s="88" t="s">
        <v>429</v>
      </c>
      <c r="F537" s="89">
        <f>2814+82.8</f>
        <v>2896.8</v>
      </c>
    </row>
    <row r="538" spans="1:6" ht="12.75">
      <c r="A538" s="86">
        <f t="shared" si="7"/>
        <v>523</v>
      </c>
      <c r="B538" s="106" t="s">
        <v>430</v>
      </c>
      <c r="C538" s="107" t="s">
        <v>667</v>
      </c>
      <c r="D538" s="107" t="s">
        <v>571</v>
      </c>
      <c r="E538" s="107" t="s">
        <v>431</v>
      </c>
      <c r="F538" s="89">
        <f>2814+82.8</f>
        <v>2896.8</v>
      </c>
    </row>
    <row r="539" spans="1:6" ht="25.5">
      <c r="A539" s="86">
        <f t="shared" si="7"/>
        <v>524</v>
      </c>
      <c r="B539" s="87" t="s">
        <v>629</v>
      </c>
      <c r="C539" s="88" t="s">
        <v>667</v>
      </c>
      <c r="D539" s="88" t="s">
        <v>630</v>
      </c>
      <c r="E539" s="88"/>
      <c r="F539" s="89">
        <v>572.6</v>
      </c>
    </row>
    <row r="540" spans="1:6" ht="38.25">
      <c r="A540" s="86">
        <f aca="true" t="shared" si="8" ref="A540:A603">A539+1</f>
        <v>525</v>
      </c>
      <c r="B540" s="87" t="s">
        <v>701</v>
      </c>
      <c r="C540" s="88" t="s">
        <v>667</v>
      </c>
      <c r="D540" s="88" t="s">
        <v>631</v>
      </c>
      <c r="E540" s="88"/>
      <c r="F540" s="89">
        <v>572.6</v>
      </c>
    </row>
    <row r="541" spans="1:6" ht="12.75">
      <c r="A541" s="86">
        <f t="shared" si="8"/>
        <v>526</v>
      </c>
      <c r="B541" s="87" t="s">
        <v>1025</v>
      </c>
      <c r="C541" s="88" t="s">
        <v>667</v>
      </c>
      <c r="D541" s="88" t="s">
        <v>631</v>
      </c>
      <c r="E541" s="88" t="s">
        <v>429</v>
      </c>
      <c r="F541" s="89">
        <v>572.6</v>
      </c>
    </row>
    <row r="542" spans="1:6" ht="12.75">
      <c r="A542" s="86">
        <f t="shared" si="8"/>
        <v>527</v>
      </c>
      <c r="B542" s="106" t="s">
        <v>430</v>
      </c>
      <c r="C542" s="107" t="s">
        <v>667</v>
      </c>
      <c r="D542" s="107" t="s">
        <v>631</v>
      </c>
      <c r="E542" s="107" t="s">
        <v>431</v>
      </c>
      <c r="F542" s="108">
        <v>572.6</v>
      </c>
    </row>
    <row r="543" spans="1:6" ht="38.25">
      <c r="A543" s="90">
        <f t="shared" si="8"/>
        <v>528</v>
      </c>
      <c r="B543" s="84" t="s">
        <v>690</v>
      </c>
      <c r="C543" s="83" t="s">
        <v>691</v>
      </c>
      <c r="D543" s="83"/>
      <c r="E543" s="83"/>
      <c r="F543" s="85">
        <v>2100</v>
      </c>
    </row>
    <row r="544" spans="1:6" ht="51">
      <c r="A544" s="86">
        <f t="shared" si="8"/>
        <v>529</v>
      </c>
      <c r="B544" s="87" t="s">
        <v>692</v>
      </c>
      <c r="C544" s="88" t="s">
        <v>693</v>
      </c>
      <c r="D544" s="88"/>
      <c r="E544" s="88"/>
      <c r="F544" s="89">
        <v>100</v>
      </c>
    </row>
    <row r="545" spans="1:6" ht="102">
      <c r="A545" s="86">
        <f t="shared" si="8"/>
        <v>530</v>
      </c>
      <c r="B545" s="96" t="s">
        <v>694</v>
      </c>
      <c r="C545" s="88" t="s">
        <v>695</v>
      </c>
      <c r="D545" s="88"/>
      <c r="E545" s="88"/>
      <c r="F545" s="89">
        <v>50</v>
      </c>
    </row>
    <row r="546" spans="1:6" ht="25.5">
      <c r="A546" s="86">
        <f t="shared" si="8"/>
        <v>531</v>
      </c>
      <c r="B546" s="87" t="s">
        <v>629</v>
      </c>
      <c r="C546" s="88" t="s">
        <v>695</v>
      </c>
      <c r="D546" s="88" t="s">
        <v>630</v>
      </c>
      <c r="E546" s="88"/>
      <c r="F546" s="89">
        <v>50</v>
      </c>
    </row>
    <row r="547" spans="1:6" ht="38.25">
      <c r="A547" s="86">
        <f t="shared" si="8"/>
        <v>532</v>
      </c>
      <c r="B547" s="87" t="s">
        <v>701</v>
      </c>
      <c r="C547" s="88" t="s">
        <v>695</v>
      </c>
      <c r="D547" s="88" t="s">
        <v>631</v>
      </c>
      <c r="E547" s="88"/>
      <c r="F547" s="89">
        <v>50</v>
      </c>
    </row>
    <row r="548" spans="1:6" ht="12.75">
      <c r="A548" s="86">
        <f t="shared" si="8"/>
        <v>533</v>
      </c>
      <c r="B548" s="87" t="s">
        <v>1025</v>
      </c>
      <c r="C548" s="88" t="s">
        <v>695</v>
      </c>
      <c r="D548" s="88" t="s">
        <v>631</v>
      </c>
      <c r="E548" s="88" t="s">
        <v>429</v>
      </c>
      <c r="F548" s="89">
        <v>50</v>
      </c>
    </row>
    <row r="549" spans="1:6" ht="25.5">
      <c r="A549" s="86">
        <f t="shared" si="8"/>
        <v>534</v>
      </c>
      <c r="B549" s="106" t="s">
        <v>586</v>
      </c>
      <c r="C549" s="107" t="s">
        <v>695</v>
      </c>
      <c r="D549" s="107" t="s">
        <v>631</v>
      </c>
      <c r="E549" s="107" t="s">
        <v>581</v>
      </c>
      <c r="F549" s="108">
        <v>50</v>
      </c>
    </row>
    <row r="550" spans="1:6" ht="89.25">
      <c r="A550" s="86">
        <f t="shared" si="8"/>
        <v>535</v>
      </c>
      <c r="B550" s="96" t="s">
        <v>891</v>
      </c>
      <c r="C550" s="88" t="s">
        <v>892</v>
      </c>
      <c r="D550" s="88"/>
      <c r="E550" s="88"/>
      <c r="F550" s="89">
        <v>50</v>
      </c>
    </row>
    <row r="551" spans="1:6" ht="25.5">
      <c r="A551" s="86">
        <f t="shared" si="8"/>
        <v>536</v>
      </c>
      <c r="B551" s="87" t="s">
        <v>629</v>
      </c>
      <c r="C551" s="88" t="s">
        <v>892</v>
      </c>
      <c r="D551" s="88" t="s">
        <v>630</v>
      </c>
      <c r="E551" s="88"/>
      <c r="F551" s="89">
        <v>50</v>
      </c>
    </row>
    <row r="552" spans="1:6" ht="38.25">
      <c r="A552" s="86">
        <f t="shared" si="8"/>
        <v>537</v>
      </c>
      <c r="B552" s="87" t="s">
        <v>701</v>
      </c>
      <c r="C552" s="88" t="s">
        <v>892</v>
      </c>
      <c r="D552" s="88" t="s">
        <v>631</v>
      </c>
      <c r="E552" s="88"/>
      <c r="F552" s="89">
        <v>50</v>
      </c>
    </row>
    <row r="553" spans="1:6" ht="12.75">
      <c r="A553" s="86">
        <f t="shared" si="8"/>
        <v>538</v>
      </c>
      <c r="B553" s="87" t="s">
        <v>1025</v>
      </c>
      <c r="C553" s="88" t="s">
        <v>892</v>
      </c>
      <c r="D553" s="88" t="s">
        <v>631</v>
      </c>
      <c r="E553" s="88" t="s">
        <v>429</v>
      </c>
      <c r="F553" s="89">
        <v>50</v>
      </c>
    </row>
    <row r="554" spans="1:6" ht="25.5">
      <c r="A554" s="86">
        <f t="shared" si="8"/>
        <v>539</v>
      </c>
      <c r="B554" s="106" t="s">
        <v>586</v>
      </c>
      <c r="C554" s="107" t="s">
        <v>892</v>
      </c>
      <c r="D554" s="107" t="s">
        <v>631</v>
      </c>
      <c r="E554" s="107" t="s">
        <v>581</v>
      </c>
      <c r="F554" s="108">
        <v>50</v>
      </c>
    </row>
    <row r="555" spans="1:6" ht="38.25">
      <c r="A555" s="86">
        <f t="shared" si="8"/>
        <v>540</v>
      </c>
      <c r="B555" s="87" t="s">
        <v>912</v>
      </c>
      <c r="C555" s="88" t="s">
        <v>913</v>
      </c>
      <c r="D555" s="88"/>
      <c r="E555" s="88"/>
      <c r="F555" s="89">
        <v>2000</v>
      </c>
    </row>
    <row r="556" spans="1:6" ht="89.25">
      <c r="A556" s="86">
        <f t="shared" si="8"/>
        <v>541</v>
      </c>
      <c r="B556" s="87" t="s">
        <v>720</v>
      </c>
      <c r="C556" s="88" t="s">
        <v>721</v>
      </c>
      <c r="D556" s="88"/>
      <c r="E556" s="88"/>
      <c r="F556" s="89">
        <v>2000</v>
      </c>
    </row>
    <row r="557" spans="1:6" ht="25.5">
      <c r="A557" s="86">
        <f t="shared" si="8"/>
        <v>542</v>
      </c>
      <c r="B557" s="87" t="s">
        <v>629</v>
      </c>
      <c r="C557" s="88" t="s">
        <v>721</v>
      </c>
      <c r="D557" s="88" t="s">
        <v>630</v>
      </c>
      <c r="E557" s="88"/>
      <c r="F557" s="89">
        <v>2000</v>
      </c>
    </row>
    <row r="558" spans="1:6" ht="38.25">
      <c r="A558" s="86">
        <f t="shared" si="8"/>
        <v>543</v>
      </c>
      <c r="B558" s="87" t="s">
        <v>701</v>
      </c>
      <c r="C558" s="88" t="s">
        <v>721</v>
      </c>
      <c r="D558" s="88" t="s">
        <v>631</v>
      </c>
      <c r="E558" s="88"/>
      <c r="F558" s="89">
        <v>2000</v>
      </c>
    </row>
    <row r="559" spans="1:6" ht="12.75">
      <c r="A559" s="86">
        <f t="shared" si="8"/>
        <v>544</v>
      </c>
      <c r="B559" s="87" t="s">
        <v>911</v>
      </c>
      <c r="C559" s="88" t="s">
        <v>721</v>
      </c>
      <c r="D559" s="88" t="s">
        <v>631</v>
      </c>
      <c r="E559" s="88" t="s">
        <v>434</v>
      </c>
      <c r="F559" s="89">
        <v>2000</v>
      </c>
    </row>
    <row r="560" spans="1:6" ht="12.75">
      <c r="A560" s="86">
        <f t="shared" si="8"/>
        <v>545</v>
      </c>
      <c r="B560" s="106" t="s">
        <v>587</v>
      </c>
      <c r="C560" s="107" t="s">
        <v>721</v>
      </c>
      <c r="D560" s="107" t="s">
        <v>631</v>
      </c>
      <c r="E560" s="107" t="s">
        <v>588</v>
      </c>
      <c r="F560" s="108">
        <v>2000</v>
      </c>
    </row>
    <row r="561" spans="1:6" ht="25.5">
      <c r="A561" s="90">
        <f t="shared" si="8"/>
        <v>546</v>
      </c>
      <c r="B561" s="84" t="s">
        <v>259</v>
      </c>
      <c r="C561" s="83" t="s">
        <v>260</v>
      </c>
      <c r="D561" s="83"/>
      <c r="E561" s="83"/>
      <c r="F561" s="85">
        <v>101671.9</v>
      </c>
    </row>
    <row r="562" spans="1:6" ht="63.75">
      <c r="A562" s="86">
        <f t="shared" si="8"/>
        <v>547</v>
      </c>
      <c r="B562" s="87" t="s">
        <v>884</v>
      </c>
      <c r="C562" s="88" t="s">
        <v>885</v>
      </c>
      <c r="D562" s="88"/>
      <c r="E562" s="88"/>
      <c r="F562" s="89">
        <v>95255.9</v>
      </c>
    </row>
    <row r="563" spans="1:6" ht="114.75">
      <c r="A563" s="86">
        <f t="shared" si="8"/>
        <v>548</v>
      </c>
      <c r="B563" s="96" t="s">
        <v>886</v>
      </c>
      <c r="C563" s="88" t="s">
        <v>887</v>
      </c>
      <c r="D563" s="88"/>
      <c r="E563" s="88"/>
      <c r="F563" s="89">
        <v>10551.8</v>
      </c>
    </row>
    <row r="564" spans="1:6" ht="12.75">
      <c r="A564" s="86">
        <f t="shared" si="8"/>
        <v>549</v>
      </c>
      <c r="B564" s="87" t="s">
        <v>920</v>
      </c>
      <c r="C564" s="88" t="s">
        <v>887</v>
      </c>
      <c r="D564" s="88" t="s">
        <v>797</v>
      </c>
      <c r="E564" s="88"/>
      <c r="F564" s="89">
        <v>10551.8</v>
      </c>
    </row>
    <row r="565" spans="1:6" ht="12.75">
      <c r="A565" s="86">
        <f t="shared" si="8"/>
        <v>550</v>
      </c>
      <c r="B565" s="87" t="s">
        <v>1006</v>
      </c>
      <c r="C565" s="88" t="s">
        <v>887</v>
      </c>
      <c r="D565" s="88" t="s">
        <v>888</v>
      </c>
      <c r="E565" s="88"/>
      <c r="F565" s="89">
        <v>10551.8</v>
      </c>
    </row>
    <row r="566" spans="1:6" ht="38.25">
      <c r="A566" s="86">
        <f t="shared" si="8"/>
        <v>551</v>
      </c>
      <c r="B566" s="21" t="s">
        <v>804</v>
      </c>
      <c r="C566" s="88" t="s">
        <v>887</v>
      </c>
      <c r="D566" s="88" t="s">
        <v>888</v>
      </c>
      <c r="E566" s="88" t="s">
        <v>617</v>
      </c>
      <c r="F566" s="89">
        <v>10551.8</v>
      </c>
    </row>
    <row r="567" spans="1:6" ht="38.25">
      <c r="A567" s="86">
        <f t="shared" si="8"/>
        <v>552</v>
      </c>
      <c r="B567" s="106" t="s">
        <v>786</v>
      </c>
      <c r="C567" s="107" t="s">
        <v>887</v>
      </c>
      <c r="D567" s="107" t="s">
        <v>888</v>
      </c>
      <c r="E567" s="107" t="s">
        <v>787</v>
      </c>
      <c r="F567" s="108">
        <v>10551.8</v>
      </c>
    </row>
    <row r="568" spans="1:6" ht="127.5">
      <c r="A568" s="86">
        <f t="shared" si="8"/>
        <v>553</v>
      </c>
      <c r="B568" s="96" t="s">
        <v>889</v>
      </c>
      <c r="C568" s="88" t="s">
        <v>890</v>
      </c>
      <c r="D568" s="88"/>
      <c r="E568" s="88"/>
      <c r="F568" s="89">
        <v>53561.1</v>
      </c>
    </row>
    <row r="569" spans="1:6" ht="12.75">
      <c r="A569" s="86">
        <f t="shared" si="8"/>
        <v>554</v>
      </c>
      <c r="B569" s="87" t="s">
        <v>920</v>
      </c>
      <c r="C569" s="88" t="s">
        <v>890</v>
      </c>
      <c r="D569" s="88" t="s">
        <v>797</v>
      </c>
      <c r="E569" s="88"/>
      <c r="F569" s="89">
        <v>53561.1</v>
      </c>
    </row>
    <row r="570" spans="1:6" ht="12.75">
      <c r="A570" s="86">
        <f t="shared" si="8"/>
        <v>555</v>
      </c>
      <c r="B570" s="87" t="s">
        <v>1006</v>
      </c>
      <c r="C570" s="88" t="s">
        <v>890</v>
      </c>
      <c r="D570" s="88" t="s">
        <v>888</v>
      </c>
      <c r="E570" s="88"/>
      <c r="F570" s="89">
        <v>53561.1</v>
      </c>
    </row>
    <row r="571" spans="1:6" ht="38.25">
      <c r="A571" s="86">
        <f t="shared" si="8"/>
        <v>556</v>
      </c>
      <c r="B571" s="21" t="s">
        <v>804</v>
      </c>
      <c r="C571" s="88" t="s">
        <v>890</v>
      </c>
      <c r="D571" s="88" t="s">
        <v>888</v>
      </c>
      <c r="E571" s="88" t="s">
        <v>617</v>
      </c>
      <c r="F571" s="89">
        <v>53561.1</v>
      </c>
    </row>
    <row r="572" spans="1:6" ht="38.25">
      <c r="A572" s="86">
        <f t="shared" si="8"/>
        <v>557</v>
      </c>
      <c r="B572" s="106" t="s">
        <v>786</v>
      </c>
      <c r="C572" s="107" t="s">
        <v>890</v>
      </c>
      <c r="D572" s="107" t="s">
        <v>888</v>
      </c>
      <c r="E572" s="107" t="s">
        <v>787</v>
      </c>
      <c r="F572" s="108">
        <v>53561.1</v>
      </c>
    </row>
    <row r="573" spans="1:6" ht="114.75">
      <c r="A573" s="86">
        <f t="shared" si="8"/>
        <v>558</v>
      </c>
      <c r="B573" s="96" t="s">
        <v>27</v>
      </c>
      <c r="C573" s="88" t="s">
        <v>269</v>
      </c>
      <c r="D573" s="88"/>
      <c r="E573" s="88"/>
      <c r="F573" s="89">
        <v>31143</v>
      </c>
    </row>
    <row r="574" spans="1:6" ht="12.75">
      <c r="A574" s="86">
        <f t="shared" si="8"/>
        <v>559</v>
      </c>
      <c r="B574" s="87" t="s">
        <v>920</v>
      </c>
      <c r="C574" s="88" t="s">
        <v>269</v>
      </c>
      <c r="D574" s="88" t="s">
        <v>797</v>
      </c>
      <c r="E574" s="88"/>
      <c r="F574" s="89">
        <v>31143</v>
      </c>
    </row>
    <row r="575" spans="1:6" ht="12.75">
      <c r="A575" s="86">
        <f t="shared" si="8"/>
        <v>560</v>
      </c>
      <c r="B575" s="87" t="s">
        <v>1006</v>
      </c>
      <c r="C575" s="88" t="s">
        <v>269</v>
      </c>
      <c r="D575" s="88" t="s">
        <v>888</v>
      </c>
      <c r="E575" s="88"/>
      <c r="F575" s="89">
        <v>31143</v>
      </c>
    </row>
    <row r="576" spans="1:6" ht="38.25">
      <c r="A576" s="86">
        <f t="shared" si="8"/>
        <v>561</v>
      </c>
      <c r="B576" s="198" t="s">
        <v>804</v>
      </c>
      <c r="C576" s="88" t="s">
        <v>269</v>
      </c>
      <c r="D576" s="88" t="s">
        <v>888</v>
      </c>
      <c r="E576" s="88" t="s">
        <v>617</v>
      </c>
      <c r="F576" s="89">
        <v>31143</v>
      </c>
    </row>
    <row r="577" spans="1:6" ht="25.5">
      <c r="A577" s="86">
        <f t="shared" si="8"/>
        <v>562</v>
      </c>
      <c r="B577" s="87" t="s">
        <v>93</v>
      </c>
      <c r="C577" s="107" t="s">
        <v>269</v>
      </c>
      <c r="D577" s="107" t="s">
        <v>888</v>
      </c>
      <c r="E577" s="107" t="s">
        <v>94</v>
      </c>
      <c r="F577" s="108">
        <v>31143</v>
      </c>
    </row>
    <row r="578" spans="1:6" ht="25.5">
      <c r="A578" s="86">
        <f t="shared" si="8"/>
        <v>563</v>
      </c>
      <c r="B578" s="87" t="s">
        <v>875</v>
      </c>
      <c r="C578" s="88" t="s">
        <v>876</v>
      </c>
      <c r="D578" s="88"/>
      <c r="E578" s="88"/>
      <c r="F578" s="89">
        <v>250</v>
      </c>
    </row>
    <row r="579" spans="1:6" ht="63.75">
      <c r="A579" s="86">
        <f t="shared" si="8"/>
        <v>564</v>
      </c>
      <c r="B579" s="87" t="s">
        <v>877</v>
      </c>
      <c r="C579" s="88" t="s">
        <v>878</v>
      </c>
      <c r="D579" s="88"/>
      <c r="E579" s="88"/>
      <c r="F579" s="89">
        <v>250</v>
      </c>
    </row>
    <row r="580" spans="1:6" ht="25.5">
      <c r="A580" s="86">
        <f t="shared" si="8"/>
        <v>565</v>
      </c>
      <c r="B580" s="87" t="s">
        <v>879</v>
      </c>
      <c r="C580" s="88" t="s">
        <v>878</v>
      </c>
      <c r="D580" s="88" t="s">
        <v>880</v>
      </c>
      <c r="E580" s="88"/>
      <c r="F580" s="89">
        <v>250</v>
      </c>
    </row>
    <row r="581" spans="1:6" ht="12.75">
      <c r="A581" s="86">
        <f t="shared" si="8"/>
        <v>566</v>
      </c>
      <c r="B581" s="87" t="s">
        <v>881</v>
      </c>
      <c r="C581" s="88" t="s">
        <v>878</v>
      </c>
      <c r="D581" s="88" t="s">
        <v>882</v>
      </c>
      <c r="E581" s="88"/>
      <c r="F581" s="89">
        <v>250</v>
      </c>
    </row>
    <row r="582" spans="1:6" ht="25.5">
      <c r="A582" s="86">
        <f t="shared" si="8"/>
        <v>567</v>
      </c>
      <c r="B582" s="87" t="s">
        <v>613</v>
      </c>
      <c r="C582" s="88" t="s">
        <v>878</v>
      </c>
      <c r="D582" s="88" t="s">
        <v>882</v>
      </c>
      <c r="E582" s="88" t="s">
        <v>614</v>
      </c>
      <c r="F582" s="89">
        <v>250</v>
      </c>
    </row>
    <row r="583" spans="1:6" ht="25.5">
      <c r="A583" s="86">
        <f t="shared" si="8"/>
        <v>568</v>
      </c>
      <c r="B583" s="106" t="s">
        <v>615</v>
      </c>
      <c r="C583" s="107" t="s">
        <v>878</v>
      </c>
      <c r="D583" s="107" t="s">
        <v>882</v>
      </c>
      <c r="E583" s="107" t="s">
        <v>616</v>
      </c>
      <c r="F583" s="108">
        <v>250</v>
      </c>
    </row>
    <row r="584" spans="1:6" ht="38.25">
      <c r="A584" s="86">
        <f t="shared" si="8"/>
        <v>569</v>
      </c>
      <c r="B584" s="87" t="s">
        <v>261</v>
      </c>
      <c r="C584" s="88" t="s">
        <v>262</v>
      </c>
      <c r="D584" s="88"/>
      <c r="E584" s="88"/>
      <c r="F584" s="89">
        <v>6166</v>
      </c>
    </row>
    <row r="585" spans="1:6" ht="89.25">
      <c r="A585" s="86">
        <f t="shared" si="8"/>
        <v>570</v>
      </c>
      <c r="B585" s="87" t="s">
        <v>263</v>
      </c>
      <c r="C585" s="88" t="s">
        <v>264</v>
      </c>
      <c r="D585" s="88"/>
      <c r="E585" s="88"/>
      <c r="F585" s="89">
        <v>6166</v>
      </c>
    </row>
    <row r="586" spans="1:6" ht="76.5">
      <c r="A586" s="86">
        <f t="shared" si="8"/>
        <v>571</v>
      </c>
      <c r="B586" s="87" t="s">
        <v>308</v>
      </c>
      <c r="C586" s="88" t="s">
        <v>264</v>
      </c>
      <c r="D586" s="88" t="s">
        <v>309</v>
      </c>
      <c r="E586" s="88"/>
      <c r="F586" s="89">
        <v>4346</v>
      </c>
    </row>
    <row r="587" spans="1:6" ht="25.5">
      <c r="A587" s="86">
        <f t="shared" si="8"/>
        <v>572</v>
      </c>
      <c r="B587" s="87" t="s">
        <v>626</v>
      </c>
      <c r="C587" s="88" t="s">
        <v>264</v>
      </c>
      <c r="D587" s="88" t="s">
        <v>571</v>
      </c>
      <c r="E587" s="88"/>
      <c r="F587" s="89">
        <v>4346</v>
      </c>
    </row>
    <row r="588" spans="1:6" ht="12.75">
      <c r="A588" s="86">
        <f t="shared" si="8"/>
        <v>573</v>
      </c>
      <c r="B588" s="87" t="s">
        <v>301</v>
      </c>
      <c r="C588" s="88" t="s">
        <v>264</v>
      </c>
      <c r="D588" s="88" t="s">
        <v>571</v>
      </c>
      <c r="E588" s="88" t="s">
        <v>593</v>
      </c>
      <c r="F588" s="89">
        <v>4346</v>
      </c>
    </row>
    <row r="589" spans="1:6" ht="38.25">
      <c r="A589" s="86">
        <f t="shared" si="8"/>
        <v>574</v>
      </c>
      <c r="B589" s="106" t="s">
        <v>599</v>
      </c>
      <c r="C589" s="107" t="s">
        <v>264</v>
      </c>
      <c r="D589" s="107" t="s">
        <v>571</v>
      </c>
      <c r="E589" s="107" t="s">
        <v>600</v>
      </c>
      <c r="F589" s="108">
        <v>4346</v>
      </c>
    </row>
    <row r="590" spans="1:6" ht="25.5">
      <c r="A590" s="86">
        <f t="shared" si="8"/>
        <v>575</v>
      </c>
      <c r="B590" s="87" t="s">
        <v>629</v>
      </c>
      <c r="C590" s="88" t="s">
        <v>264</v>
      </c>
      <c r="D590" s="88" t="s">
        <v>630</v>
      </c>
      <c r="E590" s="88"/>
      <c r="F590" s="89">
        <v>1819</v>
      </c>
    </row>
    <row r="591" spans="1:6" ht="38.25">
      <c r="A591" s="86">
        <f t="shared" si="8"/>
        <v>576</v>
      </c>
      <c r="B591" s="87" t="s">
        <v>701</v>
      </c>
      <c r="C591" s="88" t="s">
        <v>264</v>
      </c>
      <c r="D591" s="88" t="s">
        <v>631</v>
      </c>
      <c r="E591" s="88"/>
      <c r="F591" s="89">
        <v>1819</v>
      </c>
    </row>
    <row r="592" spans="1:6" ht="12.75">
      <c r="A592" s="86">
        <f t="shared" si="8"/>
        <v>577</v>
      </c>
      <c r="B592" s="87" t="s">
        <v>301</v>
      </c>
      <c r="C592" s="88" t="s">
        <v>264</v>
      </c>
      <c r="D592" s="88" t="s">
        <v>631</v>
      </c>
      <c r="E592" s="88" t="s">
        <v>593</v>
      </c>
      <c r="F592" s="89">
        <v>1819</v>
      </c>
    </row>
    <row r="593" spans="1:6" ht="38.25">
      <c r="A593" s="86">
        <f t="shared" si="8"/>
        <v>578</v>
      </c>
      <c r="B593" s="106" t="s">
        <v>599</v>
      </c>
      <c r="C593" s="107" t="s">
        <v>264</v>
      </c>
      <c r="D593" s="107" t="s">
        <v>631</v>
      </c>
      <c r="E593" s="107" t="s">
        <v>600</v>
      </c>
      <c r="F593" s="108">
        <v>1819</v>
      </c>
    </row>
    <row r="594" spans="1:6" ht="12.75">
      <c r="A594" s="86">
        <f t="shared" si="8"/>
        <v>579</v>
      </c>
      <c r="B594" s="87" t="s">
        <v>655</v>
      </c>
      <c r="C594" s="88" t="s">
        <v>264</v>
      </c>
      <c r="D594" s="88" t="s">
        <v>656</v>
      </c>
      <c r="E594" s="88"/>
      <c r="F594" s="89">
        <v>1</v>
      </c>
    </row>
    <row r="595" spans="1:6" ht="12.75">
      <c r="A595" s="86">
        <f t="shared" si="8"/>
        <v>580</v>
      </c>
      <c r="B595" s="87" t="s">
        <v>657</v>
      </c>
      <c r="C595" s="88" t="s">
        <v>264</v>
      </c>
      <c r="D595" s="88" t="s">
        <v>658</v>
      </c>
      <c r="E595" s="88"/>
      <c r="F595" s="89">
        <v>1</v>
      </c>
    </row>
    <row r="596" spans="1:6" ht="12.75">
      <c r="A596" s="86">
        <f t="shared" si="8"/>
        <v>581</v>
      </c>
      <c r="B596" s="87" t="s">
        <v>301</v>
      </c>
      <c r="C596" s="88" t="s">
        <v>264</v>
      </c>
      <c r="D596" s="88" t="s">
        <v>658</v>
      </c>
      <c r="E596" s="88" t="s">
        <v>593</v>
      </c>
      <c r="F596" s="89">
        <v>1</v>
      </c>
    </row>
    <row r="597" spans="1:6" ht="38.25">
      <c r="A597" s="86">
        <f t="shared" si="8"/>
        <v>582</v>
      </c>
      <c r="B597" s="106" t="s">
        <v>599</v>
      </c>
      <c r="C597" s="107" t="s">
        <v>264</v>
      </c>
      <c r="D597" s="107" t="s">
        <v>658</v>
      </c>
      <c r="E597" s="107" t="s">
        <v>600</v>
      </c>
      <c r="F597" s="108">
        <v>1</v>
      </c>
    </row>
    <row r="598" spans="1:6" ht="51">
      <c r="A598" s="90">
        <f t="shared" si="8"/>
        <v>583</v>
      </c>
      <c r="B598" s="84" t="s">
        <v>898</v>
      </c>
      <c r="C598" s="83" t="s">
        <v>899</v>
      </c>
      <c r="D598" s="83"/>
      <c r="E598" s="83"/>
      <c r="F598" s="85">
        <v>950</v>
      </c>
    </row>
    <row r="599" spans="1:6" ht="12.75">
      <c r="A599" s="86">
        <f t="shared" si="8"/>
        <v>584</v>
      </c>
      <c r="B599" s="87" t="s">
        <v>312</v>
      </c>
      <c r="C599" s="88" t="s">
        <v>900</v>
      </c>
      <c r="D599" s="88"/>
      <c r="E599" s="88"/>
      <c r="F599" s="89">
        <v>950</v>
      </c>
    </row>
    <row r="600" spans="1:6" ht="89.25">
      <c r="A600" s="86">
        <f t="shared" si="8"/>
        <v>585</v>
      </c>
      <c r="B600" s="87" t="s">
        <v>901</v>
      </c>
      <c r="C600" s="88" t="s">
        <v>902</v>
      </c>
      <c r="D600" s="88"/>
      <c r="E600" s="88"/>
      <c r="F600" s="89">
        <v>780.7</v>
      </c>
    </row>
    <row r="601" spans="1:6" ht="25.5">
      <c r="A601" s="86">
        <f t="shared" si="8"/>
        <v>586</v>
      </c>
      <c r="B601" s="87" t="s">
        <v>629</v>
      </c>
      <c r="C601" s="88" t="s">
        <v>902</v>
      </c>
      <c r="D601" s="88" t="s">
        <v>630</v>
      </c>
      <c r="E601" s="88"/>
      <c r="F601" s="89">
        <v>780.7</v>
      </c>
    </row>
    <row r="602" spans="1:6" ht="38.25">
      <c r="A602" s="86">
        <f t="shared" si="8"/>
        <v>587</v>
      </c>
      <c r="B602" s="87" t="s">
        <v>701</v>
      </c>
      <c r="C602" s="88" t="s">
        <v>902</v>
      </c>
      <c r="D602" s="88" t="s">
        <v>631</v>
      </c>
      <c r="E602" s="88"/>
      <c r="F602" s="89">
        <v>780.7</v>
      </c>
    </row>
    <row r="603" spans="1:6" ht="12.75">
      <c r="A603" s="86">
        <f t="shared" si="8"/>
        <v>588</v>
      </c>
      <c r="B603" s="87" t="s">
        <v>1025</v>
      </c>
      <c r="C603" s="88" t="s">
        <v>902</v>
      </c>
      <c r="D603" s="88" t="s">
        <v>631</v>
      </c>
      <c r="E603" s="88" t="s">
        <v>429</v>
      </c>
      <c r="F603" s="89">
        <v>780.7</v>
      </c>
    </row>
    <row r="604" spans="1:6" ht="25.5">
      <c r="A604" s="86">
        <f aca="true" t="shared" si="9" ref="A604:A667">A603+1</f>
        <v>589</v>
      </c>
      <c r="B604" s="106" t="s">
        <v>586</v>
      </c>
      <c r="C604" s="107" t="s">
        <v>902</v>
      </c>
      <c r="D604" s="107" t="s">
        <v>631</v>
      </c>
      <c r="E604" s="107" t="s">
        <v>581</v>
      </c>
      <c r="F604" s="108">
        <v>780.7</v>
      </c>
    </row>
    <row r="605" spans="1:6" ht="76.5">
      <c r="A605" s="86">
        <f t="shared" si="9"/>
        <v>590</v>
      </c>
      <c r="B605" s="87" t="s">
        <v>903</v>
      </c>
      <c r="C605" s="88" t="s">
        <v>904</v>
      </c>
      <c r="D605" s="88"/>
      <c r="E605" s="88"/>
      <c r="F605" s="89">
        <v>59.3</v>
      </c>
    </row>
    <row r="606" spans="1:6" ht="25.5">
      <c r="A606" s="86">
        <f t="shared" si="9"/>
        <v>591</v>
      </c>
      <c r="B606" s="87" t="s">
        <v>629</v>
      </c>
      <c r="C606" s="88" t="s">
        <v>904</v>
      </c>
      <c r="D606" s="88" t="s">
        <v>630</v>
      </c>
      <c r="E606" s="88"/>
      <c r="F606" s="89">
        <v>59.3</v>
      </c>
    </row>
    <row r="607" spans="1:6" ht="38.25">
      <c r="A607" s="86">
        <f t="shared" si="9"/>
        <v>592</v>
      </c>
      <c r="B607" s="87" t="s">
        <v>701</v>
      </c>
      <c r="C607" s="88" t="s">
        <v>904</v>
      </c>
      <c r="D607" s="88" t="s">
        <v>631</v>
      </c>
      <c r="E607" s="88"/>
      <c r="F607" s="89">
        <v>59.3</v>
      </c>
    </row>
    <row r="608" spans="1:6" ht="12.75">
      <c r="A608" s="86">
        <f t="shared" si="9"/>
        <v>593</v>
      </c>
      <c r="B608" s="87" t="s">
        <v>1025</v>
      </c>
      <c r="C608" s="88" t="s">
        <v>904</v>
      </c>
      <c r="D608" s="88" t="s">
        <v>631</v>
      </c>
      <c r="E608" s="88" t="s">
        <v>429</v>
      </c>
      <c r="F608" s="89">
        <v>59.3</v>
      </c>
    </row>
    <row r="609" spans="1:6" ht="25.5">
      <c r="A609" s="86">
        <f t="shared" si="9"/>
        <v>594</v>
      </c>
      <c r="B609" s="106" t="s">
        <v>586</v>
      </c>
      <c r="C609" s="107" t="s">
        <v>904</v>
      </c>
      <c r="D609" s="107" t="s">
        <v>631</v>
      </c>
      <c r="E609" s="107" t="s">
        <v>581</v>
      </c>
      <c r="F609" s="108">
        <v>59.3</v>
      </c>
    </row>
    <row r="610" spans="1:6" ht="63.75">
      <c r="A610" s="86">
        <f t="shared" si="9"/>
        <v>595</v>
      </c>
      <c r="B610" s="87" t="s">
        <v>905</v>
      </c>
      <c r="C610" s="88" t="s">
        <v>906</v>
      </c>
      <c r="D610" s="88"/>
      <c r="E610" s="88"/>
      <c r="F610" s="89">
        <v>10</v>
      </c>
    </row>
    <row r="611" spans="1:6" ht="25.5">
      <c r="A611" s="86">
        <f t="shared" si="9"/>
        <v>596</v>
      </c>
      <c r="B611" s="87" t="s">
        <v>629</v>
      </c>
      <c r="C611" s="88" t="s">
        <v>906</v>
      </c>
      <c r="D611" s="88" t="s">
        <v>630</v>
      </c>
      <c r="E611" s="88"/>
      <c r="F611" s="89">
        <v>10</v>
      </c>
    </row>
    <row r="612" spans="1:6" ht="38.25">
      <c r="A612" s="86">
        <f t="shared" si="9"/>
        <v>597</v>
      </c>
      <c r="B612" s="87" t="s">
        <v>701</v>
      </c>
      <c r="C612" s="88" t="s">
        <v>906</v>
      </c>
      <c r="D612" s="88" t="s">
        <v>631</v>
      </c>
      <c r="E612" s="88"/>
      <c r="F612" s="89">
        <v>10</v>
      </c>
    </row>
    <row r="613" spans="1:6" ht="12.75">
      <c r="A613" s="86">
        <f t="shared" si="9"/>
        <v>598</v>
      </c>
      <c r="B613" s="87" t="s">
        <v>1025</v>
      </c>
      <c r="C613" s="88" t="s">
        <v>906</v>
      </c>
      <c r="D613" s="88" t="s">
        <v>631</v>
      </c>
      <c r="E613" s="88" t="s">
        <v>429</v>
      </c>
      <c r="F613" s="89">
        <v>10</v>
      </c>
    </row>
    <row r="614" spans="1:6" ht="25.5">
      <c r="A614" s="86">
        <f t="shared" si="9"/>
        <v>599</v>
      </c>
      <c r="B614" s="106" t="s">
        <v>586</v>
      </c>
      <c r="C614" s="107" t="s">
        <v>906</v>
      </c>
      <c r="D614" s="107" t="s">
        <v>631</v>
      </c>
      <c r="E614" s="107" t="s">
        <v>581</v>
      </c>
      <c r="F614" s="108">
        <v>10</v>
      </c>
    </row>
    <row r="615" spans="1:6" ht="102">
      <c r="A615" s="86">
        <f t="shared" si="9"/>
        <v>600</v>
      </c>
      <c r="B615" s="87" t="s">
        <v>907</v>
      </c>
      <c r="C615" s="88" t="s">
        <v>908</v>
      </c>
      <c r="D615" s="88"/>
      <c r="E615" s="88"/>
      <c r="F615" s="89">
        <v>100</v>
      </c>
    </row>
    <row r="616" spans="1:6" ht="25.5">
      <c r="A616" s="86">
        <f t="shared" si="9"/>
        <v>601</v>
      </c>
      <c r="B616" s="87" t="s">
        <v>629</v>
      </c>
      <c r="C616" s="88" t="s">
        <v>908</v>
      </c>
      <c r="D616" s="88" t="s">
        <v>630</v>
      </c>
      <c r="E616" s="88"/>
      <c r="F616" s="89">
        <v>100</v>
      </c>
    </row>
    <row r="617" spans="1:6" ht="38.25">
      <c r="A617" s="86">
        <f t="shared" si="9"/>
        <v>602</v>
      </c>
      <c r="B617" s="87" t="s">
        <v>701</v>
      </c>
      <c r="C617" s="88" t="s">
        <v>908</v>
      </c>
      <c r="D617" s="88" t="s">
        <v>631</v>
      </c>
      <c r="E617" s="88"/>
      <c r="F617" s="89">
        <v>100</v>
      </c>
    </row>
    <row r="618" spans="1:6" ht="12.75">
      <c r="A618" s="86">
        <f t="shared" si="9"/>
        <v>603</v>
      </c>
      <c r="B618" s="87" t="s">
        <v>1025</v>
      </c>
      <c r="C618" s="88" t="s">
        <v>908</v>
      </c>
      <c r="D618" s="88" t="s">
        <v>631</v>
      </c>
      <c r="E618" s="88" t="s">
        <v>429</v>
      </c>
      <c r="F618" s="89">
        <v>100</v>
      </c>
    </row>
    <row r="619" spans="1:6" ht="25.5">
      <c r="A619" s="86">
        <f t="shared" si="9"/>
        <v>604</v>
      </c>
      <c r="B619" s="106" t="s">
        <v>586</v>
      </c>
      <c r="C619" s="107" t="s">
        <v>908</v>
      </c>
      <c r="D619" s="107" t="s">
        <v>631</v>
      </c>
      <c r="E619" s="107" t="s">
        <v>581</v>
      </c>
      <c r="F619" s="108">
        <v>100</v>
      </c>
    </row>
    <row r="620" spans="1:6" ht="25.5">
      <c r="A620" s="90">
        <f t="shared" si="9"/>
        <v>605</v>
      </c>
      <c r="B620" s="84" t="s">
        <v>302</v>
      </c>
      <c r="C620" s="83" t="s">
        <v>303</v>
      </c>
      <c r="D620" s="83"/>
      <c r="E620" s="83"/>
      <c r="F620" s="85">
        <v>2923.5</v>
      </c>
    </row>
    <row r="621" spans="1:6" ht="25.5">
      <c r="A621" s="86">
        <f t="shared" si="9"/>
        <v>606</v>
      </c>
      <c r="B621" s="87" t="s">
        <v>304</v>
      </c>
      <c r="C621" s="88" t="s">
        <v>305</v>
      </c>
      <c r="D621" s="88"/>
      <c r="E621" s="88"/>
      <c r="F621" s="89">
        <v>2923.5</v>
      </c>
    </row>
    <row r="622" spans="1:6" ht="38.25">
      <c r="A622" s="86">
        <f t="shared" si="9"/>
        <v>607</v>
      </c>
      <c r="B622" s="87" t="s">
        <v>306</v>
      </c>
      <c r="C622" s="88" t="s">
        <v>307</v>
      </c>
      <c r="D622" s="88"/>
      <c r="E622" s="88"/>
      <c r="F622" s="89">
        <v>939.5</v>
      </c>
    </row>
    <row r="623" spans="1:6" ht="76.5">
      <c r="A623" s="86">
        <f t="shared" si="9"/>
        <v>608</v>
      </c>
      <c r="B623" s="87" t="s">
        <v>308</v>
      </c>
      <c r="C623" s="88" t="s">
        <v>307</v>
      </c>
      <c r="D623" s="88" t="s">
        <v>309</v>
      </c>
      <c r="E623" s="88"/>
      <c r="F623" s="89">
        <v>937.1</v>
      </c>
    </row>
    <row r="624" spans="1:6" ht="25.5">
      <c r="A624" s="86">
        <f t="shared" si="9"/>
        <v>609</v>
      </c>
      <c r="B624" s="87" t="s">
        <v>626</v>
      </c>
      <c r="C624" s="88" t="s">
        <v>307</v>
      </c>
      <c r="D624" s="88" t="s">
        <v>571</v>
      </c>
      <c r="E624" s="88"/>
      <c r="F624" s="89">
        <v>937.1</v>
      </c>
    </row>
    <row r="625" spans="1:6" ht="12.75">
      <c r="A625" s="86">
        <f t="shared" si="9"/>
        <v>610</v>
      </c>
      <c r="B625" s="87" t="s">
        <v>301</v>
      </c>
      <c r="C625" s="88" t="s">
        <v>307</v>
      </c>
      <c r="D625" s="88" t="s">
        <v>571</v>
      </c>
      <c r="E625" s="88" t="s">
        <v>593</v>
      </c>
      <c r="F625" s="89">
        <v>937.1</v>
      </c>
    </row>
    <row r="626" spans="1:6" ht="38.25">
      <c r="A626" s="86">
        <f t="shared" si="9"/>
        <v>611</v>
      </c>
      <c r="B626" s="106" t="s">
        <v>594</v>
      </c>
      <c r="C626" s="107" t="s">
        <v>307</v>
      </c>
      <c r="D626" s="107" t="s">
        <v>571</v>
      </c>
      <c r="E626" s="107" t="s">
        <v>595</v>
      </c>
      <c r="F626" s="108">
        <v>937.1</v>
      </c>
    </row>
    <row r="627" spans="1:6" ht="25.5">
      <c r="A627" s="86">
        <f t="shared" si="9"/>
        <v>612</v>
      </c>
      <c r="B627" s="87" t="s">
        <v>629</v>
      </c>
      <c r="C627" s="88" t="s">
        <v>307</v>
      </c>
      <c r="D627" s="88" t="s">
        <v>630</v>
      </c>
      <c r="E627" s="88"/>
      <c r="F627" s="89">
        <v>2.4</v>
      </c>
    </row>
    <row r="628" spans="1:6" ht="38.25">
      <c r="A628" s="86">
        <f t="shared" si="9"/>
        <v>613</v>
      </c>
      <c r="B628" s="87" t="s">
        <v>701</v>
      </c>
      <c r="C628" s="88" t="s">
        <v>307</v>
      </c>
      <c r="D628" s="88" t="s">
        <v>631</v>
      </c>
      <c r="E628" s="88"/>
      <c r="F628" s="89">
        <v>2.4</v>
      </c>
    </row>
    <row r="629" spans="1:6" ht="12.75">
      <c r="A629" s="86">
        <f t="shared" si="9"/>
        <v>614</v>
      </c>
      <c r="B629" s="87" t="s">
        <v>301</v>
      </c>
      <c r="C629" s="88" t="s">
        <v>307</v>
      </c>
      <c r="D629" s="88" t="s">
        <v>631</v>
      </c>
      <c r="E629" s="88" t="s">
        <v>593</v>
      </c>
      <c r="F629" s="89">
        <v>2.4</v>
      </c>
    </row>
    <row r="630" spans="1:6" ht="38.25">
      <c r="A630" s="86">
        <f t="shared" si="9"/>
        <v>615</v>
      </c>
      <c r="B630" s="106" t="s">
        <v>594</v>
      </c>
      <c r="C630" s="107" t="s">
        <v>307</v>
      </c>
      <c r="D630" s="107" t="s">
        <v>631</v>
      </c>
      <c r="E630" s="107" t="s">
        <v>595</v>
      </c>
      <c r="F630" s="108">
        <v>2.4</v>
      </c>
    </row>
    <row r="631" spans="1:6" ht="51">
      <c r="A631" s="86">
        <f t="shared" si="9"/>
        <v>616</v>
      </c>
      <c r="B631" s="87" t="s">
        <v>627</v>
      </c>
      <c r="C631" s="88" t="s">
        <v>628</v>
      </c>
      <c r="D631" s="88"/>
      <c r="E631" s="88"/>
      <c r="F631" s="89">
        <v>1365.4</v>
      </c>
    </row>
    <row r="632" spans="1:6" ht="76.5">
      <c r="A632" s="86">
        <f t="shared" si="9"/>
        <v>617</v>
      </c>
      <c r="B632" s="87" t="s">
        <v>308</v>
      </c>
      <c r="C632" s="88" t="s">
        <v>628</v>
      </c>
      <c r="D632" s="88" t="s">
        <v>309</v>
      </c>
      <c r="E632" s="88"/>
      <c r="F632" s="89">
        <v>842.6</v>
      </c>
    </row>
    <row r="633" spans="1:6" ht="25.5">
      <c r="A633" s="86">
        <f t="shared" si="9"/>
        <v>618</v>
      </c>
      <c r="B633" s="87" t="s">
        <v>626</v>
      </c>
      <c r="C633" s="88" t="s">
        <v>628</v>
      </c>
      <c r="D633" s="88" t="s">
        <v>571</v>
      </c>
      <c r="E633" s="88"/>
      <c r="F633" s="89">
        <v>842.6</v>
      </c>
    </row>
    <row r="634" spans="1:6" ht="12.75">
      <c r="A634" s="86">
        <f t="shared" si="9"/>
        <v>619</v>
      </c>
      <c r="B634" s="87" t="s">
        <v>301</v>
      </c>
      <c r="C634" s="88" t="s">
        <v>628</v>
      </c>
      <c r="D634" s="88" t="s">
        <v>571</v>
      </c>
      <c r="E634" s="88" t="s">
        <v>593</v>
      </c>
      <c r="F634" s="89">
        <v>842.6</v>
      </c>
    </row>
    <row r="635" spans="1:6" ht="51">
      <c r="A635" s="86">
        <f t="shared" si="9"/>
        <v>620</v>
      </c>
      <c r="B635" s="106" t="s">
        <v>596</v>
      </c>
      <c r="C635" s="107" t="s">
        <v>628</v>
      </c>
      <c r="D635" s="107" t="s">
        <v>571</v>
      </c>
      <c r="E635" s="107" t="s">
        <v>597</v>
      </c>
      <c r="F635" s="108">
        <v>842.6</v>
      </c>
    </row>
    <row r="636" spans="1:6" ht="25.5">
      <c r="A636" s="86">
        <f t="shared" si="9"/>
        <v>621</v>
      </c>
      <c r="B636" s="87" t="s">
        <v>629</v>
      </c>
      <c r="C636" s="88" t="s">
        <v>628</v>
      </c>
      <c r="D636" s="88" t="s">
        <v>630</v>
      </c>
      <c r="E636" s="88"/>
      <c r="F636" s="89">
        <v>522.8</v>
      </c>
    </row>
    <row r="637" spans="1:6" ht="38.25">
      <c r="A637" s="86">
        <f t="shared" si="9"/>
        <v>622</v>
      </c>
      <c r="B637" s="87" t="s">
        <v>701</v>
      </c>
      <c r="C637" s="88" t="s">
        <v>628</v>
      </c>
      <c r="D637" s="88" t="s">
        <v>631</v>
      </c>
      <c r="E637" s="88"/>
      <c r="F637" s="89">
        <v>522.8</v>
      </c>
    </row>
    <row r="638" spans="1:6" ht="12.75">
      <c r="A638" s="86">
        <f t="shared" si="9"/>
        <v>623</v>
      </c>
      <c r="B638" s="87" t="s">
        <v>301</v>
      </c>
      <c r="C638" s="88" t="s">
        <v>628</v>
      </c>
      <c r="D638" s="88" t="s">
        <v>631</v>
      </c>
      <c r="E638" s="88" t="s">
        <v>593</v>
      </c>
      <c r="F638" s="89">
        <v>522.8</v>
      </c>
    </row>
    <row r="639" spans="1:6" ht="51">
      <c r="A639" s="86">
        <f t="shared" si="9"/>
        <v>624</v>
      </c>
      <c r="B639" s="106" t="s">
        <v>596</v>
      </c>
      <c r="C639" s="107" t="s">
        <v>628</v>
      </c>
      <c r="D639" s="107" t="s">
        <v>631</v>
      </c>
      <c r="E639" s="107" t="s">
        <v>597</v>
      </c>
      <c r="F639" s="108">
        <v>522.8</v>
      </c>
    </row>
    <row r="640" spans="1:6" ht="38.25">
      <c r="A640" s="86">
        <f t="shared" si="9"/>
        <v>625</v>
      </c>
      <c r="B640" s="87" t="s">
        <v>632</v>
      </c>
      <c r="C640" s="88" t="s">
        <v>633</v>
      </c>
      <c r="D640" s="88"/>
      <c r="E640" s="88"/>
      <c r="F640" s="89">
        <v>618.6</v>
      </c>
    </row>
    <row r="641" spans="1:6" ht="76.5">
      <c r="A641" s="86">
        <f t="shared" si="9"/>
        <v>626</v>
      </c>
      <c r="B641" s="87" t="s">
        <v>308</v>
      </c>
      <c r="C641" s="88" t="s">
        <v>633</v>
      </c>
      <c r="D641" s="88" t="s">
        <v>309</v>
      </c>
      <c r="E641" s="88"/>
      <c r="F641" s="89">
        <v>582.6</v>
      </c>
    </row>
    <row r="642" spans="1:6" ht="25.5">
      <c r="A642" s="86">
        <f t="shared" si="9"/>
        <v>627</v>
      </c>
      <c r="B642" s="87" t="s">
        <v>626</v>
      </c>
      <c r="C642" s="88" t="s">
        <v>633</v>
      </c>
      <c r="D642" s="88" t="s">
        <v>571</v>
      </c>
      <c r="E642" s="88"/>
      <c r="F642" s="89">
        <v>582.6</v>
      </c>
    </row>
    <row r="643" spans="1:6" ht="12.75">
      <c r="A643" s="86">
        <f t="shared" si="9"/>
        <v>628</v>
      </c>
      <c r="B643" s="87" t="s">
        <v>301</v>
      </c>
      <c r="C643" s="88" t="s">
        <v>633</v>
      </c>
      <c r="D643" s="88" t="s">
        <v>571</v>
      </c>
      <c r="E643" s="88" t="s">
        <v>593</v>
      </c>
      <c r="F643" s="89">
        <v>582.6</v>
      </c>
    </row>
    <row r="644" spans="1:6" ht="38.25">
      <c r="A644" s="86">
        <f t="shared" si="9"/>
        <v>629</v>
      </c>
      <c r="B644" s="106" t="s">
        <v>599</v>
      </c>
      <c r="C644" s="107" t="s">
        <v>633</v>
      </c>
      <c r="D644" s="107" t="s">
        <v>571</v>
      </c>
      <c r="E644" s="107" t="s">
        <v>600</v>
      </c>
      <c r="F644" s="108">
        <v>582.6</v>
      </c>
    </row>
    <row r="645" spans="1:6" ht="25.5">
      <c r="A645" s="86">
        <f t="shared" si="9"/>
        <v>630</v>
      </c>
      <c r="B645" s="87" t="s">
        <v>629</v>
      </c>
      <c r="C645" s="88" t="s">
        <v>633</v>
      </c>
      <c r="D645" s="88" t="s">
        <v>630</v>
      </c>
      <c r="E645" s="88"/>
      <c r="F645" s="89">
        <v>36</v>
      </c>
    </row>
    <row r="646" spans="1:6" ht="38.25">
      <c r="A646" s="86">
        <f t="shared" si="9"/>
        <v>631</v>
      </c>
      <c r="B646" s="87" t="s">
        <v>701</v>
      </c>
      <c r="C646" s="88" t="s">
        <v>633</v>
      </c>
      <c r="D646" s="88" t="s">
        <v>631</v>
      </c>
      <c r="E646" s="88"/>
      <c r="F646" s="89">
        <v>36</v>
      </c>
    </row>
    <row r="647" spans="1:6" ht="12.75">
      <c r="A647" s="86">
        <f t="shared" si="9"/>
        <v>632</v>
      </c>
      <c r="B647" s="87" t="s">
        <v>301</v>
      </c>
      <c r="C647" s="88" t="s">
        <v>633</v>
      </c>
      <c r="D647" s="88" t="s">
        <v>631</v>
      </c>
      <c r="E647" s="88" t="s">
        <v>593</v>
      </c>
      <c r="F647" s="89">
        <v>36</v>
      </c>
    </row>
    <row r="648" spans="1:6" ht="38.25">
      <c r="A648" s="86">
        <f t="shared" si="9"/>
        <v>633</v>
      </c>
      <c r="B648" s="106" t="s">
        <v>599</v>
      </c>
      <c r="C648" s="107" t="s">
        <v>633</v>
      </c>
      <c r="D648" s="107" t="s">
        <v>631</v>
      </c>
      <c r="E648" s="107" t="s">
        <v>600</v>
      </c>
      <c r="F648" s="108">
        <v>36</v>
      </c>
    </row>
    <row r="649" spans="1:7" ht="25.5">
      <c r="A649" s="90">
        <f t="shared" si="9"/>
        <v>634</v>
      </c>
      <c r="B649" s="84" t="s">
        <v>645</v>
      </c>
      <c r="C649" s="83" t="s">
        <v>646</v>
      </c>
      <c r="D649" s="83"/>
      <c r="E649" s="83"/>
      <c r="F649" s="85">
        <f>44359+11.8+23.6+1.7+1.1</f>
        <v>44397.2</v>
      </c>
      <c r="G649" s="99"/>
    </row>
    <row r="650" spans="1:6" ht="25.5">
      <c r="A650" s="86">
        <f t="shared" si="9"/>
        <v>635</v>
      </c>
      <c r="B650" s="87" t="s">
        <v>647</v>
      </c>
      <c r="C650" s="88" t="s">
        <v>648</v>
      </c>
      <c r="D650" s="88"/>
      <c r="E650" s="88"/>
      <c r="F650" s="89">
        <f>38169.5+11.8+23.6+1.1</f>
        <v>38206</v>
      </c>
    </row>
    <row r="651" spans="1:6" ht="89.25">
      <c r="A651" s="86">
        <f t="shared" si="9"/>
        <v>636</v>
      </c>
      <c r="B651" s="96" t="s">
        <v>177</v>
      </c>
      <c r="C651" s="88" t="s">
        <v>178</v>
      </c>
      <c r="D651" s="88"/>
      <c r="E651" s="88"/>
      <c r="F651" s="89">
        <v>496.9</v>
      </c>
    </row>
    <row r="652" spans="1:6" ht="25.5">
      <c r="A652" s="86">
        <f t="shared" si="9"/>
        <v>637</v>
      </c>
      <c r="B652" s="87" t="s">
        <v>629</v>
      </c>
      <c r="C652" s="88" t="s">
        <v>178</v>
      </c>
      <c r="D652" s="88" t="s">
        <v>630</v>
      </c>
      <c r="E652" s="88"/>
      <c r="F652" s="89">
        <v>496.9</v>
      </c>
    </row>
    <row r="653" spans="1:6" ht="38.25">
      <c r="A653" s="86">
        <f t="shared" si="9"/>
        <v>638</v>
      </c>
      <c r="B653" s="87" t="s">
        <v>701</v>
      </c>
      <c r="C653" s="88" t="s">
        <v>178</v>
      </c>
      <c r="D653" s="88" t="s">
        <v>631</v>
      </c>
      <c r="E653" s="88"/>
      <c r="F653" s="89">
        <v>496.9</v>
      </c>
    </row>
    <row r="654" spans="1:6" ht="12.75">
      <c r="A654" s="86">
        <f t="shared" si="9"/>
        <v>639</v>
      </c>
      <c r="B654" s="87" t="s">
        <v>176</v>
      </c>
      <c r="C654" s="88" t="s">
        <v>178</v>
      </c>
      <c r="D654" s="88" t="s">
        <v>631</v>
      </c>
      <c r="E654" s="88" t="s">
        <v>466</v>
      </c>
      <c r="F654" s="89">
        <v>496.9</v>
      </c>
    </row>
    <row r="655" spans="1:6" ht="12.75">
      <c r="A655" s="86">
        <f t="shared" si="9"/>
        <v>640</v>
      </c>
      <c r="B655" s="106" t="s">
        <v>473</v>
      </c>
      <c r="C655" s="107" t="s">
        <v>178</v>
      </c>
      <c r="D655" s="107" t="s">
        <v>631</v>
      </c>
      <c r="E655" s="107" t="s">
        <v>474</v>
      </c>
      <c r="F655" s="210">
        <v>496.9</v>
      </c>
    </row>
    <row r="656" spans="1:6" ht="76.5">
      <c r="A656" s="86">
        <f t="shared" si="9"/>
        <v>641</v>
      </c>
      <c r="B656" s="87" t="s">
        <v>706</v>
      </c>
      <c r="C656" s="88" t="s">
        <v>707</v>
      </c>
      <c r="D656" s="88"/>
      <c r="E656" s="88"/>
      <c r="F656" s="89">
        <v>39.6</v>
      </c>
    </row>
    <row r="657" spans="1:6" ht="25.5">
      <c r="A657" s="86">
        <f t="shared" si="9"/>
        <v>642</v>
      </c>
      <c r="B657" s="87" t="s">
        <v>629</v>
      </c>
      <c r="C657" s="88" t="s">
        <v>707</v>
      </c>
      <c r="D657" s="88" t="s">
        <v>630</v>
      </c>
      <c r="E657" s="88"/>
      <c r="F657" s="89">
        <v>39.6</v>
      </c>
    </row>
    <row r="658" spans="1:6" ht="38.25">
      <c r="A658" s="86">
        <f t="shared" si="9"/>
        <v>643</v>
      </c>
      <c r="B658" s="87" t="s">
        <v>701</v>
      </c>
      <c r="C658" s="88" t="s">
        <v>707</v>
      </c>
      <c r="D658" s="88" t="s">
        <v>631</v>
      </c>
      <c r="E658" s="88"/>
      <c r="F658" s="89">
        <v>39.6</v>
      </c>
    </row>
    <row r="659" spans="1:6" ht="12.75">
      <c r="A659" s="86">
        <f t="shared" si="9"/>
        <v>644</v>
      </c>
      <c r="B659" s="87" t="s">
        <v>301</v>
      </c>
      <c r="C659" s="88" t="s">
        <v>707</v>
      </c>
      <c r="D659" s="88" t="s">
        <v>631</v>
      </c>
      <c r="E659" s="88" t="s">
        <v>593</v>
      </c>
      <c r="F659" s="89">
        <v>39.6</v>
      </c>
    </row>
    <row r="660" spans="1:6" ht="12.75">
      <c r="A660" s="86">
        <f t="shared" si="9"/>
        <v>645</v>
      </c>
      <c r="B660" s="106" t="s">
        <v>314</v>
      </c>
      <c r="C660" s="107" t="s">
        <v>707</v>
      </c>
      <c r="D660" s="107" t="s">
        <v>631</v>
      </c>
      <c r="E660" s="107" t="s">
        <v>583</v>
      </c>
      <c r="F660" s="108">
        <v>39.6</v>
      </c>
    </row>
    <row r="661" spans="1:6" ht="63.75">
      <c r="A661" s="86">
        <f t="shared" si="9"/>
        <v>646</v>
      </c>
      <c r="B661" s="87" t="s">
        <v>649</v>
      </c>
      <c r="C661" s="88" t="s">
        <v>650</v>
      </c>
      <c r="D661" s="88"/>
      <c r="E661" s="88"/>
      <c r="F661" s="89">
        <f>F662+F666</f>
        <v>1075.6</v>
      </c>
    </row>
    <row r="662" spans="1:6" ht="76.5">
      <c r="A662" s="86">
        <f t="shared" si="9"/>
        <v>647</v>
      </c>
      <c r="B662" s="87" t="s">
        <v>308</v>
      </c>
      <c r="C662" s="88" t="s">
        <v>650</v>
      </c>
      <c r="D662" s="88" t="s">
        <v>309</v>
      </c>
      <c r="E662" s="88"/>
      <c r="F662" s="89">
        <f>804+23.6</f>
        <v>827.6</v>
      </c>
    </row>
    <row r="663" spans="1:6" ht="25.5">
      <c r="A663" s="86">
        <f t="shared" si="9"/>
        <v>648</v>
      </c>
      <c r="B663" s="87" t="s">
        <v>626</v>
      </c>
      <c r="C663" s="88" t="s">
        <v>650</v>
      </c>
      <c r="D663" s="88" t="s">
        <v>571</v>
      </c>
      <c r="E663" s="88"/>
      <c r="F663" s="89">
        <f>804+23.6</f>
        <v>827.6</v>
      </c>
    </row>
    <row r="664" spans="1:6" ht="12.75">
      <c r="A664" s="86">
        <f t="shared" si="9"/>
        <v>649</v>
      </c>
      <c r="B664" s="87" t="s">
        <v>301</v>
      </c>
      <c r="C664" s="88" t="s">
        <v>650</v>
      </c>
      <c r="D664" s="88" t="s">
        <v>571</v>
      </c>
      <c r="E664" s="88" t="s">
        <v>593</v>
      </c>
      <c r="F664" s="89">
        <f>804+23.6</f>
        <v>827.6</v>
      </c>
    </row>
    <row r="665" spans="1:6" ht="51">
      <c r="A665" s="86">
        <f t="shared" si="9"/>
        <v>650</v>
      </c>
      <c r="B665" s="106" t="s">
        <v>294</v>
      </c>
      <c r="C665" s="107" t="s">
        <v>650</v>
      </c>
      <c r="D665" s="107" t="s">
        <v>571</v>
      </c>
      <c r="E665" s="107" t="s">
        <v>598</v>
      </c>
      <c r="F665" s="108">
        <v>804</v>
      </c>
    </row>
    <row r="666" spans="1:6" ht="25.5">
      <c r="A666" s="86">
        <f t="shared" si="9"/>
        <v>651</v>
      </c>
      <c r="B666" s="87" t="s">
        <v>629</v>
      </c>
      <c r="C666" s="88" t="s">
        <v>650</v>
      </c>
      <c r="D666" s="88" t="s">
        <v>630</v>
      </c>
      <c r="E666" s="88"/>
      <c r="F666" s="89">
        <v>248</v>
      </c>
    </row>
    <row r="667" spans="1:6" ht="38.25">
      <c r="A667" s="86">
        <f t="shared" si="9"/>
        <v>652</v>
      </c>
      <c r="B667" s="87" t="s">
        <v>701</v>
      </c>
      <c r="C667" s="88" t="s">
        <v>650</v>
      </c>
      <c r="D667" s="88" t="s">
        <v>631</v>
      </c>
      <c r="E667" s="88"/>
      <c r="F667" s="89">
        <v>248</v>
      </c>
    </row>
    <row r="668" spans="1:6" ht="12.75">
      <c r="A668" s="86">
        <f aca="true" t="shared" si="10" ref="A668:A731">A667+1</f>
        <v>653</v>
      </c>
      <c r="B668" s="87" t="s">
        <v>301</v>
      </c>
      <c r="C668" s="88" t="s">
        <v>650</v>
      </c>
      <c r="D668" s="88" t="s">
        <v>631</v>
      </c>
      <c r="E668" s="88" t="s">
        <v>593</v>
      </c>
      <c r="F668" s="89">
        <v>248</v>
      </c>
    </row>
    <row r="669" spans="1:6" ht="51">
      <c r="A669" s="86">
        <f t="shared" si="10"/>
        <v>654</v>
      </c>
      <c r="B669" s="106" t="s">
        <v>294</v>
      </c>
      <c r="C669" s="107" t="s">
        <v>650</v>
      </c>
      <c r="D669" s="107" t="s">
        <v>631</v>
      </c>
      <c r="E669" s="107" t="s">
        <v>598</v>
      </c>
      <c r="F669" s="108">
        <v>248</v>
      </c>
    </row>
    <row r="670" spans="1:6" ht="76.5">
      <c r="A670" s="86">
        <f t="shared" si="10"/>
        <v>655</v>
      </c>
      <c r="B670" s="87" t="s">
        <v>179</v>
      </c>
      <c r="C670" s="88" t="s">
        <v>180</v>
      </c>
      <c r="D670" s="88"/>
      <c r="E670" s="88"/>
      <c r="F670" s="89">
        <v>1244.7</v>
      </c>
    </row>
    <row r="671" spans="1:6" ht="25.5">
      <c r="A671" s="86">
        <f t="shared" si="10"/>
        <v>656</v>
      </c>
      <c r="B671" s="87" t="s">
        <v>629</v>
      </c>
      <c r="C671" s="88" t="s">
        <v>180</v>
      </c>
      <c r="D671" s="88" t="s">
        <v>630</v>
      </c>
      <c r="E671" s="88"/>
      <c r="F671" s="89">
        <v>1244.7</v>
      </c>
    </row>
    <row r="672" spans="1:6" ht="38.25">
      <c r="A672" s="86">
        <f t="shared" si="10"/>
        <v>657</v>
      </c>
      <c r="B672" s="87" t="s">
        <v>701</v>
      </c>
      <c r="C672" s="88" t="s">
        <v>180</v>
      </c>
      <c r="D672" s="88" t="s">
        <v>631</v>
      </c>
      <c r="E672" s="88"/>
      <c r="F672" s="89">
        <v>1244.7</v>
      </c>
    </row>
    <row r="673" spans="1:6" ht="12.75">
      <c r="A673" s="86">
        <f t="shared" si="10"/>
        <v>658</v>
      </c>
      <c r="B673" s="87" t="s">
        <v>176</v>
      </c>
      <c r="C673" s="88" t="s">
        <v>180</v>
      </c>
      <c r="D673" s="88" t="s">
        <v>631</v>
      </c>
      <c r="E673" s="88" t="s">
        <v>466</v>
      </c>
      <c r="F673" s="89">
        <v>1244.7</v>
      </c>
    </row>
    <row r="674" spans="1:6" ht="12.75">
      <c r="A674" s="86">
        <f t="shared" si="10"/>
        <v>659</v>
      </c>
      <c r="B674" s="106" t="s">
        <v>473</v>
      </c>
      <c r="C674" s="107" t="s">
        <v>180</v>
      </c>
      <c r="D674" s="107" t="s">
        <v>631</v>
      </c>
      <c r="E674" s="107" t="s">
        <v>474</v>
      </c>
      <c r="F674" s="108">
        <v>1244.7</v>
      </c>
    </row>
    <row r="675" spans="1:6" ht="63.75">
      <c r="A675" s="86">
        <f t="shared" si="10"/>
        <v>660</v>
      </c>
      <c r="B675" s="87" t="s">
        <v>651</v>
      </c>
      <c r="C675" s="88" t="s">
        <v>652</v>
      </c>
      <c r="D675" s="88"/>
      <c r="E675" s="88"/>
      <c r="F675" s="89">
        <f>F676+F680</f>
        <v>464.5</v>
      </c>
    </row>
    <row r="676" spans="1:6" ht="76.5">
      <c r="A676" s="86">
        <f t="shared" si="10"/>
        <v>661</v>
      </c>
      <c r="B676" s="87" t="s">
        <v>308</v>
      </c>
      <c r="C676" s="88" t="s">
        <v>652</v>
      </c>
      <c r="D676" s="88" t="s">
        <v>309</v>
      </c>
      <c r="E676" s="88"/>
      <c r="F676" s="89">
        <f>402+11.8</f>
        <v>413.8</v>
      </c>
    </row>
    <row r="677" spans="1:6" ht="25.5">
      <c r="A677" s="86">
        <f t="shared" si="10"/>
        <v>662</v>
      </c>
      <c r="B677" s="87" t="s">
        <v>626</v>
      </c>
      <c r="C677" s="88" t="s">
        <v>652</v>
      </c>
      <c r="D677" s="88" t="s">
        <v>571</v>
      </c>
      <c r="E677" s="88"/>
      <c r="F677" s="89">
        <f>402+11.8</f>
        <v>413.8</v>
      </c>
    </row>
    <row r="678" spans="1:6" ht="12.75">
      <c r="A678" s="86">
        <f t="shared" si="10"/>
        <v>663</v>
      </c>
      <c r="B678" s="87" t="s">
        <v>301</v>
      </c>
      <c r="C678" s="88" t="s">
        <v>652</v>
      </c>
      <c r="D678" s="88" t="s">
        <v>571</v>
      </c>
      <c r="E678" s="88" t="s">
        <v>593</v>
      </c>
      <c r="F678" s="89">
        <f>402+11.8</f>
        <v>413.8</v>
      </c>
    </row>
    <row r="679" spans="1:6" ht="51">
      <c r="A679" s="86">
        <f t="shared" si="10"/>
        <v>664</v>
      </c>
      <c r="B679" s="106" t="s">
        <v>294</v>
      </c>
      <c r="C679" s="107" t="s">
        <v>652</v>
      </c>
      <c r="D679" s="107" t="s">
        <v>571</v>
      </c>
      <c r="E679" s="107" t="s">
        <v>598</v>
      </c>
      <c r="F679" s="89">
        <f>402+11.8</f>
        <v>413.8</v>
      </c>
    </row>
    <row r="680" spans="1:6" ht="25.5">
      <c r="A680" s="86">
        <f t="shared" si="10"/>
        <v>665</v>
      </c>
      <c r="B680" s="87" t="s">
        <v>629</v>
      </c>
      <c r="C680" s="88" t="s">
        <v>652</v>
      </c>
      <c r="D680" s="88" t="s">
        <v>630</v>
      </c>
      <c r="E680" s="88"/>
      <c r="F680" s="89">
        <v>50.7</v>
      </c>
    </row>
    <row r="681" spans="1:6" ht="38.25">
      <c r="A681" s="86">
        <f t="shared" si="10"/>
        <v>666</v>
      </c>
      <c r="B681" s="87" t="s">
        <v>701</v>
      </c>
      <c r="C681" s="88" t="s">
        <v>652</v>
      </c>
      <c r="D681" s="88" t="s">
        <v>631</v>
      </c>
      <c r="E681" s="88"/>
      <c r="F681" s="89">
        <v>50.7</v>
      </c>
    </row>
    <row r="682" spans="1:6" ht="12.75">
      <c r="A682" s="86">
        <f t="shared" si="10"/>
        <v>667</v>
      </c>
      <c r="B682" s="87" t="s">
        <v>301</v>
      </c>
      <c r="C682" s="88" t="s">
        <v>652</v>
      </c>
      <c r="D682" s="88" t="s">
        <v>631</v>
      </c>
      <c r="E682" s="88" t="s">
        <v>593</v>
      </c>
      <c r="F682" s="89">
        <v>50.7</v>
      </c>
    </row>
    <row r="683" spans="1:6" ht="51">
      <c r="A683" s="86">
        <f t="shared" si="10"/>
        <v>668</v>
      </c>
      <c r="B683" s="106" t="s">
        <v>294</v>
      </c>
      <c r="C683" s="107" t="s">
        <v>652</v>
      </c>
      <c r="D683" s="107" t="s">
        <v>631</v>
      </c>
      <c r="E683" s="107" t="s">
        <v>598</v>
      </c>
      <c r="F683" s="108">
        <v>50.7</v>
      </c>
    </row>
    <row r="684" spans="1:6" ht="51">
      <c r="A684" s="86">
        <f t="shared" si="10"/>
        <v>669</v>
      </c>
      <c r="B684" s="87" t="s">
        <v>653</v>
      </c>
      <c r="C684" s="88" t="s">
        <v>654</v>
      </c>
      <c r="D684" s="88"/>
      <c r="E684" s="88"/>
      <c r="F684" s="89">
        <v>32763.2</v>
      </c>
    </row>
    <row r="685" spans="1:6" ht="76.5">
      <c r="A685" s="86">
        <f t="shared" si="10"/>
        <v>670</v>
      </c>
      <c r="B685" s="87" t="s">
        <v>308</v>
      </c>
      <c r="C685" s="88" t="s">
        <v>654</v>
      </c>
      <c r="D685" s="88" t="s">
        <v>309</v>
      </c>
      <c r="E685" s="88"/>
      <c r="F685" s="89">
        <v>19982.7</v>
      </c>
    </row>
    <row r="686" spans="1:6" ht="25.5">
      <c r="A686" s="86">
        <f t="shared" si="10"/>
        <v>671</v>
      </c>
      <c r="B686" s="87" t="s">
        <v>626</v>
      </c>
      <c r="C686" s="88" t="s">
        <v>654</v>
      </c>
      <c r="D686" s="88" t="s">
        <v>571</v>
      </c>
      <c r="E686" s="88"/>
      <c r="F686" s="89">
        <v>19982.7</v>
      </c>
    </row>
    <row r="687" spans="1:6" ht="12.75">
      <c r="A687" s="86">
        <f t="shared" si="10"/>
        <v>672</v>
      </c>
      <c r="B687" s="87" t="s">
        <v>301</v>
      </c>
      <c r="C687" s="88" t="s">
        <v>654</v>
      </c>
      <c r="D687" s="88" t="s">
        <v>571</v>
      </c>
      <c r="E687" s="88" t="s">
        <v>593</v>
      </c>
      <c r="F687" s="89">
        <v>19982.7</v>
      </c>
    </row>
    <row r="688" spans="1:6" ht="51">
      <c r="A688" s="86">
        <f t="shared" si="10"/>
        <v>673</v>
      </c>
      <c r="B688" s="106" t="s">
        <v>294</v>
      </c>
      <c r="C688" s="107" t="s">
        <v>654</v>
      </c>
      <c r="D688" s="107" t="s">
        <v>571</v>
      </c>
      <c r="E688" s="107" t="s">
        <v>598</v>
      </c>
      <c r="F688" s="108">
        <v>19982.7</v>
      </c>
    </row>
    <row r="689" spans="1:6" ht="25.5">
      <c r="A689" s="86">
        <f t="shared" si="10"/>
        <v>674</v>
      </c>
      <c r="B689" s="87" t="s">
        <v>629</v>
      </c>
      <c r="C689" s="88" t="s">
        <v>654</v>
      </c>
      <c r="D689" s="88" t="s">
        <v>630</v>
      </c>
      <c r="E689" s="88"/>
      <c r="F689" s="89">
        <v>12756.8</v>
      </c>
    </row>
    <row r="690" spans="1:6" ht="38.25">
      <c r="A690" s="86">
        <f t="shared" si="10"/>
        <v>675</v>
      </c>
      <c r="B690" s="87" t="s">
        <v>701</v>
      </c>
      <c r="C690" s="88" t="s">
        <v>654</v>
      </c>
      <c r="D690" s="88" t="s">
        <v>631</v>
      </c>
      <c r="E690" s="88"/>
      <c r="F690" s="89">
        <v>12756.8</v>
      </c>
    </row>
    <row r="691" spans="1:6" ht="12.75">
      <c r="A691" s="86">
        <f t="shared" si="10"/>
        <v>676</v>
      </c>
      <c r="B691" s="87" t="s">
        <v>301</v>
      </c>
      <c r="C691" s="88" t="s">
        <v>654</v>
      </c>
      <c r="D691" s="88" t="s">
        <v>631</v>
      </c>
      <c r="E691" s="88" t="s">
        <v>593</v>
      </c>
      <c r="F691" s="89">
        <v>12756.8</v>
      </c>
    </row>
    <row r="692" spans="1:6" ht="51">
      <c r="A692" s="86">
        <f t="shared" si="10"/>
        <v>677</v>
      </c>
      <c r="B692" s="106" t="s">
        <v>294</v>
      </c>
      <c r="C692" s="107" t="s">
        <v>654</v>
      </c>
      <c r="D692" s="107" t="s">
        <v>631</v>
      </c>
      <c r="E692" s="107" t="s">
        <v>598</v>
      </c>
      <c r="F692" s="108">
        <v>12756.8</v>
      </c>
    </row>
    <row r="693" spans="1:6" ht="12.75">
      <c r="A693" s="86">
        <f t="shared" si="10"/>
        <v>678</v>
      </c>
      <c r="B693" s="87" t="s">
        <v>655</v>
      </c>
      <c r="C693" s="88" t="s">
        <v>654</v>
      </c>
      <c r="D693" s="88" t="s">
        <v>656</v>
      </c>
      <c r="E693" s="88"/>
      <c r="F693" s="89">
        <v>23.7</v>
      </c>
    </row>
    <row r="694" spans="1:6" ht="12.75">
      <c r="A694" s="86">
        <f t="shared" si="10"/>
        <v>679</v>
      </c>
      <c r="B694" s="87" t="s">
        <v>657</v>
      </c>
      <c r="C694" s="88" t="s">
        <v>654</v>
      </c>
      <c r="D694" s="88" t="s">
        <v>658</v>
      </c>
      <c r="E694" s="88"/>
      <c r="F694" s="89">
        <v>23.7</v>
      </c>
    </row>
    <row r="695" spans="1:6" ht="12.75">
      <c r="A695" s="86">
        <f t="shared" si="10"/>
        <v>680</v>
      </c>
      <c r="B695" s="87" t="s">
        <v>301</v>
      </c>
      <c r="C695" s="88" t="s">
        <v>654</v>
      </c>
      <c r="D695" s="88" t="s">
        <v>658</v>
      </c>
      <c r="E695" s="88" t="s">
        <v>593</v>
      </c>
      <c r="F695" s="89">
        <v>23.7</v>
      </c>
    </row>
    <row r="696" spans="1:6" ht="51">
      <c r="A696" s="86">
        <f t="shared" si="10"/>
        <v>681</v>
      </c>
      <c r="B696" s="106" t="s">
        <v>294</v>
      </c>
      <c r="C696" s="107" t="s">
        <v>654</v>
      </c>
      <c r="D696" s="107" t="s">
        <v>658</v>
      </c>
      <c r="E696" s="107" t="s">
        <v>598</v>
      </c>
      <c r="F696" s="108">
        <v>23.7</v>
      </c>
    </row>
    <row r="697" spans="1:6" ht="38.25">
      <c r="A697" s="86">
        <f t="shared" si="10"/>
        <v>682</v>
      </c>
      <c r="B697" s="87" t="s">
        <v>659</v>
      </c>
      <c r="C697" s="88" t="s">
        <v>660</v>
      </c>
      <c r="D697" s="88"/>
      <c r="E697" s="88"/>
      <c r="F697" s="89">
        <v>906.7</v>
      </c>
    </row>
    <row r="698" spans="1:6" ht="76.5">
      <c r="A698" s="86">
        <f t="shared" si="10"/>
        <v>683</v>
      </c>
      <c r="B698" s="87" t="s">
        <v>308</v>
      </c>
      <c r="C698" s="88" t="s">
        <v>660</v>
      </c>
      <c r="D698" s="88" t="s">
        <v>309</v>
      </c>
      <c r="E698" s="88"/>
      <c r="F698" s="89">
        <v>906.7</v>
      </c>
    </row>
    <row r="699" spans="1:6" ht="25.5">
      <c r="A699" s="86">
        <f t="shared" si="10"/>
        <v>684</v>
      </c>
      <c r="B699" s="87" t="s">
        <v>626</v>
      </c>
      <c r="C699" s="88" t="s">
        <v>660</v>
      </c>
      <c r="D699" s="88" t="s">
        <v>571</v>
      </c>
      <c r="E699" s="88"/>
      <c r="F699" s="89">
        <v>906.7</v>
      </c>
    </row>
    <row r="700" spans="1:6" ht="12.75">
      <c r="A700" s="86">
        <f t="shared" si="10"/>
        <v>685</v>
      </c>
      <c r="B700" s="87" t="s">
        <v>301</v>
      </c>
      <c r="C700" s="88" t="s">
        <v>660</v>
      </c>
      <c r="D700" s="88" t="s">
        <v>571</v>
      </c>
      <c r="E700" s="88" t="s">
        <v>593</v>
      </c>
      <c r="F700" s="89">
        <v>906.7</v>
      </c>
    </row>
    <row r="701" spans="1:6" ht="51">
      <c r="A701" s="86">
        <f t="shared" si="10"/>
        <v>686</v>
      </c>
      <c r="B701" s="106" t="s">
        <v>294</v>
      </c>
      <c r="C701" s="107" t="s">
        <v>660</v>
      </c>
      <c r="D701" s="107" t="s">
        <v>571</v>
      </c>
      <c r="E701" s="107" t="s">
        <v>598</v>
      </c>
      <c r="F701" s="108">
        <v>906.7</v>
      </c>
    </row>
    <row r="702" spans="1:6" ht="38.25">
      <c r="A702" s="86">
        <f t="shared" si="10"/>
        <v>687</v>
      </c>
      <c r="B702" s="87" t="s">
        <v>1019</v>
      </c>
      <c r="C702" s="88" t="s">
        <v>1020</v>
      </c>
      <c r="D702" s="88"/>
      <c r="E702" s="88"/>
      <c r="F702" s="89">
        <v>140</v>
      </c>
    </row>
    <row r="703" spans="1:6" ht="12.75">
      <c r="A703" s="86">
        <f t="shared" si="10"/>
        <v>688</v>
      </c>
      <c r="B703" s="87" t="s">
        <v>655</v>
      </c>
      <c r="C703" s="88" t="s">
        <v>1020</v>
      </c>
      <c r="D703" s="88" t="s">
        <v>656</v>
      </c>
      <c r="E703" s="88"/>
      <c r="F703" s="89">
        <v>140</v>
      </c>
    </row>
    <row r="704" spans="1:6" ht="12.75">
      <c r="A704" s="86">
        <f t="shared" si="10"/>
        <v>689</v>
      </c>
      <c r="B704" s="87" t="s">
        <v>1021</v>
      </c>
      <c r="C704" s="88" t="s">
        <v>1020</v>
      </c>
      <c r="D704" s="88" t="s">
        <v>1022</v>
      </c>
      <c r="E704" s="88"/>
      <c r="F704" s="89">
        <v>140</v>
      </c>
    </row>
    <row r="705" spans="1:6" ht="12.75">
      <c r="A705" s="86">
        <f t="shared" si="10"/>
        <v>690</v>
      </c>
      <c r="B705" s="87" t="s">
        <v>301</v>
      </c>
      <c r="C705" s="88" t="s">
        <v>1020</v>
      </c>
      <c r="D705" s="88" t="s">
        <v>1022</v>
      </c>
      <c r="E705" s="88" t="s">
        <v>593</v>
      </c>
      <c r="F705" s="89">
        <v>140</v>
      </c>
    </row>
    <row r="706" spans="1:6" ht="12.75">
      <c r="A706" s="86">
        <f t="shared" si="10"/>
        <v>691</v>
      </c>
      <c r="B706" s="106" t="s">
        <v>601</v>
      </c>
      <c r="C706" s="107" t="s">
        <v>1020</v>
      </c>
      <c r="D706" s="107" t="s">
        <v>1022</v>
      </c>
      <c r="E706" s="107" t="s">
        <v>582</v>
      </c>
      <c r="F706" s="108">
        <v>140</v>
      </c>
    </row>
    <row r="707" spans="1:6" ht="51">
      <c r="A707" s="86">
        <f t="shared" si="10"/>
        <v>692</v>
      </c>
      <c r="B707" s="87" t="s">
        <v>1023</v>
      </c>
      <c r="C707" s="88" t="s">
        <v>1024</v>
      </c>
      <c r="D707" s="88"/>
      <c r="E707" s="88"/>
      <c r="F707" s="89">
        <v>148.8</v>
      </c>
    </row>
    <row r="708" spans="1:6" ht="25.5">
      <c r="A708" s="86">
        <f t="shared" si="10"/>
        <v>693</v>
      </c>
      <c r="B708" s="87" t="s">
        <v>629</v>
      </c>
      <c r="C708" s="88" t="s">
        <v>1024</v>
      </c>
      <c r="D708" s="88" t="s">
        <v>630</v>
      </c>
      <c r="E708" s="88"/>
      <c r="F708" s="89">
        <v>148.8</v>
      </c>
    </row>
    <row r="709" spans="1:6" ht="38.25">
      <c r="A709" s="86">
        <f t="shared" si="10"/>
        <v>694</v>
      </c>
      <c r="B709" s="87" t="s">
        <v>701</v>
      </c>
      <c r="C709" s="88" t="s">
        <v>1024</v>
      </c>
      <c r="D709" s="88" t="s">
        <v>631</v>
      </c>
      <c r="E709" s="88"/>
      <c r="F709" s="89">
        <v>148.8</v>
      </c>
    </row>
    <row r="710" spans="1:6" ht="12.75">
      <c r="A710" s="86">
        <f t="shared" si="10"/>
        <v>695</v>
      </c>
      <c r="B710" s="87" t="s">
        <v>301</v>
      </c>
      <c r="C710" s="88" t="s">
        <v>1024</v>
      </c>
      <c r="D710" s="88" t="s">
        <v>631</v>
      </c>
      <c r="E710" s="88" t="s">
        <v>593</v>
      </c>
      <c r="F710" s="89">
        <v>148.8</v>
      </c>
    </row>
    <row r="711" spans="1:6" ht="12.75">
      <c r="A711" s="86">
        <f t="shared" si="10"/>
        <v>696</v>
      </c>
      <c r="B711" s="106" t="s">
        <v>314</v>
      </c>
      <c r="C711" s="107" t="s">
        <v>1024</v>
      </c>
      <c r="D711" s="107" t="s">
        <v>631</v>
      </c>
      <c r="E711" s="107" t="s">
        <v>583</v>
      </c>
      <c r="F711" s="108">
        <v>148.8</v>
      </c>
    </row>
    <row r="712" spans="1:6" ht="76.5">
      <c r="A712" s="86">
        <f t="shared" si="10"/>
        <v>697</v>
      </c>
      <c r="B712" s="87" t="s">
        <v>708</v>
      </c>
      <c r="C712" s="88" t="s">
        <v>709</v>
      </c>
      <c r="D712" s="88"/>
      <c r="E712" s="88"/>
      <c r="F712" s="89">
        <v>156</v>
      </c>
    </row>
    <row r="713" spans="1:6" ht="12.75">
      <c r="A713" s="86">
        <f t="shared" si="10"/>
        <v>698</v>
      </c>
      <c r="B713" s="87" t="s">
        <v>655</v>
      </c>
      <c r="C713" s="88" t="s">
        <v>709</v>
      </c>
      <c r="D713" s="88" t="s">
        <v>656</v>
      </c>
      <c r="E713" s="88"/>
      <c r="F713" s="89">
        <v>156</v>
      </c>
    </row>
    <row r="714" spans="1:6" ht="12.75">
      <c r="A714" s="86">
        <f t="shared" si="10"/>
        <v>699</v>
      </c>
      <c r="B714" s="87" t="s">
        <v>710</v>
      </c>
      <c r="C714" s="88" t="s">
        <v>709</v>
      </c>
      <c r="D714" s="88" t="s">
        <v>711</v>
      </c>
      <c r="E714" s="88"/>
      <c r="F714" s="89">
        <v>156</v>
      </c>
    </row>
    <row r="715" spans="1:6" ht="12.75">
      <c r="A715" s="86">
        <f t="shared" si="10"/>
        <v>700</v>
      </c>
      <c r="B715" s="87" t="s">
        <v>301</v>
      </c>
      <c r="C715" s="88" t="s">
        <v>709</v>
      </c>
      <c r="D715" s="88" t="s">
        <v>711</v>
      </c>
      <c r="E715" s="88" t="s">
        <v>593</v>
      </c>
      <c r="F715" s="89">
        <v>156</v>
      </c>
    </row>
    <row r="716" spans="1:6" ht="12.75">
      <c r="A716" s="86">
        <f t="shared" si="10"/>
        <v>701</v>
      </c>
      <c r="B716" s="106" t="s">
        <v>314</v>
      </c>
      <c r="C716" s="107" t="s">
        <v>709</v>
      </c>
      <c r="D716" s="107" t="s">
        <v>711</v>
      </c>
      <c r="E716" s="107" t="s">
        <v>583</v>
      </c>
      <c r="F716" s="108">
        <v>156</v>
      </c>
    </row>
    <row r="717" spans="1:6" ht="38.25">
      <c r="A717" s="86">
        <f t="shared" si="10"/>
        <v>702</v>
      </c>
      <c r="B717" s="87" t="s">
        <v>726</v>
      </c>
      <c r="C717" s="88" t="s">
        <v>727</v>
      </c>
      <c r="D717" s="88"/>
      <c r="E717" s="88"/>
      <c r="F717" s="89">
        <v>770</v>
      </c>
    </row>
    <row r="718" spans="1:6" ht="25.5">
      <c r="A718" s="86">
        <f t="shared" si="10"/>
        <v>703</v>
      </c>
      <c r="B718" s="87" t="s">
        <v>629</v>
      </c>
      <c r="C718" s="88" t="s">
        <v>727</v>
      </c>
      <c r="D718" s="88" t="s">
        <v>630</v>
      </c>
      <c r="E718" s="88"/>
      <c r="F718" s="89">
        <v>770</v>
      </c>
    </row>
    <row r="719" spans="1:6" ht="38.25">
      <c r="A719" s="86">
        <f t="shared" si="10"/>
        <v>704</v>
      </c>
      <c r="B719" s="87" t="s">
        <v>701</v>
      </c>
      <c r="C719" s="88" t="s">
        <v>727</v>
      </c>
      <c r="D719" s="88" t="s">
        <v>631</v>
      </c>
      <c r="E719" s="88"/>
      <c r="F719" s="89">
        <v>770</v>
      </c>
    </row>
    <row r="720" spans="1:6" ht="12.75">
      <c r="A720" s="86">
        <f t="shared" si="10"/>
        <v>705</v>
      </c>
      <c r="B720" s="87" t="s">
        <v>911</v>
      </c>
      <c r="C720" s="88" t="s">
        <v>727</v>
      </c>
      <c r="D720" s="88" t="s">
        <v>631</v>
      </c>
      <c r="E720" s="88" t="s">
        <v>434</v>
      </c>
      <c r="F720" s="89">
        <v>770</v>
      </c>
    </row>
    <row r="721" spans="1:6" ht="12.75">
      <c r="A721" s="86">
        <f t="shared" si="10"/>
        <v>706</v>
      </c>
      <c r="B721" s="106" t="s">
        <v>618</v>
      </c>
      <c r="C721" s="107" t="s">
        <v>727</v>
      </c>
      <c r="D721" s="107" t="s">
        <v>631</v>
      </c>
      <c r="E721" s="107" t="s">
        <v>619</v>
      </c>
      <c r="F721" s="108">
        <v>770</v>
      </c>
    </row>
    <row r="722" spans="1:6" ht="25.5">
      <c r="A722" s="86">
        <f t="shared" si="10"/>
        <v>707</v>
      </c>
      <c r="B722" s="87" t="s">
        <v>867</v>
      </c>
      <c r="C722" s="88" t="s">
        <v>868</v>
      </c>
      <c r="D722" s="88"/>
      <c r="E722" s="88"/>
      <c r="F722" s="89">
        <f>6189.5+1.7</f>
        <v>6191.2</v>
      </c>
    </row>
    <row r="723" spans="1:6" ht="51">
      <c r="A723" s="86">
        <f t="shared" si="10"/>
        <v>708</v>
      </c>
      <c r="B723" s="87" t="s">
        <v>872</v>
      </c>
      <c r="C723" s="88" t="s">
        <v>873</v>
      </c>
      <c r="D723" s="88"/>
      <c r="E723" s="88"/>
      <c r="F723" s="89">
        <v>2174.4</v>
      </c>
    </row>
    <row r="724" spans="1:6" ht="12.75">
      <c r="A724" s="86">
        <f t="shared" si="10"/>
        <v>709</v>
      </c>
      <c r="B724" s="87" t="s">
        <v>920</v>
      </c>
      <c r="C724" s="88" t="s">
        <v>873</v>
      </c>
      <c r="D724" s="88" t="s">
        <v>797</v>
      </c>
      <c r="E724" s="88"/>
      <c r="F724" s="89">
        <v>2174.4</v>
      </c>
    </row>
    <row r="725" spans="1:6" ht="12.75">
      <c r="A725" s="86">
        <f t="shared" si="10"/>
        <v>710</v>
      </c>
      <c r="B725" s="87" t="s">
        <v>590</v>
      </c>
      <c r="C725" s="88" t="s">
        <v>873</v>
      </c>
      <c r="D725" s="88" t="s">
        <v>921</v>
      </c>
      <c r="E725" s="88"/>
      <c r="F725" s="89">
        <v>2174.4</v>
      </c>
    </row>
    <row r="726" spans="1:6" ht="12.75">
      <c r="A726" s="86">
        <f t="shared" si="10"/>
        <v>711</v>
      </c>
      <c r="B726" s="87" t="s">
        <v>871</v>
      </c>
      <c r="C726" s="88" t="s">
        <v>873</v>
      </c>
      <c r="D726" s="88" t="s">
        <v>921</v>
      </c>
      <c r="E726" s="88" t="s">
        <v>966</v>
      </c>
      <c r="F726" s="89">
        <v>2174.4</v>
      </c>
    </row>
    <row r="727" spans="1:6" ht="12.75">
      <c r="A727" s="86">
        <f t="shared" si="10"/>
        <v>712</v>
      </c>
      <c r="B727" s="106" t="s">
        <v>967</v>
      </c>
      <c r="C727" s="107" t="s">
        <v>873</v>
      </c>
      <c r="D727" s="107" t="s">
        <v>921</v>
      </c>
      <c r="E727" s="107" t="s">
        <v>968</v>
      </c>
      <c r="F727" s="89">
        <v>2174.4</v>
      </c>
    </row>
    <row r="728" spans="1:6" ht="63.75">
      <c r="A728" s="86">
        <f t="shared" si="10"/>
        <v>713</v>
      </c>
      <c r="B728" s="87" t="s">
        <v>869</v>
      </c>
      <c r="C728" s="88" t="s">
        <v>870</v>
      </c>
      <c r="D728" s="88"/>
      <c r="E728" s="88"/>
      <c r="F728" s="89">
        <v>75.2</v>
      </c>
    </row>
    <row r="729" spans="1:6" ht="12.75">
      <c r="A729" s="86">
        <f t="shared" si="10"/>
        <v>714</v>
      </c>
      <c r="B729" s="87" t="s">
        <v>920</v>
      </c>
      <c r="C729" s="88" t="s">
        <v>870</v>
      </c>
      <c r="D729" s="88" t="s">
        <v>797</v>
      </c>
      <c r="E729" s="88"/>
      <c r="F729" s="89">
        <v>75.2</v>
      </c>
    </row>
    <row r="730" spans="1:6" ht="12.75">
      <c r="A730" s="86">
        <f t="shared" si="10"/>
        <v>715</v>
      </c>
      <c r="B730" s="87" t="s">
        <v>590</v>
      </c>
      <c r="C730" s="88" t="s">
        <v>870</v>
      </c>
      <c r="D730" s="88" t="s">
        <v>921</v>
      </c>
      <c r="E730" s="88"/>
      <c r="F730" s="89">
        <v>75.2</v>
      </c>
    </row>
    <row r="731" spans="1:6" ht="12.75">
      <c r="A731" s="86">
        <f t="shared" si="10"/>
        <v>716</v>
      </c>
      <c r="B731" s="87" t="s">
        <v>301</v>
      </c>
      <c r="C731" s="88" t="s">
        <v>870</v>
      </c>
      <c r="D731" s="88" t="s">
        <v>921</v>
      </c>
      <c r="E731" s="88" t="s">
        <v>593</v>
      </c>
      <c r="F731" s="89">
        <v>75.2</v>
      </c>
    </row>
    <row r="732" spans="1:6" ht="12.75">
      <c r="A732" s="86">
        <f aca="true" t="shared" si="11" ref="A732:A743">A731+1</f>
        <v>717</v>
      </c>
      <c r="B732" s="106" t="s">
        <v>314</v>
      </c>
      <c r="C732" s="107" t="s">
        <v>870</v>
      </c>
      <c r="D732" s="107" t="s">
        <v>921</v>
      </c>
      <c r="E732" s="107" t="s">
        <v>583</v>
      </c>
      <c r="F732" s="89">
        <v>75.2</v>
      </c>
    </row>
    <row r="733" spans="1:6" ht="51">
      <c r="A733" s="86">
        <f t="shared" si="11"/>
        <v>718</v>
      </c>
      <c r="B733" s="87" t="s">
        <v>736</v>
      </c>
      <c r="C733" s="88" t="s">
        <v>874</v>
      </c>
      <c r="D733" s="88"/>
      <c r="E733" s="88"/>
      <c r="F733" s="89">
        <v>120</v>
      </c>
    </row>
    <row r="734" spans="1:6" ht="12.75">
      <c r="A734" s="86">
        <f t="shared" si="11"/>
        <v>719</v>
      </c>
      <c r="B734" s="87" t="s">
        <v>920</v>
      </c>
      <c r="C734" s="88" t="s">
        <v>874</v>
      </c>
      <c r="D734" s="88" t="s">
        <v>797</v>
      </c>
      <c r="E734" s="88"/>
      <c r="F734" s="89">
        <v>120</v>
      </c>
    </row>
    <row r="735" spans="1:6" ht="12.75">
      <c r="A735" s="86">
        <f t="shared" si="11"/>
        <v>720</v>
      </c>
      <c r="B735" s="87" t="s">
        <v>590</v>
      </c>
      <c r="C735" s="88" t="s">
        <v>874</v>
      </c>
      <c r="D735" s="88" t="s">
        <v>921</v>
      </c>
      <c r="E735" s="88"/>
      <c r="F735" s="89">
        <v>120</v>
      </c>
    </row>
    <row r="736" spans="1:6" ht="12.75">
      <c r="A736" s="86">
        <f t="shared" si="11"/>
        <v>721</v>
      </c>
      <c r="B736" s="87" t="s">
        <v>911</v>
      </c>
      <c r="C736" s="88" t="s">
        <v>874</v>
      </c>
      <c r="D736" s="88" t="s">
        <v>921</v>
      </c>
      <c r="E736" s="88" t="s">
        <v>434</v>
      </c>
      <c r="F736" s="89">
        <v>120</v>
      </c>
    </row>
    <row r="737" spans="1:6" ht="12.75">
      <c r="A737" s="86">
        <f t="shared" si="11"/>
        <v>722</v>
      </c>
      <c r="B737" s="106" t="s">
        <v>618</v>
      </c>
      <c r="C737" s="107" t="s">
        <v>874</v>
      </c>
      <c r="D737" s="107" t="s">
        <v>921</v>
      </c>
      <c r="E737" s="107" t="s">
        <v>619</v>
      </c>
      <c r="F737" s="108">
        <v>120</v>
      </c>
    </row>
    <row r="738" spans="1:6" ht="63.75">
      <c r="A738" s="86">
        <f t="shared" si="11"/>
        <v>723</v>
      </c>
      <c r="B738" s="87" t="s">
        <v>734</v>
      </c>
      <c r="C738" s="88" t="s">
        <v>735</v>
      </c>
      <c r="D738" s="88"/>
      <c r="E738" s="88"/>
      <c r="F738" s="89">
        <v>3821.6</v>
      </c>
    </row>
    <row r="739" spans="1:6" ht="12.75">
      <c r="A739" s="86">
        <f t="shared" si="11"/>
        <v>724</v>
      </c>
      <c r="B739" s="87" t="s">
        <v>655</v>
      </c>
      <c r="C739" s="88" t="s">
        <v>735</v>
      </c>
      <c r="D739" s="88" t="s">
        <v>656</v>
      </c>
      <c r="E739" s="88"/>
      <c r="F739" s="89">
        <v>3821.6</v>
      </c>
    </row>
    <row r="740" spans="1:6" ht="12.75">
      <c r="A740" s="86">
        <f t="shared" si="11"/>
        <v>725</v>
      </c>
      <c r="B740" s="87" t="s">
        <v>710</v>
      </c>
      <c r="C740" s="88" t="s">
        <v>735</v>
      </c>
      <c r="D740" s="88" t="s">
        <v>711</v>
      </c>
      <c r="E740" s="88"/>
      <c r="F740" s="89">
        <v>3821.6</v>
      </c>
    </row>
    <row r="741" spans="1:6" ht="12.75">
      <c r="A741" s="86">
        <f t="shared" si="11"/>
        <v>726</v>
      </c>
      <c r="B741" s="87" t="s">
        <v>301</v>
      </c>
      <c r="C741" s="88" t="s">
        <v>735</v>
      </c>
      <c r="D741" s="88" t="s">
        <v>711</v>
      </c>
      <c r="E741" s="88" t="s">
        <v>593</v>
      </c>
      <c r="F741" s="89">
        <v>3821.6</v>
      </c>
    </row>
    <row r="742" spans="1:6" ht="12.75">
      <c r="A742" s="86">
        <f t="shared" si="11"/>
        <v>727</v>
      </c>
      <c r="B742" s="106" t="s">
        <v>314</v>
      </c>
      <c r="C742" s="107" t="s">
        <v>735</v>
      </c>
      <c r="D742" s="107" t="s">
        <v>711</v>
      </c>
      <c r="E742" s="107" t="s">
        <v>583</v>
      </c>
      <c r="F742" s="108">
        <v>3821.6</v>
      </c>
    </row>
    <row r="743" spans="1:6" ht="12.75">
      <c r="A743" s="90">
        <f t="shared" si="11"/>
        <v>728</v>
      </c>
      <c r="B743" s="91" t="s">
        <v>299</v>
      </c>
      <c r="C743" s="92"/>
      <c r="D743" s="92"/>
      <c r="E743" s="92"/>
      <c r="F743" s="85">
        <f>F649+F620+F598+F561+F543+F505+F483+F470+F458+F424+F411+F372+F350+F322+F263+F207+F16</f>
        <v>705601.8999999999</v>
      </c>
    </row>
    <row r="745" ht="12.75">
      <c r="F745" s="99"/>
    </row>
  </sheetData>
  <sheetProtection/>
  <mergeCells count="13">
    <mergeCell ref="A7:F7"/>
    <mergeCell ref="A8:F8"/>
    <mergeCell ref="A1:F1"/>
    <mergeCell ref="A2:F2"/>
    <mergeCell ref="A3:F3"/>
    <mergeCell ref="A6:F6"/>
    <mergeCell ref="A9:F9"/>
    <mergeCell ref="A13:A14"/>
    <mergeCell ref="B13:B14"/>
    <mergeCell ref="C13:C14"/>
    <mergeCell ref="D13:D14"/>
    <mergeCell ref="E13:E14"/>
    <mergeCell ref="F13:F14"/>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6600"/>
  </sheetPr>
  <dimension ref="A1:H692"/>
  <sheetViews>
    <sheetView zoomScalePageLayoutView="0" workbookViewId="0" topLeftCell="A1">
      <selection activeCell="E12" sqref="E12"/>
    </sheetView>
  </sheetViews>
  <sheetFormatPr defaultColWidth="9.00390625" defaultRowHeight="12.75"/>
  <cols>
    <col min="1" max="1" width="6.00390625" style="14" customWidth="1"/>
    <col min="2" max="2" width="38.875" style="14" customWidth="1"/>
    <col min="3" max="3" width="10.75390625" style="14" customWidth="1"/>
    <col min="4" max="4" width="8.75390625" style="14" customWidth="1"/>
    <col min="5" max="5" width="10.125" style="14" customWidth="1"/>
    <col min="6" max="6" width="10.875" style="14" customWidth="1"/>
    <col min="7" max="7" width="10.75390625" style="14" customWidth="1"/>
    <col min="8" max="8" width="8.875" style="14" customWidth="1"/>
    <col min="9" max="16384" width="9.125" style="14" customWidth="1"/>
  </cols>
  <sheetData>
    <row r="1" spans="1:7" ht="12.75" customHeight="1">
      <c r="A1" s="217" t="s">
        <v>76</v>
      </c>
      <c r="B1" s="217"/>
      <c r="C1" s="217"/>
      <c r="D1" s="217"/>
      <c r="E1" s="217"/>
      <c r="F1" s="217"/>
      <c r="G1" s="217"/>
    </row>
    <row r="2" spans="1:7" ht="12.75" customHeight="1">
      <c r="A2" s="217" t="s">
        <v>1044</v>
      </c>
      <c r="B2" s="217"/>
      <c r="C2" s="217"/>
      <c r="D2" s="217"/>
      <c r="E2" s="217"/>
      <c r="F2" s="217"/>
      <c r="G2" s="217"/>
    </row>
    <row r="3" spans="1:7" ht="12.75" customHeight="1">
      <c r="A3" s="217" t="s">
        <v>1123</v>
      </c>
      <c r="B3" s="217"/>
      <c r="C3" s="217"/>
      <c r="D3" s="217"/>
      <c r="E3" s="217"/>
      <c r="F3" s="217"/>
      <c r="G3" s="217"/>
    </row>
    <row r="4" spans="1:7" ht="12.75" customHeight="1">
      <c r="A4" s="217"/>
      <c r="B4" s="217"/>
      <c r="C4" s="217"/>
      <c r="D4" s="217"/>
      <c r="E4" s="217"/>
      <c r="F4" s="217"/>
      <c r="G4" s="217"/>
    </row>
    <row r="5" ht="12.75" customHeight="1"/>
    <row r="6" spans="1:7" ht="12.75" customHeight="1">
      <c r="A6" s="247" t="s">
        <v>1049</v>
      </c>
      <c r="B6" s="247"/>
      <c r="C6" s="247"/>
      <c r="D6" s="247"/>
      <c r="E6" s="247"/>
      <c r="F6" s="247"/>
      <c r="G6" s="247"/>
    </row>
    <row r="7" spans="1:7" ht="12.75" customHeight="1">
      <c r="A7" s="247" t="s">
        <v>1050</v>
      </c>
      <c r="B7" s="247"/>
      <c r="C7" s="247"/>
      <c r="D7" s="247"/>
      <c r="E7" s="247"/>
      <c r="F7" s="247"/>
      <c r="G7" s="247"/>
    </row>
    <row r="8" spans="1:7" ht="12.75" customHeight="1">
      <c r="A8" s="247" t="s">
        <v>624</v>
      </c>
      <c r="B8" s="247"/>
      <c r="C8" s="247"/>
      <c r="D8" s="247"/>
      <c r="E8" s="247"/>
      <c r="F8" s="247"/>
      <c r="G8" s="247"/>
    </row>
    <row r="9" spans="1:7" ht="12.75" customHeight="1">
      <c r="A9" s="247" t="s">
        <v>127</v>
      </c>
      <c r="B9" s="247"/>
      <c r="C9" s="247"/>
      <c r="D9" s="247"/>
      <c r="E9" s="247"/>
      <c r="F9" s="247"/>
      <c r="G9" s="247"/>
    </row>
    <row r="10" ht="12.75" customHeight="1"/>
    <row r="11" ht="12.75" customHeight="1">
      <c r="G11" s="2"/>
    </row>
    <row r="12" ht="12.75" customHeight="1">
      <c r="G12" s="14" t="s">
        <v>997</v>
      </c>
    </row>
    <row r="13" spans="1:7" ht="12.75" customHeight="1">
      <c r="A13" s="254" t="s">
        <v>975</v>
      </c>
      <c r="B13" s="248" t="s">
        <v>1045</v>
      </c>
      <c r="C13" s="248" t="s">
        <v>1046</v>
      </c>
      <c r="D13" s="250" t="s">
        <v>791</v>
      </c>
      <c r="E13" s="252" t="s">
        <v>291</v>
      </c>
      <c r="F13" s="248" t="s">
        <v>293</v>
      </c>
      <c r="G13" s="248" t="s">
        <v>698</v>
      </c>
    </row>
    <row r="14" spans="1:7" ht="18.75" customHeight="1">
      <c r="A14" s="255"/>
      <c r="B14" s="249"/>
      <c r="C14" s="249"/>
      <c r="D14" s="251"/>
      <c r="E14" s="253"/>
      <c r="F14" s="249"/>
      <c r="G14" s="249"/>
    </row>
    <row r="15" spans="1:7" ht="12.75">
      <c r="A15" s="64" t="s">
        <v>792</v>
      </c>
      <c r="B15" s="64" t="s">
        <v>545</v>
      </c>
      <c r="C15" s="64" t="s">
        <v>793</v>
      </c>
      <c r="D15" s="64" t="s">
        <v>794</v>
      </c>
      <c r="E15" s="64" t="s">
        <v>795</v>
      </c>
      <c r="F15" s="64" t="s">
        <v>796</v>
      </c>
      <c r="G15" s="64" t="s">
        <v>585</v>
      </c>
    </row>
    <row r="16" spans="1:7" ht="25.5">
      <c r="A16" s="83" t="s">
        <v>792</v>
      </c>
      <c r="B16" s="84" t="s">
        <v>202</v>
      </c>
      <c r="C16" s="83" t="s">
        <v>203</v>
      </c>
      <c r="D16" s="83"/>
      <c r="E16" s="83"/>
      <c r="F16" s="85">
        <v>431239.7</v>
      </c>
      <c r="G16" s="85">
        <v>430239.7</v>
      </c>
    </row>
    <row r="17" spans="1:7" ht="25.5">
      <c r="A17" s="86">
        <f>A16+1</f>
        <v>2</v>
      </c>
      <c r="B17" s="87" t="s">
        <v>826</v>
      </c>
      <c r="C17" s="88" t="s">
        <v>205</v>
      </c>
      <c r="D17" s="88"/>
      <c r="E17" s="88"/>
      <c r="F17" s="89">
        <v>410198.9</v>
      </c>
      <c r="G17" s="89">
        <v>409198.9</v>
      </c>
    </row>
    <row r="18" spans="1:7" ht="178.5">
      <c r="A18" s="86">
        <f aca="true" t="shared" si="0" ref="A18:A81">A17+1</f>
        <v>3</v>
      </c>
      <c r="B18" s="96" t="s">
        <v>1103</v>
      </c>
      <c r="C18" s="88" t="s">
        <v>256</v>
      </c>
      <c r="D18" s="88"/>
      <c r="E18" s="88"/>
      <c r="F18" s="89">
        <v>48</v>
      </c>
      <c r="G18" s="89">
        <v>48</v>
      </c>
    </row>
    <row r="19" spans="1:7" ht="25.5">
      <c r="A19" s="86">
        <f t="shared" si="0"/>
        <v>4</v>
      </c>
      <c r="B19" s="87" t="s">
        <v>629</v>
      </c>
      <c r="C19" s="88" t="s">
        <v>256</v>
      </c>
      <c r="D19" s="88" t="s">
        <v>630</v>
      </c>
      <c r="E19" s="88"/>
      <c r="F19" s="89">
        <v>18</v>
      </c>
      <c r="G19" s="89">
        <v>18</v>
      </c>
    </row>
    <row r="20" spans="1:7" ht="38.25">
      <c r="A20" s="86">
        <f t="shared" si="0"/>
        <v>5</v>
      </c>
      <c r="B20" s="87" t="s">
        <v>701</v>
      </c>
      <c r="C20" s="88" t="s">
        <v>256</v>
      </c>
      <c r="D20" s="88" t="s">
        <v>631</v>
      </c>
      <c r="E20" s="88"/>
      <c r="F20" s="89">
        <v>18</v>
      </c>
      <c r="G20" s="89">
        <v>18</v>
      </c>
    </row>
    <row r="21" spans="1:7" ht="12.75">
      <c r="A21" s="86">
        <f t="shared" si="0"/>
        <v>6</v>
      </c>
      <c r="B21" s="87" t="s">
        <v>176</v>
      </c>
      <c r="C21" s="88" t="s">
        <v>256</v>
      </c>
      <c r="D21" s="88" t="s">
        <v>631</v>
      </c>
      <c r="E21" s="88" t="s">
        <v>466</v>
      </c>
      <c r="F21" s="89">
        <v>18</v>
      </c>
      <c r="G21" s="89">
        <v>18</v>
      </c>
    </row>
    <row r="22" spans="1:7" ht="12.75">
      <c r="A22" s="86">
        <f t="shared" si="0"/>
        <v>7</v>
      </c>
      <c r="B22" s="106" t="s">
        <v>471</v>
      </c>
      <c r="C22" s="107" t="s">
        <v>256</v>
      </c>
      <c r="D22" s="107" t="s">
        <v>631</v>
      </c>
      <c r="E22" s="107" t="s">
        <v>472</v>
      </c>
      <c r="F22" s="108">
        <v>18</v>
      </c>
      <c r="G22" s="108">
        <v>18</v>
      </c>
    </row>
    <row r="23" spans="1:7" ht="38.25">
      <c r="A23" s="86">
        <f t="shared" si="0"/>
        <v>8</v>
      </c>
      <c r="B23" s="87" t="s">
        <v>625</v>
      </c>
      <c r="C23" s="88" t="s">
        <v>256</v>
      </c>
      <c r="D23" s="88" t="s">
        <v>372</v>
      </c>
      <c r="E23" s="88"/>
      <c r="F23" s="89">
        <v>30</v>
      </c>
      <c r="G23" s="89">
        <v>30</v>
      </c>
    </row>
    <row r="24" spans="1:7" ht="12.75">
      <c r="A24" s="86">
        <f t="shared" si="0"/>
        <v>9</v>
      </c>
      <c r="B24" s="87" t="s">
        <v>373</v>
      </c>
      <c r="C24" s="88" t="s">
        <v>256</v>
      </c>
      <c r="D24" s="88" t="s">
        <v>374</v>
      </c>
      <c r="E24" s="88"/>
      <c r="F24" s="89">
        <v>30</v>
      </c>
      <c r="G24" s="89">
        <v>30</v>
      </c>
    </row>
    <row r="25" spans="1:7" ht="12.75">
      <c r="A25" s="86">
        <f t="shared" si="0"/>
        <v>10</v>
      </c>
      <c r="B25" s="87" t="s">
        <v>176</v>
      </c>
      <c r="C25" s="88" t="s">
        <v>256</v>
      </c>
      <c r="D25" s="88" t="s">
        <v>374</v>
      </c>
      <c r="E25" s="88" t="s">
        <v>466</v>
      </c>
      <c r="F25" s="89">
        <v>30</v>
      </c>
      <c r="G25" s="89">
        <v>30</v>
      </c>
    </row>
    <row r="26" spans="1:7" ht="12.75">
      <c r="A26" s="86">
        <f t="shared" si="0"/>
        <v>11</v>
      </c>
      <c r="B26" s="106" t="s">
        <v>471</v>
      </c>
      <c r="C26" s="107" t="s">
        <v>256</v>
      </c>
      <c r="D26" s="107" t="s">
        <v>374</v>
      </c>
      <c r="E26" s="107" t="s">
        <v>472</v>
      </c>
      <c r="F26" s="108">
        <v>30</v>
      </c>
      <c r="G26" s="108">
        <v>30</v>
      </c>
    </row>
    <row r="27" spans="1:7" ht="114.75">
      <c r="A27" s="86">
        <f t="shared" si="0"/>
        <v>12</v>
      </c>
      <c r="B27" s="96" t="s">
        <v>1105</v>
      </c>
      <c r="C27" s="88" t="s">
        <v>258</v>
      </c>
      <c r="D27" s="88"/>
      <c r="E27" s="88"/>
      <c r="F27" s="89">
        <v>698.5</v>
      </c>
      <c r="G27" s="89">
        <v>698.5</v>
      </c>
    </row>
    <row r="28" spans="1:7" ht="25.5">
      <c r="A28" s="86">
        <f t="shared" si="0"/>
        <v>13</v>
      </c>
      <c r="B28" s="87" t="s">
        <v>629</v>
      </c>
      <c r="C28" s="88" t="s">
        <v>258</v>
      </c>
      <c r="D28" s="88" t="s">
        <v>630</v>
      </c>
      <c r="E28" s="88"/>
      <c r="F28" s="89">
        <v>3.5</v>
      </c>
      <c r="G28" s="89">
        <v>3.5</v>
      </c>
    </row>
    <row r="29" spans="1:7" ht="38.25">
      <c r="A29" s="86">
        <f t="shared" si="0"/>
        <v>14</v>
      </c>
      <c r="B29" s="87" t="s">
        <v>701</v>
      </c>
      <c r="C29" s="88" t="s">
        <v>258</v>
      </c>
      <c r="D29" s="88" t="s">
        <v>631</v>
      </c>
      <c r="E29" s="88"/>
      <c r="F29" s="89">
        <v>3.5</v>
      </c>
      <c r="G29" s="89">
        <v>3.5</v>
      </c>
    </row>
    <row r="30" spans="1:7" ht="12.75">
      <c r="A30" s="86">
        <f t="shared" si="0"/>
        <v>15</v>
      </c>
      <c r="B30" s="87" t="s">
        <v>176</v>
      </c>
      <c r="C30" s="88" t="s">
        <v>258</v>
      </c>
      <c r="D30" s="88" t="s">
        <v>631</v>
      </c>
      <c r="E30" s="88" t="s">
        <v>466</v>
      </c>
      <c r="F30" s="89">
        <v>3.5</v>
      </c>
      <c r="G30" s="89">
        <v>3.5</v>
      </c>
    </row>
    <row r="31" spans="1:7" ht="12.75">
      <c r="A31" s="86">
        <f t="shared" si="0"/>
        <v>16</v>
      </c>
      <c r="B31" s="106" t="s">
        <v>473</v>
      </c>
      <c r="C31" s="107" t="s">
        <v>258</v>
      </c>
      <c r="D31" s="107" t="s">
        <v>631</v>
      </c>
      <c r="E31" s="107" t="s">
        <v>474</v>
      </c>
      <c r="F31" s="108">
        <v>3.5</v>
      </c>
      <c r="G31" s="108">
        <v>3.5</v>
      </c>
    </row>
    <row r="32" spans="1:7" ht="25.5">
      <c r="A32" s="86">
        <f t="shared" si="0"/>
        <v>17</v>
      </c>
      <c r="B32" s="87" t="s">
        <v>775</v>
      </c>
      <c r="C32" s="88" t="s">
        <v>258</v>
      </c>
      <c r="D32" s="88" t="s">
        <v>776</v>
      </c>
      <c r="E32" s="88"/>
      <c r="F32" s="89">
        <v>695</v>
      </c>
      <c r="G32" s="89">
        <v>695</v>
      </c>
    </row>
    <row r="33" spans="1:7" ht="25.5">
      <c r="A33" s="86">
        <f t="shared" si="0"/>
        <v>18</v>
      </c>
      <c r="B33" s="87" t="s">
        <v>777</v>
      </c>
      <c r="C33" s="88" t="s">
        <v>258</v>
      </c>
      <c r="D33" s="88" t="s">
        <v>778</v>
      </c>
      <c r="E33" s="88"/>
      <c r="F33" s="89">
        <v>695</v>
      </c>
      <c r="G33" s="89">
        <v>695</v>
      </c>
    </row>
    <row r="34" spans="1:7" ht="12.75">
      <c r="A34" s="86">
        <f t="shared" si="0"/>
        <v>19</v>
      </c>
      <c r="B34" s="87" t="s">
        <v>176</v>
      </c>
      <c r="C34" s="88" t="s">
        <v>258</v>
      </c>
      <c r="D34" s="88" t="s">
        <v>778</v>
      </c>
      <c r="E34" s="88" t="s">
        <v>466</v>
      </c>
      <c r="F34" s="89">
        <v>695</v>
      </c>
      <c r="G34" s="89">
        <v>695</v>
      </c>
    </row>
    <row r="35" spans="1:7" ht="12.75">
      <c r="A35" s="86">
        <f t="shared" si="0"/>
        <v>20</v>
      </c>
      <c r="B35" s="106" t="s">
        <v>473</v>
      </c>
      <c r="C35" s="107" t="s">
        <v>258</v>
      </c>
      <c r="D35" s="107" t="s">
        <v>778</v>
      </c>
      <c r="E35" s="107" t="s">
        <v>474</v>
      </c>
      <c r="F35" s="108">
        <v>695</v>
      </c>
      <c r="G35" s="108">
        <v>695</v>
      </c>
    </row>
    <row r="36" spans="1:7" ht="165.75">
      <c r="A36" s="86">
        <f t="shared" si="0"/>
        <v>21</v>
      </c>
      <c r="B36" s="96" t="s">
        <v>1088</v>
      </c>
      <c r="C36" s="88" t="s">
        <v>830</v>
      </c>
      <c r="D36" s="88"/>
      <c r="E36" s="88"/>
      <c r="F36" s="89">
        <v>168643.4</v>
      </c>
      <c r="G36" s="89">
        <v>168643.4</v>
      </c>
    </row>
    <row r="37" spans="1:7" ht="76.5">
      <c r="A37" s="86">
        <f t="shared" si="0"/>
        <v>22</v>
      </c>
      <c r="B37" s="87" t="s">
        <v>308</v>
      </c>
      <c r="C37" s="88" t="s">
        <v>830</v>
      </c>
      <c r="D37" s="88" t="s">
        <v>309</v>
      </c>
      <c r="E37" s="88"/>
      <c r="F37" s="89">
        <v>17329.7</v>
      </c>
      <c r="G37" s="89">
        <v>17329.7</v>
      </c>
    </row>
    <row r="38" spans="1:7" ht="25.5">
      <c r="A38" s="86">
        <f t="shared" si="0"/>
        <v>23</v>
      </c>
      <c r="B38" s="87" t="s">
        <v>937</v>
      </c>
      <c r="C38" s="88" t="s">
        <v>830</v>
      </c>
      <c r="D38" s="88" t="s">
        <v>761</v>
      </c>
      <c r="E38" s="88"/>
      <c r="F38" s="89">
        <v>17329.7</v>
      </c>
      <c r="G38" s="89">
        <v>17329.7</v>
      </c>
    </row>
    <row r="39" spans="1:7" ht="12.75">
      <c r="A39" s="86">
        <f t="shared" si="0"/>
        <v>24</v>
      </c>
      <c r="B39" s="87" t="s">
        <v>939</v>
      </c>
      <c r="C39" s="88" t="s">
        <v>830</v>
      </c>
      <c r="D39" s="88" t="s">
        <v>761</v>
      </c>
      <c r="E39" s="88" t="s">
        <v>439</v>
      </c>
      <c r="F39" s="89">
        <v>17329.7</v>
      </c>
      <c r="G39" s="89">
        <v>17329.7</v>
      </c>
    </row>
    <row r="40" spans="1:7" ht="12.75">
      <c r="A40" s="86">
        <f t="shared" si="0"/>
        <v>25</v>
      </c>
      <c r="B40" s="106" t="s">
        <v>442</v>
      </c>
      <c r="C40" s="107" t="s">
        <v>830</v>
      </c>
      <c r="D40" s="107" t="s">
        <v>761</v>
      </c>
      <c r="E40" s="107" t="s">
        <v>443</v>
      </c>
      <c r="F40" s="108">
        <v>17329.7</v>
      </c>
      <c r="G40" s="108">
        <v>17329.7</v>
      </c>
    </row>
    <row r="41" spans="1:7" ht="25.5">
      <c r="A41" s="86">
        <f t="shared" si="0"/>
        <v>26</v>
      </c>
      <c r="B41" s="87" t="s">
        <v>629</v>
      </c>
      <c r="C41" s="88" t="s">
        <v>830</v>
      </c>
      <c r="D41" s="88" t="s">
        <v>630</v>
      </c>
      <c r="E41" s="88"/>
      <c r="F41" s="89">
        <v>729.5</v>
      </c>
      <c r="G41" s="89">
        <v>729.5</v>
      </c>
    </row>
    <row r="42" spans="1:7" ht="38.25">
      <c r="A42" s="86">
        <f t="shared" si="0"/>
        <v>27</v>
      </c>
      <c r="B42" s="87" t="s">
        <v>701</v>
      </c>
      <c r="C42" s="88" t="s">
        <v>830</v>
      </c>
      <c r="D42" s="88" t="s">
        <v>631</v>
      </c>
      <c r="E42" s="88"/>
      <c r="F42" s="89">
        <v>729.5</v>
      </c>
      <c r="G42" s="89">
        <v>729.5</v>
      </c>
    </row>
    <row r="43" spans="1:7" ht="12.75">
      <c r="A43" s="86">
        <f t="shared" si="0"/>
        <v>28</v>
      </c>
      <c r="B43" s="87" t="s">
        <v>939</v>
      </c>
      <c r="C43" s="88" t="s">
        <v>830</v>
      </c>
      <c r="D43" s="88" t="s">
        <v>631</v>
      </c>
      <c r="E43" s="88" t="s">
        <v>439</v>
      </c>
      <c r="F43" s="89">
        <v>729.5</v>
      </c>
      <c r="G43" s="89">
        <v>729.5</v>
      </c>
    </row>
    <row r="44" spans="1:7" ht="12.75">
      <c r="A44" s="86">
        <f t="shared" si="0"/>
        <v>29</v>
      </c>
      <c r="B44" s="106" t="s">
        <v>442</v>
      </c>
      <c r="C44" s="107" t="s">
        <v>830</v>
      </c>
      <c r="D44" s="107" t="s">
        <v>631</v>
      </c>
      <c r="E44" s="107" t="s">
        <v>443</v>
      </c>
      <c r="F44" s="108">
        <v>729.5</v>
      </c>
      <c r="G44" s="108">
        <v>729.5</v>
      </c>
    </row>
    <row r="45" spans="1:7" ht="38.25">
      <c r="A45" s="86">
        <f t="shared" si="0"/>
        <v>30</v>
      </c>
      <c r="B45" s="87" t="s">
        <v>625</v>
      </c>
      <c r="C45" s="88" t="s">
        <v>830</v>
      </c>
      <c r="D45" s="88" t="s">
        <v>372</v>
      </c>
      <c r="E45" s="88"/>
      <c r="F45" s="89">
        <v>150584.2</v>
      </c>
      <c r="G45" s="89">
        <v>150584.2</v>
      </c>
    </row>
    <row r="46" spans="1:7" ht="12.75">
      <c r="A46" s="86">
        <f t="shared" si="0"/>
        <v>31</v>
      </c>
      <c r="B46" s="87" t="s">
        <v>373</v>
      </c>
      <c r="C46" s="88" t="s">
        <v>830</v>
      </c>
      <c r="D46" s="88" t="s">
        <v>374</v>
      </c>
      <c r="E46" s="88"/>
      <c r="F46" s="89">
        <v>150584.2</v>
      </c>
      <c r="G46" s="89">
        <v>150584.2</v>
      </c>
    </row>
    <row r="47" spans="1:7" ht="12.75">
      <c r="A47" s="86">
        <f t="shared" si="0"/>
        <v>32</v>
      </c>
      <c r="B47" s="87" t="s">
        <v>939</v>
      </c>
      <c r="C47" s="88" t="s">
        <v>830</v>
      </c>
      <c r="D47" s="88" t="s">
        <v>374</v>
      </c>
      <c r="E47" s="88" t="s">
        <v>439</v>
      </c>
      <c r="F47" s="89">
        <v>150584.2</v>
      </c>
      <c r="G47" s="89">
        <v>150584.2</v>
      </c>
    </row>
    <row r="48" spans="1:7" ht="12.75">
      <c r="A48" s="86">
        <f t="shared" si="0"/>
        <v>33</v>
      </c>
      <c r="B48" s="106" t="s">
        <v>442</v>
      </c>
      <c r="C48" s="107" t="s">
        <v>830</v>
      </c>
      <c r="D48" s="107" t="s">
        <v>374</v>
      </c>
      <c r="E48" s="107" t="s">
        <v>443</v>
      </c>
      <c r="F48" s="108">
        <v>150584.2</v>
      </c>
      <c r="G48" s="108">
        <v>150584.2</v>
      </c>
    </row>
    <row r="49" spans="1:7" ht="114.75">
      <c r="A49" s="86">
        <f t="shared" si="0"/>
        <v>34</v>
      </c>
      <c r="B49" s="96" t="s">
        <v>1104</v>
      </c>
      <c r="C49" s="88" t="s">
        <v>257</v>
      </c>
      <c r="D49" s="88"/>
      <c r="E49" s="88"/>
      <c r="F49" s="89">
        <v>20256.7</v>
      </c>
      <c r="G49" s="89">
        <v>20256.7</v>
      </c>
    </row>
    <row r="50" spans="1:7" ht="25.5">
      <c r="A50" s="86">
        <f t="shared" si="0"/>
        <v>35</v>
      </c>
      <c r="B50" s="87" t="s">
        <v>629</v>
      </c>
      <c r="C50" s="88" t="s">
        <v>257</v>
      </c>
      <c r="D50" s="88" t="s">
        <v>630</v>
      </c>
      <c r="E50" s="88"/>
      <c r="F50" s="89">
        <v>1083.2</v>
      </c>
      <c r="G50" s="89">
        <v>1083.2</v>
      </c>
    </row>
    <row r="51" spans="1:7" ht="38.25">
      <c r="A51" s="86">
        <f t="shared" si="0"/>
        <v>36</v>
      </c>
      <c r="B51" s="87" t="s">
        <v>701</v>
      </c>
      <c r="C51" s="88" t="s">
        <v>257</v>
      </c>
      <c r="D51" s="88" t="s">
        <v>631</v>
      </c>
      <c r="E51" s="88"/>
      <c r="F51" s="89">
        <v>1083.2</v>
      </c>
      <c r="G51" s="89">
        <v>1083.2</v>
      </c>
    </row>
    <row r="52" spans="1:7" ht="12.75">
      <c r="A52" s="86">
        <f t="shared" si="0"/>
        <v>37</v>
      </c>
      <c r="B52" s="87" t="s">
        <v>176</v>
      </c>
      <c r="C52" s="88" t="s">
        <v>257</v>
      </c>
      <c r="D52" s="88" t="s">
        <v>631</v>
      </c>
      <c r="E52" s="88" t="s">
        <v>466</v>
      </c>
      <c r="F52" s="89">
        <v>1083.2</v>
      </c>
      <c r="G52" s="89">
        <v>1083.2</v>
      </c>
    </row>
    <row r="53" spans="1:7" ht="12.75">
      <c r="A53" s="86">
        <f t="shared" si="0"/>
        <v>38</v>
      </c>
      <c r="B53" s="106" t="s">
        <v>471</v>
      </c>
      <c r="C53" s="107" t="s">
        <v>257</v>
      </c>
      <c r="D53" s="107" t="s">
        <v>631</v>
      </c>
      <c r="E53" s="107" t="s">
        <v>472</v>
      </c>
      <c r="F53" s="108">
        <v>1083.2</v>
      </c>
      <c r="G53" s="108">
        <v>1083.2</v>
      </c>
    </row>
    <row r="54" spans="1:7" ht="38.25">
      <c r="A54" s="86">
        <f t="shared" si="0"/>
        <v>39</v>
      </c>
      <c r="B54" s="87" t="s">
        <v>625</v>
      </c>
      <c r="C54" s="88" t="s">
        <v>257</v>
      </c>
      <c r="D54" s="88" t="s">
        <v>372</v>
      </c>
      <c r="E54" s="88"/>
      <c r="F54" s="89">
        <v>19173.5</v>
      </c>
      <c r="G54" s="89">
        <v>19173.5</v>
      </c>
    </row>
    <row r="55" spans="1:7" ht="12.75">
      <c r="A55" s="86">
        <f t="shared" si="0"/>
        <v>40</v>
      </c>
      <c r="B55" s="87" t="s">
        <v>373</v>
      </c>
      <c r="C55" s="88" t="s">
        <v>257</v>
      </c>
      <c r="D55" s="88" t="s">
        <v>374</v>
      </c>
      <c r="E55" s="88"/>
      <c r="F55" s="89">
        <v>19173.5</v>
      </c>
      <c r="G55" s="89">
        <v>19173.5</v>
      </c>
    </row>
    <row r="56" spans="1:7" ht="12.75">
      <c r="A56" s="86">
        <f t="shared" si="0"/>
        <v>41</v>
      </c>
      <c r="B56" s="87" t="s">
        <v>176</v>
      </c>
      <c r="C56" s="88" t="s">
        <v>257</v>
      </c>
      <c r="D56" s="88" t="s">
        <v>374</v>
      </c>
      <c r="E56" s="88" t="s">
        <v>466</v>
      </c>
      <c r="F56" s="89">
        <v>19173.5</v>
      </c>
      <c r="G56" s="89">
        <v>19173.5</v>
      </c>
    </row>
    <row r="57" spans="1:7" ht="12.75">
      <c r="A57" s="86">
        <f t="shared" si="0"/>
        <v>42</v>
      </c>
      <c r="B57" s="106" t="s">
        <v>471</v>
      </c>
      <c r="C57" s="107" t="s">
        <v>257</v>
      </c>
      <c r="D57" s="107" t="s">
        <v>374</v>
      </c>
      <c r="E57" s="107" t="s">
        <v>472</v>
      </c>
      <c r="F57" s="108">
        <v>19173.5</v>
      </c>
      <c r="G57" s="108">
        <v>19173.5</v>
      </c>
    </row>
    <row r="58" spans="1:7" ht="153">
      <c r="A58" s="86">
        <f t="shared" si="0"/>
        <v>43</v>
      </c>
      <c r="B58" s="96" t="s">
        <v>1108</v>
      </c>
      <c r="C58" s="88" t="s">
        <v>827</v>
      </c>
      <c r="D58" s="88"/>
      <c r="E58" s="88"/>
      <c r="F58" s="89">
        <v>49782.8</v>
      </c>
      <c r="G58" s="89">
        <v>49782.8</v>
      </c>
    </row>
    <row r="59" spans="1:7" ht="76.5">
      <c r="A59" s="86">
        <f t="shared" si="0"/>
        <v>44</v>
      </c>
      <c r="B59" s="87" t="s">
        <v>308</v>
      </c>
      <c r="C59" s="88" t="s">
        <v>827</v>
      </c>
      <c r="D59" s="88" t="s">
        <v>309</v>
      </c>
      <c r="E59" s="88"/>
      <c r="F59" s="89">
        <v>26573.1</v>
      </c>
      <c r="G59" s="89">
        <v>26573.1</v>
      </c>
    </row>
    <row r="60" spans="1:7" ht="25.5">
      <c r="A60" s="86">
        <f t="shared" si="0"/>
        <v>45</v>
      </c>
      <c r="B60" s="87" t="s">
        <v>937</v>
      </c>
      <c r="C60" s="88" t="s">
        <v>827</v>
      </c>
      <c r="D60" s="88" t="s">
        <v>761</v>
      </c>
      <c r="E60" s="88"/>
      <c r="F60" s="89">
        <v>26573.1</v>
      </c>
      <c r="G60" s="89">
        <v>26573.1</v>
      </c>
    </row>
    <row r="61" spans="1:7" ht="12.75">
      <c r="A61" s="86">
        <f t="shared" si="0"/>
        <v>46</v>
      </c>
      <c r="B61" s="87" t="s">
        <v>939</v>
      </c>
      <c r="C61" s="88" t="s">
        <v>827</v>
      </c>
      <c r="D61" s="88" t="s">
        <v>761</v>
      </c>
      <c r="E61" s="88" t="s">
        <v>439</v>
      </c>
      <c r="F61" s="89">
        <v>26573.1</v>
      </c>
      <c r="G61" s="89">
        <v>26573.1</v>
      </c>
    </row>
    <row r="62" spans="1:7" ht="12.75">
      <c r="A62" s="86">
        <f t="shared" si="0"/>
        <v>47</v>
      </c>
      <c r="B62" s="106" t="s">
        <v>440</v>
      </c>
      <c r="C62" s="107" t="s">
        <v>827</v>
      </c>
      <c r="D62" s="107" t="s">
        <v>761</v>
      </c>
      <c r="E62" s="107" t="s">
        <v>441</v>
      </c>
      <c r="F62" s="108">
        <v>26573.1</v>
      </c>
      <c r="G62" s="108">
        <v>26573.1</v>
      </c>
    </row>
    <row r="63" spans="1:7" ht="25.5">
      <c r="A63" s="86">
        <f t="shared" si="0"/>
        <v>48</v>
      </c>
      <c r="B63" s="87" t="s">
        <v>629</v>
      </c>
      <c r="C63" s="88" t="s">
        <v>827</v>
      </c>
      <c r="D63" s="88" t="s">
        <v>630</v>
      </c>
      <c r="E63" s="88"/>
      <c r="F63" s="89">
        <v>519.4</v>
      </c>
      <c r="G63" s="89">
        <v>519.4</v>
      </c>
    </row>
    <row r="64" spans="1:7" ht="38.25">
      <c r="A64" s="86">
        <f t="shared" si="0"/>
        <v>49</v>
      </c>
      <c r="B64" s="87" t="s">
        <v>701</v>
      </c>
      <c r="C64" s="88" t="s">
        <v>827</v>
      </c>
      <c r="D64" s="88" t="s">
        <v>631</v>
      </c>
      <c r="E64" s="88"/>
      <c r="F64" s="89">
        <v>519.4</v>
      </c>
      <c r="G64" s="89">
        <v>519.4</v>
      </c>
    </row>
    <row r="65" spans="1:7" ht="12.75">
      <c r="A65" s="86">
        <f t="shared" si="0"/>
        <v>50</v>
      </c>
      <c r="B65" s="87" t="s">
        <v>939</v>
      </c>
      <c r="C65" s="88" t="s">
        <v>827</v>
      </c>
      <c r="D65" s="88" t="s">
        <v>631</v>
      </c>
      <c r="E65" s="88" t="s">
        <v>439</v>
      </c>
      <c r="F65" s="89">
        <v>519.4</v>
      </c>
      <c r="G65" s="89">
        <v>519.4</v>
      </c>
    </row>
    <row r="66" spans="1:7" ht="12.75">
      <c r="A66" s="86">
        <f t="shared" si="0"/>
        <v>51</v>
      </c>
      <c r="B66" s="106" t="s">
        <v>440</v>
      </c>
      <c r="C66" s="107" t="s">
        <v>827</v>
      </c>
      <c r="D66" s="107" t="s">
        <v>631</v>
      </c>
      <c r="E66" s="107" t="s">
        <v>441</v>
      </c>
      <c r="F66" s="108">
        <v>519.4</v>
      </c>
      <c r="G66" s="108">
        <v>519.4</v>
      </c>
    </row>
    <row r="67" spans="1:7" ht="38.25">
      <c r="A67" s="86">
        <f t="shared" si="0"/>
        <v>52</v>
      </c>
      <c r="B67" s="87" t="s">
        <v>625</v>
      </c>
      <c r="C67" s="88" t="s">
        <v>827</v>
      </c>
      <c r="D67" s="88" t="s">
        <v>372</v>
      </c>
      <c r="E67" s="88"/>
      <c r="F67" s="89">
        <v>22690.3</v>
      </c>
      <c r="G67" s="89">
        <v>22690.3</v>
      </c>
    </row>
    <row r="68" spans="1:7" ht="12.75">
      <c r="A68" s="86">
        <f t="shared" si="0"/>
        <v>53</v>
      </c>
      <c r="B68" s="87" t="s">
        <v>373</v>
      </c>
      <c r="C68" s="88" t="s">
        <v>827</v>
      </c>
      <c r="D68" s="88" t="s">
        <v>374</v>
      </c>
      <c r="E68" s="88"/>
      <c r="F68" s="89">
        <v>22690.3</v>
      </c>
      <c r="G68" s="89">
        <v>22690.3</v>
      </c>
    </row>
    <row r="69" spans="1:7" ht="12.75">
      <c r="A69" s="86">
        <f t="shared" si="0"/>
        <v>54</v>
      </c>
      <c r="B69" s="87" t="s">
        <v>939</v>
      </c>
      <c r="C69" s="88" t="s">
        <v>827</v>
      </c>
      <c r="D69" s="88" t="s">
        <v>374</v>
      </c>
      <c r="E69" s="88" t="s">
        <v>439</v>
      </c>
      <c r="F69" s="89">
        <v>22690.3</v>
      </c>
      <c r="G69" s="89">
        <v>22690.3</v>
      </c>
    </row>
    <row r="70" spans="1:7" ht="12.75">
      <c r="A70" s="86">
        <f t="shared" si="0"/>
        <v>55</v>
      </c>
      <c r="B70" s="106" t="s">
        <v>440</v>
      </c>
      <c r="C70" s="107" t="s">
        <v>827</v>
      </c>
      <c r="D70" s="107" t="s">
        <v>374</v>
      </c>
      <c r="E70" s="107" t="s">
        <v>441</v>
      </c>
      <c r="F70" s="108">
        <v>22690.3</v>
      </c>
      <c r="G70" s="108">
        <v>22690.3</v>
      </c>
    </row>
    <row r="71" spans="1:7" ht="89.25">
      <c r="A71" s="86">
        <f t="shared" si="0"/>
        <v>56</v>
      </c>
      <c r="B71" s="87" t="s">
        <v>1109</v>
      </c>
      <c r="C71" s="88" t="s">
        <v>829</v>
      </c>
      <c r="D71" s="88"/>
      <c r="E71" s="88"/>
      <c r="F71" s="89">
        <v>51218.8</v>
      </c>
      <c r="G71" s="89">
        <v>51218.8</v>
      </c>
    </row>
    <row r="72" spans="1:7" ht="76.5">
      <c r="A72" s="86">
        <f t="shared" si="0"/>
        <v>57</v>
      </c>
      <c r="B72" s="87" t="s">
        <v>308</v>
      </c>
      <c r="C72" s="88" t="s">
        <v>829</v>
      </c>
      <c r="D72" s="88" t="s">
        <v>309</v>
      </c>
      <c r="E72" s="88"/>
      <c r="F72" s="89">
        <v>16600</v>
      </c>
      <c r="G72" s="89">
        <v>16600</v>
      </c>
    </row>
    <row r="73" spans="1:7" ht="25.5">
      <c r="A73" s="86">
        <f t="shared" si="0"/>
        <v>58</v>
      </c>
      <c r="B73" s="87" t="s">
        <v>937</v>
      </c>
      <c r="C73" s="88" t="s">
        <v>829</v>
      </c>
      <c r="D73" s="88" t="s">
        <v>761</v>
      </c>
      <c r="E73" s="88"/>
      <c r="F73" s="89">
        <v>16600</v>
      </c>
      <c r="G73" s="89">
        <v>16600</v>
      </c>
    </row>
    <row r="74" spans="1:7" ht="12.75">
      <c r="A74" s="86">
        <f t="shared" si="0"/>
        <v>59</v>
      </c>
      <c r="B74" s="87" t="s">
        <v>939</v>
      </c>
      <c r="C74" s="88" t="s">
        <v>829</v>
      </c>
      <c r="D74" s="88" t="s">
        <v>761</v>
      </c>
      <c r="E74" s="88" t="s">
        <v>439</v>
      </c>
      <c r="F74" s="89">
        <v>16600</v>
      </c>
      <c r="G74" s="89">
        <v>16600</v>
      </c>
    </row>
    <row r="75" spans="1:7" ht="12.75">
      <c r="A75" s="86">
        <f t="shared" si="0"/>
        <v>60</v>
      </c>
      <c r="B75" s="106" t="s">
        <v>440</v>
      </c>
      <c r="C75" s="107" t="s">
        <v>829</v>
      </c>
      <c r="D75" s="107" t="s">
        <v>761</v>
      </c>
      <c r="E75" s="107" t="s">
        <v>441</v>
      </c>
      <c r="F75" s="108">
        <v>16600</v>
      </c>
      <c r="G75" s="108">
        <v>16600</v>
      </c>
    </row>
    <row r="76" spans="1:7" ht="25.5">
      <c r="A76" s="86">
        <f t="shared" si="0"/>
        <v>61</v>
      </c>
      <c r="B76" s="87" t="s">
        <v>629</v>
      </c>
      <c r="C76" s="88" t="s">
        <v>829</v>
      </c>
      <c r="D76" s="88" t="s">
        <v>630</v>
      </c>
      <c r="E76" s="88"/>
      <c r="F76" s="89">
        <v>11253</v>
      </c>
      <c r="G76" s="89">
        <v>11253</v>
      </c>
    </row>
    <row r="77" spans="1:7" ht="38.25">
      <c r="A77" s="86">
        <f t="shared" si="0"/>
        <v>62</v>
      </c>
      <c r="B77" s="87" t="s">
        <v>701</v>
      </c>
      <c r="C77" s="88" t="s">
        <v>829</v>
      </c>
      <c r="D77" s="88" t="s">
        <v>631</v>
      </c>
      <c r="E77" s="88"/>
      <c r="F77" s="89">
        <v>11253</v>
      </c>
      <c r="G77" s="89">
        <v>11253</v>
      </c>
    </row>
    <row r="78" spans="1:7" ht="12.75">
      <c r="A78" s="86">
        <f t="shared" si="0"/>
        <v>63</v>
      </c>
      <c r="B78" s="87" t="s">
        <v>939</v>
      </c>
      <c r="C78" s="88" t="s">
        <v>829</v>
      </c>
      <c r="D78" s="88" t="s">
        <v>631</v>
      </c>
      <c r="E78" s="88" t="s">
        <v>439</v>
      </c>
      <c r="F78" s="89">
        <v>11253</v>
      </c>
      <c r="G78" s="89">
        <v>11253</v>
      </c>
    </row>
    <row r="79" spans="1:7" ht="12.75">
      <c r="A79" s="86">
        <f t="shared" si="0"/>
        <v>64</v>
      </c>
      <c r="B79" s="106" t="s">
        <v>440</v>
      </c>
      <c r="C79" s="107" t="s">
        <v>829</v>
      </c>
      <c r="D79" s="107" t="s">
        <v>631</v>
      </c>
      <c r="E79" s="107" t="s">
        <v>441</v>
      </c>
      <c r="F79" s="108">
        <v>11253</v>
      </c>
      <c r="G79" s="108">
        <v>11253</v>
      </c>
    </row>
    <row r="80" spans="1:7" ht="38.25">
      <c r="A80" s="86">
        <f t="shared" si="0"/>
        <v>65</v>
      </c>
      <c r="B80" s="87" t="s">
        <v>625</v>
      </c>
      <c r="C80" s="88" t="s">
        <v>829</v>
      </c>
      <c r="D80" s="88" t="s">
        <v>372</v>
      </c>
      <c r="E80" s="88"/>
      <c r="F80" s="89">
        <v>23153</v>
      </c>
      <c r="G80" s="89">
        <v>23153</v>
      </c>
    </row>
    <row r="81" spans="1:7" ht="12.75">
      <c r="A81" s="86">
        <f t="shared" si="0"/>
        <v>66</v>
      </c>
      <c r="B81" s="87" t="s">
        <v>373</v>
      </c>
      <c r="C81" s="88" t="s">
        <v>829</v>
      </c>
      <c r="D81" s="88" t="s">
        <v>374</v>
      </c>
      <c r="E81" s="88"/>
      <c r="F81" s="89">
        <v>23153</v>
      </c>
      <c r="G81" s="89">
        <v>23153</v>
      </c>
    </row>
    <row r="82" spans="1:7" ht="12.75">
      <c r="A82" s="86">
        <f aca="true" t="shared" si="1" ref="A82:A145">A81+1</f>
        <v>67</v>
      </c>
      <c r="B82" s="87" t="s">
        <v>939</v>
      </c>
      <c r="C82" s="88" t="s">
        <v>829</v>
      </c>
      <c r="D82" s="88" t="s">
        <v>374</v>
      </c>
      <c r="E82" s="88" t="s">
        <v>439</v>
      </c>
      <c r="F82" s="89">
        <v>23153</v>
      </c>
      <c r="G82" s="89">
        <v>23153</v>
      </c>
    </row>
    <row r="83" spans="1:7" ht="12.75">
      <c r="A83" s="86">
        <f t="shared" si="1"/>
        <v>68</v>
      </c>
      <c r="B83" s="106" t="s">
        <v>440</v>
      </c>
      <c r="C83" s="107" t="s">
        <v>829</v>
      </c>
      <c r="D83" s="107" t="s">
        <v>374</v>
      </c>
      <c r="E83" s="107" t="s">
        <v>441</v>
      </c>
      <c r="F83" s="108">
        <v>23153</v>
      </c>
      <c r="G83" s="108">
        <v>23153</v>
      </c>
    </row>
    <row r="84" spans="1:7" ht="12.75">
      <c r="A84" s="86">
        <f t="shared" si="1"/>
        <v>69</v>
      </c>
      <c r="B84" s="87" t="s">
        <v>655</v>
      </c>
      <c r="C84" s="88" t="s">
        <v>829</v>
      </c>
      <c r="D84" s="88" t="s">
        <v>656</v>
      </c>
      <c r="E84" s="88"/>
      <c r="F84" s="89">
        <v>212.8</v>
      </c>
      <c r="G84" s="89">
        <v>212.8</v>
      </c>
    </row>
    <row r="85" spans="1:7" ht="12.75">
      <c r="A85" s="86">
        <f t="shared" si="1"/>
        <v>70</v>
      </c>
      <c r="B85" s="87" t="s">
        <v>657</v>
      </c>
      <c r="C85" s="88" t="s">
        <v>829</v>
      </c>
      <c r="D85" s="88" t="s">
        <v>658</v>
      </c>
      <c r="E85" s="88"/>
      <c r="F85" s="89">
        <v>212.8</v>
      </c>
      <c r="G85" s="89">
        <v>212.8</v>
      </c>
    </row>
    <row r="86" spans="1:7" ht="12.75">
      <c r="A86" s="86">
        <f t="shared" si="1"/>
        <v>71</v>
      </c>
      <c r="B86" s="87" t="s">
        <v>939</v>
      </c>
      <c r="C86" s="88" t="s">
        <v>829</v>
      </c>
      <c r="D86" s="88" t="s">
        <v>658</v>
      </c>
      <c r="E86" s="88" t="s">
        <v>439</v>
      </c>
      <c r="F86" s="89">
        <v>212.8</v>
      </c>
      <c r="G86" s="89">
        <v>212.8</v>
      </c>
    </row>
    <row r="87" spans="1:7" ht="12.75">
      <c r="A87" s="86">
        <f t="shared" si="1"/>
        <v>72</v>
      </c>
      <c r="B87" s="106" t="s">
        <v>440</v>
      </c>
      <c r="C87" s="107" t="s">
        <v>829</v>
      </c>
      <c r="D87" s="107" t="s">
        <v>658</v>
      </c>
      <c r="E87" s="107" t="s">
        <v>441</v>
      </c>
      <c r="F87" s="108">
        <v>212.8</v>
      </c>
      <c r="G87" s="108">
        <v>212.8</v>
      </c>
    </row>
    <row r="88" spans="1:7" ht="89.25">
      <c r="A88" s="86">
        <f t="shared" si="1"/>
        <v>73</v>
      </c>
      <c r="B88" s="87" t="s">
        <v>1089</v>
      </c>
      <c r="C88" s="88" t="s">
        <v>832</v>
      </c>
      <c r="D88" s="88"/>
      <c r="E88" s="88"/>
      <c r="F88" s="89">
        <v>74000</v>
      </c>
      <c r="G88" s="89">
        <v>73000</v>
      </c>
    </row>
    <row r="89" spans="1:7" ht="76.5">
      <c r="A89" s="86">
        <f t="shared" si="1"/>
        <v>74</v>
      </c>
      <c r="B89" s="87" t="s">
        <v>308</v>
      </c>
      <c r="C89" s="88" t="s">
        <v>832</v>
      </c>
      <c r="D89" s="88" t="s">
        <v>309</v>
      </c>
      <c r="E89" s="88"/>
      <c r="F89" s="89">
        <v>4078.1</v>
      </c>
      <c r="G89" s="89">
        <v>4078.1</v>
      </c>
    </row>
    <row r="90" spans="1:7" ht="25.5">
      <c r="A90" s="86">
        <f t="shared" si="1"/>
        <v>75</v>
      </c>
      <c r="B90" s="87" t="s">
        <v>937</v>
      </c>
      <c r="C90" s="88" t="s">
        <v>832</v>
      </c>
      <c r="D90" s="88" t="s">
        <v>761</v>
      </c>
      <c r="E90" s="88"/>
      <c r="F90" s="89">
        <v>4078.1</v>
      </c>
      <c r="G90" s="89">
        <v>4078.1</v>
      </c>
    </row>
    <row r="91" spans="1:7" ht="12.75">
      <c r="A91" s="86">
        <f t="shared" si="1"/>
        <v>76</v>
      </c>
      <c r="B91" s="87" t="s">
        <v>939</v>
      </c>
      <c r="C91" s="88" t="s">
        <v>832</v>
      </c>
      <c r="D91" s="88" t="s">
        <v>761</v>
      </c>
      <c r="E91" s="88" t="s">
        <v>439</v>
      </c>
      <c r="F91" s="89">
        <v>4078.1</v>
      </c>
      <c r="G91" s="89">
        <v>4078.1</v>
      </c>
    </row>
    <row r="92" spans="1:7" ht="12.75">
      <c r="A92" s="86">
        <f t="shared" si="1"/>
        <v>77</v>
      </c>
      <c r="B92" s="106" t="s">
        <v>442</v>
      </c>
      <c r="C92" s="107" t="s">
        <v>832</v>
      </c>
      <c r="D92" s="107" t="s">
        <v>761</v>
      </c>
      <c r="E92" s="107" t="s">
        <v>443</v>
      </c>
      <c r="F92" s="108">
        <v>4078.1</v>
      </c>
      <c r="G92" s="108">
        <v>4078.1</v>
      </c>
    </row>
    <row r="93" spans="1:7" ht="25.5">
      <c r="A93" s="86">
        <f t="shared" si="1"/>
        <v>78</v>
      </c>
      <c r="B93" s="87" t="s">
        <v>629</v>
      </c>
      <c r="C93" s="88" t="s">
        <v>832</v>
      </c>
      <c r="D93" s="88" t="s">
        <v>630</v>
      </c>
      <c r="E93" s="88"/>
      <c r="F93" s="89">
        <v>4612</v>
      </c>
      <c r="G93" s="89">
        <v>4612</v>
      </c>
    </row>
    <row r="94" spans="1:7" ht="38.25">
      <c r="A94" s="86">
        <f t="shared" si="1"/>
        <v>79</v>
      </c>
      <c r="B94" s="87" t="s">
        <v>701</v>
      </c>
      <c r="C94" s="88" t="s">
        <v>832</v>
      </c>
      <c r="D94" s="88" t="s">
        <v>631</v>
      </c>
      <c r="E94" s="88"/>
      <c r="F94" s="89">
        <v>4612</v>
      </c>
      <c r="G94" s="89">
        <v>4612</v>
      </c>
    </row>
    <row r="95" spans="1:7" ht="12.75">
      <c r="A95" s="86">
        <f t="shared" si="1"/>
        <v>80</v>
      </c>
      <c r="B95" s="87" t="s">
        <v>939</v>
      </c>
      <c r="C95" s="88" t="s">
        <v>832</v>
      </c>
      <c r="D95" s="88" t="s">
        <v>631</v>
      </c>
      <c r="E95" s="88" t="s">
        <v>439</v>
      </c>
      <c r="F95" s="89">
        <v>4612</v>
      </c>
      <c r="G95" s="89">
        <v>4612</v>
      </c>
    </row>
    <row r="96" spans="1:7" ht="12.75">
      <c r="A96" s="86">
        <f t="shared" si="1"/>
        <v>81</v>
      </c>
      <c r="B96" s="106" t="s">
        <v>442</v>
      </c>
      <c r="C96" s="107" t="s">
        <v>832</v>
      </c>
      <c r="D96" s="107" t="s">
        <v>631</v>
      </c>
      <c r="E96" s="107" t="s">
        <v>443</v>
      </c>
      <c r="F96" s="108">
        <v>4612</v>
      </c>
      <c r="G96" s="108">
        <v>4612</v>
      </c>
    </row>
    <row r="97" spans="1:7" ht="38.25">
      <c r="A97" s="86">
        <f t="shared" si="1"/>
        <v>82</v>
      </c>
      <c r="B97" s="87" t="s">
        <v>625</v>
      </c>
      <c r="C97" s="88" t="s">
        <v>832</v>
      </c>
      <c r="D97" s="88" t="s">
        <v>372</v>
      </c>
      <c r="E97" s="88"/>
      <c r="F97" s="89">
        <v>65244.9</v>
      </c>
      <c r="G97" s="89">
        <v>64244.9</v>
      </c>
    </row>
    <row r="98" spans="1:7" ht="12.75">
      <c r="A98" s="86">
        <f t="shared" si="1"/>
        <v>83</v>
      </c>
      <c r="B98" s="87" t="s">
        <v>373</v>
      </c>
      <c r="C98" s="88" t="s">
        <v>832</v>
      </c>
      <c r="D98" s="88" t="s">
        <v>374</v>
      </c>
      <c r="E98" s="88"/>
      <c r="F98" s="89">
        <v>65244.9</v>
      </c>
      <c r="G98" s="89">
        <v>64244.9</v>
      </c>
    </row>
    <row r="99" spans="1:7" ht="12.75">
      <c r="A99" s="86">
        <f t="shared" si="1"/>
        <v>84</v>
      </c>
      <c r="B99" s="87" t="s">
        <v>939</v>
      </c>
      <c r="C99" s="88" t="s">
        <v>832</v>
      </c>
      <c r="D99" s="88" t="s">
        <v>374</v>
      </c>
      <c r="E99" s="88" t="s">
        <v>439</v>
      </c>
      <c r="F99" s="89">
        <v>65244.9</v>
      </c>
      <c r="G99" s="89">
        <v>64244.9</v>
      </c>
    </row>
    <row r="100" spans="1:7" ht="12.75">
      <c r="A100" s="86">
        <f t="shared" si="1"/>
        <v>85</v>
      </c>
      <c r="B100" s="106" t="s">
        <v>442</v>
      </c>
      <c r="C100" s="107" t="s">
        <v>832</v>
      </c>
      <c r="D100" s="107" t="s">
        <v>374</v>
      </c>
      <c r="E100" s="107" t="s">
        <v>443</v>
      </c>
      <c r="F100" s="108">
        <v>65244.9</v>
      </c>
      <c r="G100" s="108">
        <v>64244.9</v>
      </c>
    </row>
    <row r="101" spans="1:7" ht="12.75">
      <c r="A101" s="86">
        <f t="shared" si="1"/>
        <v>86</v>
      </c>
      <c r="B101" s="87" t="s">
        <v>655</v>
      </c>
      <c r="C101" s="88" t="s">
        <v>832</v>
      </c>
      <c r="D101" s="88" t="s">
        <v>656</v>
      </c>
      <c r="E101" s="88"/>
      <c r="F101" s="89">
        <v>65</v>
      </c>
      <c r="G101" s="89">
        <v>65</v>
      </c>
    </row>
    <row r="102" spans="1:7" ht="12.75">
      <c r="A102" s="86">
        <f t="shared" si="1"/>
        <v>87</v>
      </c>
      <c r="B102" s="87" t="s">
        <v>657</v>
      </c>
      <c r="C102" s="88" t="s">
        <v>832</v>
      </c>
      <c r="D102" s="88" t="s">
        <v>658</v>
      </c>
      <c r="E102" s="88"/>
      <c r="F102" s="89">
        <v>65</v>
      </c>
      <c r="G102" s="89">
        <v>65</v>
      </c>
    </row>
    <row r="103" spans="1:7" ht="12.75">
      <c r="A103" s="86">
        <f t="shared" si="1"/>
        <v>88</v>
      </c>
      <c r="B103" s="87" t="s">
        <v>939</v>
      </c>
      <c r="C103" s="88" t="s">
        <v>832</v>
      </c>
      <c r="D103" s="88" t="s">
        <v>658</v>
      </c>
      <c r="E103" s="88" t="s">
        <v>439</v>
      </c>
      <c r="F103" s="89">
        <v>65</v>
      </c>
      <c r="G103" s="89">
        <v>65</v>
      </c>
    </row>
    <row r="104" spans="1:7" ht="12.75">
      <c r="A104" s="86">
        <f t="shared" si="1"/>
        <v>89</v>
      </c>
      <c r="B104" s="106" t="s">
        <v>442</v>
      </c>
      <c r="C104" s="107" t="s">
        <v>832</v>
      </c>
      <c r="D104" s="107" t="s">
        <v>658</v>
      </c>
      <c r="E104" s="107" t="s">
        <v>443</v>
      </c>
      <c r="F104" s="108">
        <v>65</v>
      </c>
      <c r="G104" s="108">
        <v>65</v>
      </c>
    </row>
    <row r="105" spans="1:7" ht="89.25">
      <c r="A105" s="86">
        <f t="shared" si="1"/>
        <v>90</v>
      </c>
      <c r="B105" s="87" t="s">
        <v>1090</v>
      </c>
      <c r="C105" s="88" t="s">
        <v>833</v>
      </c>
      <c r="D105" s="88"/>
      <c r="E105" s="88"/>
      <c r="F105" s="89">
        <v>25962.3</v>
      </c>
      <c r="G105" s="89">
        <v>25962.3</v>
      </c>
    </row>
    <row r="106" spans="1:7" ht="76.5">
      <c r="A106" s="86">
        <f t="shared" si="1"/>
        <v>91</v>
      </c>
      <c r="B106" s="87" t="s">
        <v>308</v>
      </c>
      <c r="C106" s="88" t="s">
        <v>833</v>
      </c>
      <c r="D106" s="88" t="s">
        <v>309</v>
      </c>
      <c r="E106" s="88"/>
      <c r="F106" s="89">
        <v>25385.8</v>
      </c>
      <c r="G106" s="89">
        <v>25385.8</v>
      </c>
    </row>
    <row r="107" spans="1:7" ht="25.5">
      <c r="A107" s="86">
        <f t="shared" si="1"/>
        <v>92</v>
      </c>
      <c r="B107" s="87" t="s">
        <v>937</v>
      </c>
      <c r="C107" s="88" t="s">
        <v>833</v>
      </c>
      <c r="D107" s="88" t="s">
        <v>761</v>
      </c>
      <c r="E107" s="88"/>
      <c r="F107" s="89">
        <v>25385.8</v>
      </c>
      <c r="G107" s="89">
        <v>25385.8</v>
      </c>
    </row>
    <row r="108" spans="1:7" ht="12.75">
      <c r="A108" s="86">
        <f t="shared" si="1"/>
        <v>93</v>
      </c>
      <c r="B108" s="87" t="s">
        <v>939</v>
      </c>
      <c r="C108" s="88" t="s">
        <v>833</v>
      </c>
      <c r="D108" s="88" t="s">
        <v>761</v>
      </c>
      <c r="E108" s="88" t="s">
        <v>439</v>
      </c>
      <c r="F108" s="89">
        <v>25385.8</v>
      </c>
      <c r="G108" s="89">
        <v>25385.8</v>
      </c>
    </row>
    <row r="109" spans="1:7" ht="12.75">
      <c r="A109" s="86">
        <f t="shared" si="1"/>
        <v>94</v>
      </c>
      <c r="B109" s="106" t="s">
        <v>442</v>
      </c>
      <c r="C109" s="107" t="s">
        <v>833</v>
      </c>
      <c r="D109" s="107" t="s">
        <v>761</v>
      </c>
      <c r="E109" s="107" t="s">
        <v>443</v>
      </c>
      <c r="F109" s="108">
        <v>25385.8</v>
      </c>
      <c r="G109" s="108">
        <v>25385.8</v>
      </c>
    </row>
    <row r="110" spans="1:7" ht="25.5">
      <c r="A110" s="86">
        <f t="shared" si="1"/>
        <v>95</v>
      </c>
      <c r="B110" s="87" t="s">
        <v>629</v>
      </c>
      <c r="C110" s="88" t="s">
        <v>833</v>
      </c>
      <c r="D110" s="88" t="s">
        <v>630</v>
      </c>
      <c r="E110" s="88"/>
      <c r="F110" s="89">
        <v>576.5</v>
      </c>
      <c r="G110" s="89">
        <v>576.5</v>
      </c>
    </row>
    <row r="111" spans="1:7" ht="38.25">
      <c r="A111" s="86">
        <f t="shared" si="1"/>
        <v>96</v>
      </c>
      <c r="B111" s="87" t="s">
        <v>701</v>
      </c>
      <c r="C111" s="88" t="s">
        <v>833</v>
      </c>
      <c r="D111" s="88" t="s">
        <v>631</v>
      </c>
      <c r="E111" s="88"/>
      <c r="F111" s="89">
        <v>576.5</v>
      </c>
      <c r="G111" s="89">
        <v>576.5</v>
      </c>
    </row>
    <row r="112" spans="1:7" ht="12.75">
      <c r="A112" s="86">
        <f t="shared" si="1"/>
        <v>97</v>
      </c>
      <c r="B112" s="87" t="s">
        <v>939</v>
      </c>
      <c r="C112" s="88" t="s">
        <v>833</v>
      </c>
      <c r="D112" s="88" t="s">
        <v>631</v>
      </c>
      <c r="E112" s="88" t="s">
        <v>439</v>
      </c>
      <c r="F112" s="89">
        <v>576.5</v>
      </c>
      <c r="G112" s="89">
        <v>576.5</v>
      </c>
    </row>
    <row r="113" spans="1:7" ht="12.75">
      <c r="A113" s="86">
        <f t="shared" si="1"/>
        <v>98</v>
      </c>
      <c r="B113" s="106" t="s">
        <v>442</v>
      </c>
      <c r="C113" s="107" t="s">
        <v>833</v>
      </c>
      <c r="D113" s="107" t="s">
        <v>631</v>
      </c>
      <c r="E113" s="107" t="s">
        <v>443</v>
      </c>
      <c r="F113" s="108">
        <v>576.5</v>
      </c>
      <c r="G113" s="108">
        <v>576.5</v>
      </c>
    </row>
    <row r="114" spans="1:7" ht="127.5">
      <c r="A114" s="86">
        <f t="shared" si="1"/>
        <v>99</v>
      </c>
      <c r="B114" s="96" t="s">
        <v>1091</v>
      </c>
      <c r="C114" s="88" t="s">
        <v>834</v>
      </c>
      <c r="D114" s="88"/>
      <c r="E114" s="88"/>
      <c r="F114" s="89">
        <v>19588.4</v>
      </c>
      <c r="G114" s="89">
        <v>19588.4</v>
      </c>
    </row>
    <row r="115" spans="1:7" ht="12.75">
      <c r="A115" s="86">
        <f t="shared" si="1"/>
        <v>100</v>
      </c>
      <c r="B115" s="87" t="s">
        <v>920</v>
      </c>
      <c r="C115" s="88" t="s">
        <v>834</v>
      </c>
      <c r="D115" s="88" t="s">
        <v>797</v>
      </c>
      <c r="E115" s="88"/>
      <c r="F115" s="89">
        <v>19588.4</v>
      </c>
      <c r="G115" s="89">
        <v>19588.4</v>
      </c>
    </row>
    <row r="116" spans="1:7" ht="12.75">
      <c r="A116" s="86">
        <f t="shared" si="1"/>
        <v>101</v>
      </c>
      <c r="B116" s="87" t="s">
        <v>590</v>
      </c>
      <c r="C116" s="88" t="s">
        <v>834</v>
      </c>
      <c r="D116" s="88" t="s">
        <v>921</v>
      </c>
      <c r="E116" s="88"/>
      <c r="F116" s="89">
        <v>19588.4</v>
      </c>
      <c r="G116" s="89">
        <v>19588.4</v>
      </c>
    </row>
    <row r="117" spans="1:7" ht="12.75">
      <c r="A117" s="86">
        <f t="shared" si="1"/>
        <v>102</v>
      </c>
      <c r="B117" s="87" t="s">
        <v>939</v>
      </c>
      <c r="C117" s="88" t="s">
        <v>834</v>
      </c>
      <c r="D117" s="88" t="s">
        <v>921</v>
      </c>
      <c r="E117" s="88" t="s">
        <v>439</v>
      </c>
      <c r="F117" s="89">
        <v>19588.4</v>
      </c>
      <c r="G117" s="89">
        <v>19588.4</v>
      </c>
    </row>
    <row r="118" spans="1:7" ht="12.75">
      <c r="A118" s="86">
        <f t="shared" si="1"/>
        <v>103</v>
      </c>
      <c r="B118" s="106" t="s">
        <v>442</v>
      </c>
      <c r="C118" s="107" t="s">
        <v>834</v>
      </c>
      <c r="D118" s="107" t="s">
        <v>921</v>
      </c>
      <c r="E118" s="107" t="s">
        <v>443</v>
      </c>
      <c r="F118" s="108">
        <v>19588.4</v>
      </c>
      <c r="G118" s="108">
        <v>19588.4</v>
      </c>
    </row>
    <row r="119" spans="1:7" ht="25.5">
      <c r="A119" s="86">
        <f t="shared" si="1"/>
        <v>104</v>
      </c>
      <c r="B119" s="87" t="s">
        <v>1092</v>
      </c>
      <c r="C119" s="88" t="s">
        <v>835</v>
      </c>
      <c r="D119" s="88"/>
      <c r="E119" s="88"/>
      <c r="F119" s="89">
        <v>300</v>
      </c>
      <c r="G119" s="89">
        <v>300</v>
      </c>
    </row>
    <row r="120" spans="1:7" ht="102">
      <c r="A120" s="86">
        <f t="shared" si="1"/>
        <v>105</v>
      </c>
      <c r="B120" s="96" t="s">
        <v>1093</v>
      </c>
      <c r="C120" s="88" t="s">
        <v>836</v>
      </c>
      <c r="D120" s="88"/>
      <c r="E120" s="88"/>
      <c r="F120" s="89">
        <v>300</v>
      </c>
      <c r="G120" s="89">
        <v>300</v>
      </c>
    </row>
    <row r="121" spans="1:7" ht="25.5">
      <c r="A121" s="86">
        <f t="shared" si="1"/>
        <v>106</v>
      </c>
      <c r="B121" s="87" t="s">
        <v>629</v>
      </c>
      <c r="C121" s="88" t="s">
        <v>836</v>
      </c>
      <c r="D121" s="88" t="s">
        <v>630</v>
      </c>
      <c r="E121" s="88"/>
      <c r="F121" s="89">
        <v>300</v>
      </c>
      <c r="G121" s="89">
        <v>300</v>
      </c>
    </row>
    <row r="122" spans="1:7" ht="38.25">
      <c r="A122" s="86">
        <f t="shared" si="1"/>
        <v>107</v>
      </c>
      <c r="B122" s="87" t="s">
        <v>701</v>
      </c>
      <c r="C122" s="88" t="s">
        <v>836</v>
      </c>
      <c r="D122" s="88" t="s">
        <v>631</v>
      </c>
      <c r="E122" s="88"/>
      <c r="F122" s="89">
        <v>300</v>
      </c>
      <c r="G122" s="89">
        <v>300</v>
      </c>
    </row>
    <row r="123" spans="1:7" ht="12.75">
      <c r="A123" s="86">
        <f t="shared" si="1"/>
        <v>108</v>
      </c>
      <c r="B123" s="87" t="s">
        <v>939</v>
      </c>
      <c r="C123" s="88" t="s">
        <v>836</v>
      </c>
      <c r="D123" s="88" t="s">
        <v>631</v>
      </c>
      <c r="E123" s="88" t="s">
        <v>439</v>
      </c>
      <c r="F123" s="89">
        <v>300</v>
      </c>
      <c r="G123" s="89">
        <v>300</v>
      </c>
    </row>
    <row r="124" spans="1:7" ht="12.75">
      <c r="A124" s="86">
        <f t="shared" si="1"/>
        <v>109</v>
      </c>
      <c r="B124" s="106" t="s">
        <v>442</v>
      </c>
      <c r="C124" s="107" t="s">
        <v>836</v>
      </c>
      <c r="D124" s="107" t="s">
        <v>631</v>
      </c>
      <c r="E124" s="107" t="s">
        <v>443</v>
      </c>
      <c r="F124" s="108">
        <v>300</v>
      </c>
      <c r="G124" s="108">
        <v>300</v>
      </c>
    </row>
    <row r="125" spans="1:7" ht="38.25">
      <c r="A125" s="86">
        <f t="shared" si="1"/>
        <v>110</v>
      </c>
      <c r="B125" s="87" t="s">
        <v>1095</v>
      </c>
      <c r="C125" s="88" t="s">
        <v>840</v>
      </c>
      <c r="D125" s="88"/>
      <c r="E125" s="88"/>
      <c r="F125" s="89">
        <v>2941.1</v>
      </c>
      <c r="G125" s="89">
        <v>2941.1</v>
      </c>
    </row>
    <row r="126" spans="1:7" ht="102">
      <c r="A126" s="86">
        <f t="shared" si="1"/>
        <v>111</v>
      </c>
      <c r="B126" s="96" t="s">
        <v>1096</v>
      </c>
      <c r="C126" s="88" t="s">
        <v>841</v>
      </c>
      <c r="D126" s="88"/>
      <c r="E126" s="88"/>
      <c r="F126" s="89">
        <v>1795.2</v>
      </c>
      <c r="G126" s="89">
        <v>1795.2</v>
      </c>
    </row>
    <row r="127" spans="1:7" ht="25.5">
      <c r="A127" s="86">
        <f t="shared" si="1"/>
        <v>112</v>
      </c>
      <c r="B127" s="87" t="s">
        <v>629</v>
      </c>
      <c r="C127" s="88" t="s">
        <v>841</v>
      </c>
      <c r="D127" s="88" t="s">
        <v>630</v>
      </c>
      <c r="E127" s="88"/>
      <c r="F127" s="89">
        <v>156.5</v>
      </c>
      <c r="G127" s="89">
        <v>156.5</v>
      </c>
    </row>
    <row r="128" spans="1:7" ht="38.25">
      <c r="A128" s="86">
        <f t="shared" si="1"/>
        <v>113</v>
      </c>
      <c r="B128" s="87" t="s">
        <v>701</v>
      </c>
      <c r="C128" s="88" t="s">
        <v>841</v>
      </c>
      <c r="D128" s="88" t="s">
        <v>631</v>
      </c>
      <c r="E128" s="88"/>
      <c r="F128" s="89">
        <v>156.5</v>
      </c>
      <c r="G128" s="89">
        <v>156.5</v>
      </c>
    </row>
    <row r="129" spans="1:7" ht="12.75">
      <c r="A129" s="86">
        <f t="shared" si="1"/>
        <v>114</v>
      </c>
      <c r="B129" s="87" t="s">
        <v>939</v>
      </c>
      <c r="C129" s="88" t="s">
        <v>841</v>
      </c>
      <c r="D129" s="88" t="s">
        <v>631</v>
      </c>
      <c r="E129" s="88" t="s">
        <v>439</v>
      </c>
      <c r="F129" s="89">
        <v>156.5</v>
      </c>
      <c r="G129" s="89">
        <v>156.5</v>
      </c>
    </row>
    <row r="130" spans="1:7" ht="12.75">
      <c r="A130" s="86">
        <f t="shared" si="1"/>
        <v>115</v>
      </c>
      <c r="B130" s="106" t="s">
        <v>444</v>
      </c>
      <c r="C130" s="107" t="s">
        <v>841</v>
      </c>
      <c r="D130" s="107" t="s">
        <v>631</v>
      </c>
      <c r="E130" s="107" t="s">
        <v>445</v>
      </c>
      <c r="F130" s="108">
        <v>156.5</v>
      </c>
      <c r="G130" s="108">
        <v>156.5</v>
      </c>
    </row>
    <row r="131" spans="1:7" ht="38.25">
      <c r="A131" s="86">
        <f t="shared" si="1"/>
        <v>116</v>
      </c>
      <c r="B131" s="87" t="s">
        <v>625</v>
      </c>
      <c r="C131" s="88" t="s">
        <v>841</v>
      </c>
      <c r="D131" s="88" t="s">
        <v>372</v>
      </c>
      <c r="E131" s="88"/>
      <c r="F131" s="89">
        <v>1638.7</v>
      </c>
      <c r="G131" s="89">
        <v>1638.7</v>
      </c>
    </row>
    <row r="132" spans="1:7" ht="12.75">
      <c r="A132" s="86">
        <f t="shared" si="1"/>
        <v>117</v>
      </c>
      <c r="B132" s="87" t="s">
        <v>373</v>
      </c>
      <c r="C132" s="88" t="s">
        <v>841</v>
      </c>
      <c r="D132" s="88" t="s">
        <v>374</v>
      </c>
      <c r="E132" s="88"/>
      <c r="F132" s="89">
        <v>1638.7</v>
      </c>
      <c r="G132" s="89">
        <v>1638.7</v>
      </c>
    </row>
    <row r="133" spans="1:7" ht="12.75">
      <c r="A133" s="86">
        <f t="shared" si="1"/>
        <v>118</v>
      </c>
      <c r="B133" s="87" t="s">
        <v>939</v>
      </c>
      <c r="C133" s="88" t="s">
        <v>841</v>
      </c>
      <c r="D133" s="88" t="s">
        <v>374</v>
      </c>
      <c r="E133" s="88" t="s">
        <v>439</v>
      </c>
      <c r="F133" s="89">
        <v>1638.7</v>
      </c>
      <c r="G133" s="89">
        <v>1638.7</v>
      </c>
    </row>
    <row r="134" spans="1:7" ht="12.75">
      <c r="A134" s="86">
        <f t="shared" si="1"/>
        <v>119</v>
      </c>
      <c r="B134" s="106" t="s">
        <v>444</v>
      </c>
      <c r="C134" s="107" t="s">
        <v>841</v>
      </c>
      <c r="D134" s="107" t="s">
        <v>374</v>
      </c>
      <c r="E134" s="107" t="s">
        <v>445</v>
      </c>
      <c r="F134" s="108">
        <v>1638.7</v>
      </c>
      <c r="G134" s="108">
        <v>1638.7</v>
      </c>
    </row>
    <row r="135" spans="1:7" ht="140.25">
      <c r="A135" s="86">
        <f t="shared" si="1"/>
        <v>120</v>
      </c>
      <c r="B135" s="96" t="s">
        <v>1097</v>
      </c>
      <c r="C135" s="88" t="s">
        <v>842</v>
      </c>
      <c r="D135" s="88"/>
      <c r="E135" s="88"/>
      <c r="F135" s="89">
        <v>608</v>
      </c>
      <c r="G135" s="89">
        <v>608</v>
      </c>
    </row>
    <row r="136" spans="1:7" ht="25.5">
      <c r="A136" s="86">
        <f t="shared" si="1"/>
        <v>121</v>
      </c>
      <c r="B136" s="87" t="s">
        <v>775</v>
      </c>
      <c r="C136" s="88" t="s">
        <v>842</v>
      </c>
      <c r="D136" s="88" t="s">
        <v>776</v>
      </c>
      <c r="E136" s="88"/>
      <c r="F136" s="89">
        <v>608</v>
      </c>
      <c r="G136" s="89">
        <v>608</v>
      </c>
    </row>
    <row r="137" spans="1:7" ht="12.75">
      <c r="A137" s="86">
        <f t="shared" si="1"/>
        <v>122</v>
      </c>
      <c r="B137" s="87" t="s">
        <v>288</v>
      </c>
      <c r="C137" s="88" t="s">
        <v>842</v>
      </c>
      <c r="D137" s="88" t="s">
        <v>289</v>
      </c>
      <c r="E137" s="88"/>
      <c r="F137" s="89">
        <v>608</v>
      </c>
      <c r="G137" s="89">
        <v>608</v>
      </c>
    </row>
    <row r="138" spans="1:7" ht="12.75">
      <c r="A138" s="86">
        <f t="shared" si="1"/>
        <v>123</v>
      </c>
      <c r="B138" s="87" t="s">
        <v>939</v>
      </c>
      <c r="C138" s="88" t="s">
        <v>842</v>
      </c>
      <c r="D138" s="88" t="s">
        <v>289</v>
      </c>
      <c r="E138" s="88" t="s">
        <v>439</v>
      </c>
      <c r="F138" s="89">
        <v>608</v>
      </c>
      <c r="G138" s="89">
        <v>608</v>
      </c>
    </row>
    <row r="139" spans="1:7" ht="12.75">
      <c r="A139" s="86">
        <f t="shared" si="1"/>
        <v>124</v>
      </c>
      <c r="B139" s="106" t="s">
        <v>444</v>
      </c>
      <c r="C139" s="107" t="s">
        <v>842</v>
      </c>
      <c r="D139" s="107" t="s">
        <v>289</v>
      </c>
      <c r="E139" s="107" t="s">
        <v>445</v>
      </c>
      <c r="F139" s="108">
        <v>608</v>
      </c>
      <c r="G139" s="108">
        <v>608</v>
      </c>
    </row>
    <row r="140" spans="1:7" ht="76.5">
      <c r="A140" s="86">
        <f t="shared" si="1"/>
        <v>125</v>
      </c>
      <c r="B140" s="87" t="s">
        <v>1110</v>
      </c>
      <c r="C140" s="88" t="s">
        <v>844</v>
      </c>
      <c r="D140" s="88"/>
      <c r="E140" s="88"/>
      <c r="F140" s="89">
        <v>80</v>
      </c>
      <c r="G140" s="89">
        <v>80</v>
      </c>
    </row>
    <row r="141" spans="1:7" ht="25.5">
      <c r="A141" s="86">
        <f t="shared" si="1"/>
        <v>126</v>
      </c>
      <c r="B141" s="87" t="s">
        <v>629</v>
      </c>
      <c r="C141" s="88" t="s">
        <v>844</v>
      </c>
      <c r="D141" s="88" t="s">
        <v>630</v>
      </c>
      <c r="E141" s="88"/>
      <c r="F141" s="89">
        <v>80</v>
      </c>
      <c r="G141" s="89">
        <v>80</v>
      </c>
    </row>
    <row r="142" spans="1:7" ht="38.25">
      <c r="A142" s="86">
        <f t="shared" si="1"/>
        <v>127</v>
      </c>
      <c r="B142" s="87" t="s">
        <v>701</v>
      </c>
      <c r="C142" s="88" t="s">
        <v>844</v>
      </c>
      <c r="D142" s="88" t="s">
        <v>631</v>
      </c>
      <c r="E142" s="88"/>
      <c r="F142" s="89">
        <v>80</v>
      </c>
      <c r="G142" s="89">
        <v>80</v>
      </c>
    </row>
    <row r="143" spans="1:7" ht="12.75">
      <c r="A143" s="86">
        <f t="shared" si="1"/>
        <v>128</v>
      </c>
      <c r="B143" s="87" t="s">
        <v>939</v>
      </c>
      <c r="C143" s="88" t="s">
        <v>844</v>
      </c>
      <c r="D143" s="88" t="s">
        <v>631</v>
      </c>
      <c r="E143" s="88" t="s">
        <v>439</v>
      </c>
      <c r="F143" s="89">
        <v>80</v>
      </c>
      <c r="G143" s="89">
        <v>80</v>
      </c>
    </row>
    <row r="144" spans="1:7" ht="12.75">
      <c r="A144" s="86">
        <f t="shared" si="1"/>
        <v>129</v>
      </c>
      <c r="B144" s="106" t="s">
        <v>444</v>
      </c>
      <c r="C144" s="107" t="s">
        <v>844</v>
      </c>
      <c r="D144" s="107" t="s">
        <v>631</v>
      </c>
      <c r="E144" s="107" t="s">
        <v>445</v>
      </c>
      <c r="F144" s="108">
        <v>80</v>
      </c>
      <c r="G144" s="108">
        <v>80</v>
      </c>
    </row>
    <row r="145" spans="1:7" ht="114.75">
      <c r="A145" s="86">
        <f t="shared" si="1"/>
        <v>130</v>
      </c>
      <c r="B145" s="96" t="s">
        <v>245</v>
      </c>
      <c r="C145" s="88" t="s">
        <v>246</v>
      </c>
      <c r="D145" s="88"/>
      <c r="E145" s="88"/>
      <c r="F145" s="89">
        <v>1.8</v>
      </c>
      <c r="G145" s="89">
        <v>1.8</v>
      </c>
    </row>
    <row r="146" spans="1:7" ht="25.5">
      <c r="A146" s="86">
        <f aca="true" t="shared" si="2" ref="A146:A209">A145+1</f>
        <v>131</v>
      </c>
      <c r="B146" s="87" t="s">
        <v>629</v>
      </c>
      <c r="C146" s="88" t="s">
        <v>246</v>
      </c>
      <c r="D146" s="88" t="s">
        <v>630</v>
      </c>
      <c r="E146" s="88"/>
      <c r="F146" s="89">
        <v>0.2</v>
      </c>
      <c r="G146" s="89">
        <v>0.2</v>
      </c>
    </row>
    <row r="147" spans="1:7" ht="38.25">
      <c r="A147" s="86">
        <f t="shared" si="2"/>
        <v>132</v>
      </c>
      <c r="B147" s="87" t="s">
        <v>701</v>
      </c>
      <c r="C147" s="88" t="s">
        <v>246</v>
      </c>
      <c r="D147" s="88" t="s">
        <v>631</v>
      </c>
      <c r="E147" s="88"/>
      <c r="F147" s="89">
        <v>0.2</v>
      </c>
      <c r="G147" s="89">
        <v>0.2</v>
      </c>
    </row>
    <row r="148" spans="1:7" ht="12.75">
      <c r="A148" s="86">
        <f t="shared" si="2"/>
        <v>133</v>
      </c>
      <c r="B148" s="87" t="s">
        <v>939</v>
      </c>
      <c r="C148" s="88" t="s">
        <v>246</v>
      </c>
      <c r="D148" s="88" t="s">
        <v>631</v>
      </c>
      <c r="E148" s="88" t="s">
        <v>439</v>
      </c>
      <c r="F148" s="89">
        <v>0.2</v>
      </c>
      <c r="G148" s="89">
        <v>0.2</v>
      </c>
    </row>
    <row r="149" spans="1:7" ht="12.75">
      <c r="A149" s="86">
        <f t="shared" si="2"/>
        <v>134</v>
      </c>
      <c r="B149" s="106" t="s">
        <v>444</v>
      </c>
      <c r="C149" s="107" t="s">
        <v>246</v>
      </c>
      <c r="D149" s="107" t="s">
        <v>631</v>
      </c>
      <c r="E149" s="107" t="s">
        <v>445</v>
      </c>
      <c r="F149" s="108">
        <v>0.2</v>
      </c>
      <c r="G149" s="108">
        <v>0.2</v>
      </c>
    </row>
    <row r="150" spans="1:7" ht="38.25">
      <c r="A150" s="86">
        <f t="shared" si="2"/>
        <v>135</v>
      </c>
      <c r="B150" s="87" t="s">
        <v>625</v>
      </c>
      <c r="C150" s="88" t="s">
        <v>246</v>
      </c>
      <c r="D150" s="88" t="s">
        <v>372</v>
      </c>
      <c r="E150" s="88"/>
      <c r="F150" s="89">
        <v>1.6</v>
      </c>
      <c r="G150" s="89">
        <v>1.6</v>
      </c>
    </row>
    <row r="151" spans="1:7" ht="12.75">
      <c r="A151" s="86">
        <f t="shared" si="2"/>
        <v>136</v>
      </c>
      <c r="B151" s="87" t="s">
        <v>373</v>
      </c>
      <c r="C151" s="88" t="s">
        <v>246</v>
      </c>
      <c r="D151" s="88" t="s">
        <v>374</v>
      </c>
      <c r="E151" s="88"/>
      <c r="F151" s="89">
        <v>1.6</v>
      </c>
      <c r="G151" s="89">
        <v>1.6</v>
      </c>
    </row>
    <row r="152" spans="1:7" ht="12.75">
      <c r="A152" s="86">
        <f t="shared" si="2"/>
        <v>137</v>
      </c>
      <c r="B152" s="87" t="s">
        <v>939</v>
      </c>
      <c r="C152" s="88" t="s">
        <v>246</v>
      </c>
      <c r="D152" s="88" t="s">
        <v>374</v>
      </c>
      <c r="E152" s="88" t="s">
        <v>439</v>
      </c>
      <c r="F152" s="89">
        <v>1.6</v>
      </c>
      <c r="G152" s="89">
        <v>1.6</v>
      </c>
    </row>
    <row r="153" spans="1:7" ht="12.75">
      <c r="A153" s="86">
        <f t="shared" si="2"/>
        <v>138</v>
      </c>
      <c r="B153" s="106" t="s">
        <v>444</v>
      </c>
      <c r="C153" s="107" t="s">
        <v>246</v>
      </c>
      <c r="D153" s="107" t="s">
        <v>374</v>
      </c>
      <c r="E153" s="107" t="s">
        <v>445</v>
      </c>
      <c r="F153" s="108">
        <v>1.6</v>
      </c>
      <c r="G153" s="108">
        <v>1.6</v>
      </c>
    </row>
    <row r="154" spans="1:7" ht="153">
      <c r="A154" s="86">
        <f t="shared" si="2"/>
        <v>139</v>
      </c>
      <c r="B154" s="96" t="s">
        <v>1099</v>
      </c>
      <c r="C154" s="88" t="s">
        <v>247</v>
      </c>
      <c r="D154" s="88"/>
      <c r="E154" s="88"/>
      <c r="F154" s="89">
        <v>256.1</v>
      </c>
      <c r="G154" s="89">
        <v>256.1</v>
      </c>
    </row>
    <row r="155" spans="1:7" ht="25.5">
      <c r="A155" s="86">
        <f t="shared" si="2"/>
        <v>140</v>
      </c>
      <c r="B155" s="87" t="s">
        <v>775</v>
      </c>
      <c r="C155" s="88" t="s">
        <v>247</v>
      </c>
      <c r="D155" s="88" t="s">
        <v>776</v>
      </c>
      <c r="E155" s="88"/>
      <c r="F155" s="89">
        <v>256.1</v>
      </c>
      <c r="G155" s="89">
        <v>256.1</v>
      </c>
    </row>
    <row r="156" spans="1:7" ht="12.75">
      <c r="A156" s="86">
        <f t="shared" si="2"/>
        <v>141</v>
      </c>
      <c r="B156" s="87" t="s">
        <v>288</v>
      </c>
      <c r="C156" s="88" t="s">
        <v>247</v>
      </c>
      <c r="D156" s="88" t="s">
        <v>289</v>
      </c>
      <c r="E156" s="88"/>
      <c r="F156" s="89">
        <v>256.1</v>
      </c>
      <c r="G156" s="89">
        <v>256.1</v>
      </c>
    </row>
    <row r="157" spans="1:7" ht="12.75">
      <c r="A157" s="86">
        <f t="shared" si="2"/>
        <v>142</v>
      </c>
      <c r="B157" s="87" t="s">
        <v>939</v>
      </c>
      <c r="C157" s="88" t="s">
        <v>247</v>
      </c>
      <c r="D157" s="88" t="s">
        <v>289</v>
      </c>
      <c r="E157" s="88" t="s">
        <v>439</v>
      </c>
      <c r="F157" s="89">
        <v>256.1</v>
      </c>
      <c r="G157" s="89">
        <v>256.1</v>
      </c>
    </row>
    <row r="158" spans="1:7" ht="12.75">
      <c r="A158" s="86">
        <f t="shared" si="2"/>
        <v>143</v>
      </c>
      <c r="B158" s="106" t="s">
        <v>444</v>
      </c>
      <c r="C158" s="107" t="s">
        <v>247</v>
      </c>
      <c r="D158" s="107" t="s">
        <v>289</v>
      </c>
      <c r="E158" s="107" t="s">
        <v>445</v>
      </c>
      <c r="F158" s="108">
        <v>256.1</v>
      </c>
      <c r="G158" s="108">
        <v>256.1</v>
      </c>
    </row>
    <row r="159" spans="1:7" ht="102">
      <c r="A159" s="86">
        <f t="shared" si="2"/>
        <v>144</v>
      </c>
      <c r="B159" s="96" t="s">
        <v>1112</v>
      </c>
      <c r="C159" s="88" t="s">
        <v>249</v>
      </c>
      <c r="D159" s="88"/>
      <c r="E159" s="88"/>
      <c r="F159" s="89">
        <v>200</v>
      </c>
      <c r="G159" s="89">
        <v>200</v>
      </c>
    </row>
    <row r="160" spans="1:7" ht="25.5">
      <c r="A160" s="86">
        <f t="shared" si="2"/>
        <v>145</v>
      </c>
      <c r="B160" s="87" t="s">
        <v>629</v>
      </c>
      <c r="C160" s="88" t="s">
        <v>249</v>
      </c>
      <c r="D160" s="88" t="s">
        <v>630</v>
      </c>
      <c r="E160" s="88"/>
      <c r="F160" s="89">
        <v>200</v>
      </c>
      <c r="G160" s="89">
        <v>200</v>
      </c>
    </row>
    <row r="161" spans="1:7" ht="38.25">
      <c r="A161" s="86">
        <f t="shared" si="2"/>
        <v>146</v>
      </c>
      <c r="B161" s="87" t="s">
        <v>701</v>
      </c>
      <c r="C161" s="88" t="s">
        <v>249</v>
      </c>
      <c r="D161" s="88" t="s">
        <v>631</v>
      </c>
      <c r="E161" s="88"/>
      <c r="F161" s="89">
        <v>200</v>
      </c>
      <c r="G161" s="89">
        <v>200</v>
      </c>
    </row>
    <row r="162" spans="1:7" ht="12.75">
      <c r="A162" s="86">
        <f t="shared" si="2"/>
        <v>147</v>
      </c>
      <c r="B162" s="87" t="s">
        <v>939</v>
      </c>
      <c r="C162" s="88" t="s">
        <v>249</v>
      </c>
      <c r="D162" s="88" t="s">
        <v>631</v>
      </c>
      <c r="E162" s="88" t="s">
        <v>439</v>
      </c>
      <c r="F162" s="89">
        <v>200</v>
      </c>
      <c r="G162" s="89">
        <v>200</v>
      </c>
    </row>
    <row r="163" spans="1:7" ht="12.75">
      <c r="A163" s="86">
        <f t="shared" si="2"/>
        <v>148</v>
      </c>
      <c r="B163" s="106" t="s">
        <v>444</v>
      </c>
      <c r="C163" s="107" t="s">
        <v>249</v>
      </c>
      <c r="D163" s="107" t="s">
        <v>631</v>
      </c>
      <c r="E163" s="107" t="s">
        <v>445</v>
      </c>
      <c r="F163" s="108">
        <v>200</v>
      </c>
      <c r="G163" s="108">
        <v>200</v>
      </c>
    </row>
    <row r="164" spans="1:7" ht="38.25">
      <c r="A164" s="86">
        <f t="shared" si="2"/>
        <v>149</v>
      </c>
      <c r="B164" s="87" t="s">
        <v>250</v>
      </c>
      <c r="C164" s="88" t="s">
        <v>251</v>
      </c>
      <c r="D164" s="88"/>
      <c r="E164" s="88"/>
      <c r="F164" s="89">
        <v>17799.7</v>
      </c>
      <c r="G164" s="89">
        <v>17799.7</v>
      </c>
    </row>
    <row r="165" spans="1:7" ht="76.5">
      <c r="A165" s="86">
        <f t="shared" si="2"/>
        <v>150</v>
      </c>
      <c r="B165" s="87" t="s">
        <v>1101</v>
      </c>
      <c r="C165" s="88" t="s">
        <v>252</v>
      </c>
      <c r="D165" s="88"/>
      <c r="E165" s="88"/>
      <c r="F165" s="89">
        <v>14630.3</v>
      </c>
      <c r="G165" s="89">
        <v>14630.3</v>
      </c>
    </row>
    <row r="166" spans="1:7" ht="76.5">
      <c r="A166" s="86">
        <f t="shared" si="2"/>
        <v>151</v>
      </c>
      <c r="B166" s="87" t="s">
        <v>308</v>
      </c>
      <c r="C166" s="88" t="s">
        <v>252</v>
      </c>
      <c r="D166" s="88" t="s">
        <v>309</v>
      </c>
      <c r="E166" s="88"/>
      <c r="F166" s="89">
        <v>13720</v>
      </c>
      <c r="G166" s="89">
        <v>13720</v>
      </c>
    </row>
    <row r="167" spans="1:7" ht="25.5">
      <c r="A167" s="86">
        <f t="shared" si="2"/>
        <v>152</v>
      </c>
      <c r="B167" s="87" t="s">
        <v>937</v>
      </c>
      <c r="C167" s="88" t="s">
        <v>252</v>
      </c>
      <c r="D167" s="88" t="s">
        <v>761</v>
      </c>
      <c r="E167" s="88"/>
      <c r="F167" s="89">
        <v>13720</v>
      </c>
      <c r="G167" s="89">
        <v>13720</v>
      </c>
    </row>
    <row r="168" spans="1:7" ht="12.75">
      <c r="A168" s="86">
        <f t="shared" si="2"/>
        <v>153</v>
      </c>
      <c r="B168" s="87" t="s">
        <v>939</v>
      </c>
      <c r="C168" s="88" t="s">
        <v>252</v>
      </c>
      <c r="D168" s="88" t="s">
        <v>761</v>
      </c>
      <c r="E168" s="88" t="s">
        <v>439</v>
      </c>
      <c r="F168" s="89">
        <v>13720</v>
      </c>
      <c r="G168" s="89">
        <v>13720</v>
      </c>
    </row>
    <row r="169" spans="1:7" ht="12.75">
      <c r="A169" s="86">
        <f t="shared" si="2"/>
        <v>154</v>
      </c>
      <c r="B169" s="106" t="s">
        <v>446</v>
      </c>
      <c r="C169" s="107" t="s">
        <v>252</v>
      </c>
      <c r="D169" s="107" t="s">
        <v>761</v>
      </c>
      <c r="E169" s="107" t="s">
        <v>447</v>
      </c>
      <c r="F169" s="108">
        <v>13720</v>
      </c>
      <c r="G169" s="108">
        <v>13720</v>
      </c>
    </row>
    <row r="170" spans="1:7" ht="25.5">
      <c r="A170" s="86">
        <f t="shared" si="2"/>
        <v>155</v>
      </c>
      <c r="B170" s="87" t="s">
        <v>629</v>
      </c>
      <c r="C170" s="88" t="s">
        <v>252</v>
      </c>
      <c r="D170" s="88" t="s">
        <v>630</v>
      </c>
      <c r="E170" s="88"/>
      <c r="F170" s="89">
        <v>905.3</v>
      </c>
      <c r="G170" s="89">
        <v>905.3</v>
      </c>
    </row>
    <row r="171" spans="1:7" ht="38.25">
      <c r="A171" s="86">
        <f t="shared" si="2"/>
        <v>156</v>
      </c>
      <c r="B171" s="87" t="s">
        <v>701</v>
      </c>
      <c r="C171" s="88" t="s">
        <v>252</v>
      </c>
      <c r="D171" s="88" t="s">
        <v>631</v>
      </c>
      <c r="E171" s="88"/>
      <c r="F171" s="89">
        <v>905.3</v>
      </c>
      <c r="G171" s="89">
        <v>905.3</v>
      </c>
    </row>
    <row r="172" spans="1:7" ht="12.75">
      <c r="A172" s="86">
        <f t="shared" si="2"/>
        <v>157</v>
      </c>
      <c r="B172" s="87" t="s">
        <v>939</v>
      </c>
      <c r="C172" s="88" t="s">
        <v>252</v>
      </c>
      <c r="D172" s="88" t="s">
        <v>631</v>
      </c>
      <c r="E172" s="88" t="s">
        <v>439</v>
      </c>
      <c r="F172" s="89">
        <v>905.3</v>
      </c>
      <c r="G172" s="89">
        <v>905.3</v>
      </c>
    </row>
    <row r="173" spans="1:7" ht="12.75">
      <c r="A173" s="86">
        <f t="shared" si="2"/>
        <v>158</v>
      </c>
      <c r="B173" s="106" t="s">
        <v>446</v>
      </c>
      <c r="C173" s="107" t="s">
        <v>252</v>
      </c>
      <c r="D173" s="107" t="s">
        <v>631</v>
      </c>
      <c r="E173" s="107" t="s">
        <v>447</v>
      </c>
      <c r="F173" s="108">
        <v>905.3</v>
      </c>
      <c r="G173" s="108">
        <v>905.3</v>
      </c>
    </row>
    <row r="174" spans="1:7" ht="12.75">
      <c r="A174" s="86">
        <f t="shared" si="2"/>
        <v>159</v>
      </c>
      <c r="B174" s="87" t="s">
        <v>655</v>
      </c>
      <c r="C174" s="88" t="s">
        <v>252</v>
      </c>
      <c r="D174" s="88" t="s">
        <v>656</v>
      </c>
      <c r="E174" s="88"/>
      <c r="F174" s="89">
        <v>5</v>
      </c>
      <c r="G174" s="89">
        <v>5</v>
      </c>
    </row>
    <row r="175" spans="1:7" ht="12.75">
      <c r="A175" s="86">
        <f t="shared" si="2"/>
        <v>160</v>
      </c>
      <c r="B175" s="87" t="s">
        <v>657</v>
      </c>
      <c r="C175" s="88" t="s">
        <v>252</v>
      </c>
      <c r="D175" s="88" t="s">
        <v>658</v>
      </c>
      <c r="E175" s="88"/>
      <c r="F175" s="89">
        <v>5</v>
      </c>
      <c r="G175" s="89">
        <v>5</v>
      </c>
    </row>
    <row r="176" spans="1:7" ht="12.75">
      <c r="A176" s="86">
        <f t="shared" si="2"/>
        <v>161</v>
      </c>
      <c r="B176" s="87" t="s">
        <v>939</v>
      </c>
      <c r="C176" s="88" t="s">
        <v>252</v>
      </c>
      <c r="D176" s="88" t="s">
        <v>658</v>
      </c>
      <c r="E176" s="88" t="s">
        <v>439</v>
      </c>
      <c r="F176" s="89">
        <v>5</v>
      </c>
      <c r="G176" s="89">
        <v>5</v>
      </c>
    </row>
    <row r="177" spans="1:7" ht="12.75">
      <c r="A177" s="86">
        <f t="shared" si="2"/>
        <v>162</v>
      </c>
      <c r="B177" s="106" t="s">
        <v>446</v>
      </c>
      <c r="C177" s="107" t="s">
        <v>252</v>
      </c>
      <c r="D177" s="107" t="s">
        <v>658</v>
      </c>
      <c r="E177" s="107" t="s">
        <v>447</v>
      </c>
      <c r="F177" s="108">
        <v>5</v>
      </c>
      <c r="G177" s="108">
        <v>5</v>
      </c>
    </row>
    <row r="178" spans="1:7" ht="89.25">
      <c r="A178" s="86">
        <f t="shared" si="2"/>
        <v>163</v>
      </c>
      <c r="B178" s="87" t="s">
        <v>1102</v>
      </c>
      <c r="C178" s="88" t="s">
        <v>254</v>
      </c>
      <c r="D178" s="88"/>
      <c r="E178" s="88"/>
      <c r="F178" s="89">
        <v>3169.4</v>
      </c>
      <c r="G178" s="89">
        <v>3169.4</v>
      </c>
    </row>
    <row r="179" spans="1:7" ht="76.5">
      <c r="A179" s="86">
        <f t="shared" si="2"/>
        <v>164</v>
      </c>
      <c r="B179" s="87" t="s">
        <v>308</v>
      </c>
      <c r="C179" s="88" t="s">
        <v>254</v>
      </c>
      <c r="D179" s="88" t="s">
        <v>309</v>
      </c>
      <c r="E179" s="88"/>
      <c r="F179" s="89">
        <v>2995.2</v>
      </c>
      <c r="G179" s="89">
        <v>2995.2</v>
      </c>
    </row>
    <row r="180" spans="1:7" ht="25.5">
      <c r="A180" s="86">
        <f t="shared" si="2"/>
        <v>165</v>
      </c>
      <c r="B180" s="87" t="s">
        <v>626</v>
      </c>
      <c r="C180" s="88" t="s">
        <v>254</v>
      </c>
      <c r="D180" s="88" t="s">
        <v>571</v>
      </c>
      <c r="E180" s="88"/>
      <c r="F180" s="89">
        <v>2995.2</v>
      </c>
      <c r="G180" s="89">
        <v>2995.2</v>
      </c>
    </row>
    <row r="181" spans="1:7" ht="12.75">
      <c r="A181" s="86">
        <f t="shared" si="2"/>
        <v>166</v>
      </c>
      <c r="B181" s="87" t="s">
        <v>939</v>
      </c>
      <c r="C181" s="88" t="s">
        <v>254</v>
      </c>
      <c r="D181" s="88" t="s">
        <v>571</v>
      </c>
      <c r="E181" s="88" t="s">
        <v>439</v>
      </c>
      <c r="F181" s="89">
        <v>2995.2</v>
      </c>
      <c r="G181" s="89">
        <v>2995.2</v>
      </c>
    </row>
    <row r="182" spans="1:7" ht="12.75">
      <c r="A182" s="86">
        <f t="shared" si="2"/>
        <v>167</v>
      </c>
      <c r="B182" s="106" t="s">
        <v>446</v>
      </c>
      <c r="C182" s="107" t="s">
        <v>254</v>
      </c>
      <c r="D182" s="107" t="s">
        <v>571</v>
      </c>
      <c r="E182" s="107" t="s">
        <v>447</v>
      </c>
      <c r="F182" s="108">
        <v>2995.2</v>
      </c>
      <c r="G182" s="108">
        <v>2995.2</v>
      </c>
    </row>
    <row r="183" spans="1:7" ht="25.5">
      <c r="A183" s="86">
        <f t="shared" si="2"/>
        <v>168</v>
      </c>
      <c r="B183" s="87" t="s">
        <v>629</v>
      </c>
      <c r="C183" s="88" t="s">
        <v>254</v>
      </c>
      <c r="D183" s="88" t="s">
        <v>630</v>
      </c>
      <c r="E183" s="88"/>
      <c r="F183" s="89">
        <v>167.2</v>
      </c>
      <c r="G183" s="89">
        <v>167.2</v>
      </c>
    </row>
    <row r="184" spans="1:7" ht="38.25">
      <c r="A184" s="86">
        <f t="shared" si="2"/>
        <v>169</v>
      </c>
      <c r="B184" s="87" t="s">
        <v>701</v>
      </c>
      <c r="C184" s="88" t="s">
        <v>254</v>
      </c>
      <c r="D184" s="88" t="s">
        <v>631</v>
      </c>
      <c r="E184" s="88"/>
      <c r="F184" s="89">
        <v>167.2</v>
      </c>
      <c r="G184" s="89">
        <v>167.2</v>
      </c>
    </row>
    <row r="185" spans="1:7" ht="12.75">
      <c r="A185" s="86">
        <f t="shared" si="2"/>
        <v>170</v>
      </c>
      <c r="B185" s="87" t="s">
        <v>939</v>
      </c>
      <c r="C185" s="88" t="s">
        <v>254</v>
      </c>
      <c r="D185" s="88" t="s">
        <v>631</v>
      </c>
      <c r="E185" s="88" t="s">
        <v>439</v>
      </c>
      <c r="F185" s="89">
        <v>167.2</v>
      </c>
      <c r="G185" s="89">
        <v>167.2</v>
      </c>
    </row>
    <row r="186" spans="1:7" ht="12.75">
      <c r="A186" s="86">
        <f t="shared" si="2"/>
        <v>171</v>
      </c>
      <c r="B186" s="106" t="s">
        <v>446</v>
      </c>
      <c r="C186" s="107" t="s">
        <v>254</v>
      </c>
      <c r="D186" s="107" t="s">
        <v>631</v>
      </c>
      <c r="E186" s="107" t="s">
        <v>447</v>
      </c>
      <c r="F186" s="108">
        <v>167.2</v>
      </c>
      <c r="G186" s="108">
        <v>167.2</v>
      </c>
    </row>
    <row r="187" spans="1:7" ht="12.75">
      <c r="A187" s="86">
        <f t="shared" si="2"/>
        <v>172</v>
      </c>
      <c r="B187" s="87" t="s">
        <v>655</v>
      </c>
      <c r="C187" s="88" t="s">
        <v>254</v>
      </c>
      <c r="D187" s="88" t="s">
        <v>656</v>
      </c>
      <c r="E187" s="88"/>
      <c r="F187" s="89">
        <v>7</v>
      </c>
      <c r="G187" s="89">
        <v>7</v>
      </c>
    </row>
    <row r="188" spans="1:7" ht="12.75">
      <c r="A188" s="86">
        <f t="shared" si="2"/>
        <v>173</v>
      </c>
      <c r="B188" s="87" t="s">
        <v>657</v>
      </c>
      <c r="C188" s="88" t="s">
        <v>254</v>
      </c>
      <c r="D188" s="88" t="s">
        <v>658</v>
      </c>
      <c r="E188" s="88"/>
      <c r="F188" s="89">
        <v>7</v>
      </c>
      <c r="G188" s="89">
        <v>7</v>
      </c>
    </row>
    <row r="189" spans="1:7" ht="12.75">
      <c r="A189" s="86">
        <f t="shared" si="2"/>
        <v>174</v>
      </c>
      <c r="B189" s="87" t="s">
        <v>939</v>
      </c>
      <c r="C189" s="88" t="s">
        <v>254</v>
      </c>
      <c r="D189" s="88" t="s">
        <v>658</v>
      </c>
      <c r="E189" s="88" t="s">
        <v>439</v>
      </c>
      <c r="F189" s="89">
        <v>7</v>
      </c>
      <c r="G189" s="89">
        <v>7</v>
      </c>
    </row>
    <row r="190" spans="1:7" ht="12.75">
      <c r="A190" s="86">
        <f t="shared" si="2"/>
        <v>175</v>
      </c>
      <c r="B190" s="106" t="s">
        <v>446</v>
      </c>
      <c r="C190" s="107" t="s">
        <v>254</v>
      </c>
      <c r="D190" s="107" t="s">
        <v>658</v>
      </c>
      <c r="E190" s="107" t="s">
        <v>447</v>
      </c>
      <c r="F190" s="108">
        <v>7</v>
      </c>
      <c r="G190" s="108">
        <v>7</v>
      </c>
    </row>
    <row r="191" spans="1:7" ht="38.25">
      <c r="A191" s="90">
        <f t="shared" si="2"/>
        <v>176</v>
      </c>
      <c r="B191" s="84" t="s">
        <v>118</v>
      </c>
      <c r="C191" s="83" t="s">
        <v>271</v>
      </c>
      <c r="D191" s="83"/>
      <c r="E191" s="83"/>
      <c r="F191" s="85">
        <v>19809.6</v>
      </c>
      <c r="G191" s="85">
        <v>19818.6</v>
      </c>
    </row>
    <row r="192" spans="1:7" ht="38.25">
      <c r="A192" s="86">
        <f t="shared" si="2"/>
        <v>177</v>
      </c>
      <c r="B192" s="87" t="s">
        <v>272</v>
      </c>
      <c r="C192" s="88" t="s">
        <v>273</v>
      </c>
      <c r="D192" s="88"/>
      <c r="E192" s="88"/>
      <c r="F192" s="89">
        <v>650</v>
      </c>
      <c r="G192" s="89">
        <v>650</v>
      </c>
    </row>
    <row r="193" spans="1:7" ht="89.25">
      <c r="A193" s="86">
        <f t="shared" si="2"/>
        <v>178</v>
      </c>
      <c r="B193" s="87" t="s">
        <v>738</v>
      </c>
      <c r="C193" s="88" t="s">
        <v>274</v>
      </c>
      <c r="D193" s="88"/>
      <c r="E193" s="88"/>
      <c r="F193" s="89">
        <v>650</v>
      </c>
      <c r="G193" s="89">
        <v>650</v>
      </c>
    </row>
    <row r="194" spans="1:7" ht="25.5">
      <c r="A194" s="86">
        <f t="shared" si="2"/>
        <v>179</v>
      </c>
      <c r="B194" s="87" t="s">
        <v>775</v>
      </c>
      <c r="C194" s="88" t="s">
        <v>274</v>
      </c>
      <c r="D194" s="88" t="s">
        <v>776</v>
      </c>
      <c r="E194" s="88"/>
      <c r="F194" s="89">
        <v>650</v>
      </c>
      <c r="G194" s="89">
        <v>650</v>
      </c>
    </row>
    <row r="195" spans="1:7" ht="25.5">
      <c r="A195" s="86">
        <f t="shared" si="2"/>
        <v>180</v>
      </c>
      <c r="B195" s="87" t="s">
        <v>275</v>
      </c>
      <c r="C195" s="88" t="s">
        <v>274</v>
      </c>
      <c r="D195" s="88" t="s">
        <v>276</v>
      </c>
      <c r="E195" s="88"/>
      <c r="F195" s="89">
        <v>650</v>
      </c>
      <c r="G195" s="89">
        <v>650</v>
      </c>
    </row>
    <row r="196" spans="1:7" ht="12.75">
      <c r="A196" s="86">
        <f t="shared" si="2"/>
        <v>181</v>
      </c>
      <c r="B196" s="87" t="s">
        <v>176</v>
      </c>
      <c r="C196" s="88" t="s">
        <v>274</v>
      </c>
      <c r="D196" s="88" t="s">
        <v>276</v>
      </c>
      <c r="E196" s="88" t="s">
        <v>466</v>
      </c>
      <c r="F196" s="89">
        <v>650</v>
      </c>
      <c r="G196" s="89">
        <v>650</v>
      </c>
    </row>
    <row r="197" spans="1:7" ht="12.75">
      <c r="A197" s="86">
        <f t="shared" si="2"/>
        <v>182</v>
      </c>
      <c r="B197" s="106" t="s">
        <v>467</v>
      </c>
      <c r="C197" s="107" t="s">
        <v>274</v>
      </c>
      <c r="D197" s="107" t="s">
        <v>276</v>
      </c>
      <c r="E197" s="107" t="s">
        <v>468</v>
      </c>
      <c r="F197" s="108">
        <v>650</v>
      </c>
      <c r="G197" s="108">
        <v>650</v>
      </c>
    </row>
    <row r="198" spans="1:7" ht="25.5">
      <c r="A198" s="86">
        <f t="shared" si="2"/>
        <v>183</v>
      </c>
      <c r="B198" s="87" t="s">
        <v>277</v>
      </c>
      <c r="C198" s="88" t="s">
        <v>278</v>
      </c>
      <c r="D198" s="88"/>
      <c r="E198" s="88"/>
      <c r="F198" s="89">
        <v>10987.3</v>
      </c>
      <c r="G198" s="89">
        <v>10987.3</v>
      </c>
    </row>
    <row r="199" spans="1:7" ht="127.5">
      <c r="A199" s="86">
        <f t="shared" si="2"/>
        <v>184</v>
      </c>
      <c r="B199" s="96" t="s">
        <v>1113</v>
      </c>
      <c r="C199" s="88" t="s">
        <v>279</v>
      </c>
      <c r="D199" s="88"/>
      <c r="E199" s="88"/>
      <c r="F199" s="89">
        <v>10987.3</v>
      </c>
      <c r="G199" s="89">
        <v>10987.3</v>
      </c>
    </row>
    <row r="200" spans="1:7" ht="38.25">
      <c r="A200" s="86">
        <f t="shared" si="2"/>
        <v>185</v>
      </c>
      <c r="B200" s="87" t="s">
        <v>625</v>
      </c>
      <c r="C200" s="88" t="s">
        <v>279</v>
      </c>
      <c r="D200" s="88" t="s">
        <v>372</v>
      </c>
      <c r="E200" s="88"/>
      <c r="F200" s="89">
        <v>10987.3</v>
      </c>
      <c r="G200" s="89">
        <v>10987.3</v>
      </c>
    </row>
    <row r="201" spans="1:7" ht="12.75">
      <c r="A201" s="86">
        <f t="shared" si="2"/>
        <v>186</v>
      </c>
      <c r="B201" s="87" t="s">
        <v>373</v>
      </c>
      <c r="C201" s="88" t="s">
        <v>279</v>
      </c>
      <c r="D201" s="88" t="s">
        <v>374</v>
      </c>
      <c r="E201" s="88"/>
      <c r="F201" s="89">
        <v>10987.3</v>
      </c>
      <c r="G201" s="89">
        <v>10987.3</v>
      </c>
    </row>
    <row r="202" spans="1:7" ht="12.75">
      <c r="A202" s="86">
        <f t="shared" si="2"/>
        <v>187</v>
      </c>
      <c r="B202" s="87" t="s">
        <v>176</v>
      </c>
      <c r="C202" s="88" t="s">
        <v>279</v>
      </c>
      <c r="D202" s="88" t="s">
        <v>374</v>
      </c>
      <c r="E202" s="88" t="s">
        <v>466</v>
      </c>
      <c r="F202" s="89">
        <v>10987.3</v>
      </c>
      <c r="G202" s="89">
        <v>10987.3</v>
      </c>
    </row>
    <row r="203" spans="1:7" ht="12.75">
      <c r="A203" s="86">
        <f t="shared" si="2"/>
        <v>188</v>
      </c>
      <c r="B203" s="106" t="s">
        <v>469</v>
      </c>
      <c r="C203" s="107" t="s">
        <v>279</v>
      </c>
      <c r="D203" s="107" t="s">
        <v>374</v>
      </c>
      <c r="E203" s="107" t="s">
        <v>470</v>
      </c>
      <c r="F203" s="108">
        <v>10987.3</v>
      </c>
      <c r="G203" s="108">
        <v>10987.3</v>
      </c>
    </row>
    <row r="204" spans="1:7" ht="38.25">
      <c r="A204" s="86">
        <f t="shared" si="2"/>
        <v>189</v>
      </c>
      <c r="B204" s="87" t="s">
        <v>261</v>
      </c>
      <c r="C204" s="88" t="s">
        <v>1039</v>
      </c>
      <c r="D204" s="88"/>
      <c r="E204" s="88"/>
      <c r="F204" s="89">
        <v>8172.3</v>
      </c>
      <c r="G204" s="89">
        <v>8181.3</v>
      </c>
    </row>
    <row r="205" spans="1:7" ht="114.75">
      <c r="A205" s="86">
        <f t="shared" si="2"/>
        <v>190</v>
      </c>
      <c r="B205" s="96" t="s">
        <v>116</v>
      </c>
      <c r="C205" s="88" t="s">
        <v>1040</v>
      </c>
      <c r="D205" s="88"/>
      <c r="E205" s="88"/>
      <c r="F205" s="89">
        <v>7181</v>
      </c>
      <c r="G205" s="89">
        <v>7181</v>
      </c>
    </row>
    <row r="206" spans="1:7" ht="76.5">
      <c r="A206" s="86">
        <f t="shared" si="2"/>
        <v>191</v>
      </c>
      <c r="B206" s="87" t="s">
        <v>308</v>
      </c>
      <c r="C206" s="88" t="s">
        <v>1040</v>
      </c>
      <c r="D206" s="88" t="s">
        <v>309</v>
      </c>
      <c r="E206" s="88"/>
      <c r="F206" s="89">
        <v>6533.3</v>
      </c>
      <c r="G206" s="89">
        <v>6533.3</v>
      </c>
    </row>
    <row r="207" spans="1:7" ht="25.5">
      <c r="A207" s="86">
        <f t="shared" si="2"/>
        <v>192</v>
      </c>
      <c r="B207" s="87" t="s">
        <v>626</v>
      </c>
      <c r="C207" s="88" t="s">
        <v>1040</v>
      </c>
      <c r="D207" s="88" t="s">
        <v>571</v>
      </c>
      <c r="E207" s="88"/>
      <c r="F207" s="89">
        <v>6533.3</v>
      </c>
      <c r="G207" s="89">
        <v>6533.3</v>
      </c>
    </row>
    <row r="208" spans="1:7" ht="12.75">
      <c r="A208" s="86">
        <f t="shared" si="2"/>
        <v>193</v>
      </c>
      <c r="B208" s="87" t="s">
        <v>176</v>
      </c>
      <c r="C208" s="88" t="s">
        <v>1040</v>
      </c>
      <c r="D208" s="88" t="s">
        <v>571</v>
      </c>
      <c r="E208" s="88" t="s">
        <v>466</v>
      </c>
      <c r="F208" s="89">
        <v>6533.3</v>
      </c>
      <c r="G208" s="89">
        <v>6533.3</v>
      </c>
    </row>
    <row r="209" spans="1:7" ht="25.5">
      <c r="A209" s="86">
        <f t="shared" si="2"/>
        <v>194</v>
      </c>
      <c r="B209" s="106" t="s">
        <v>607</v>
      </c>
      <c r="C209" s="107" t="s">
        <v>1040</v>
      </c>
      <c r="D209" s="107" t="s">
        <v>571</v>
      </c>
      <c r="E209" s="107" t="s">
        <v>608</v>
      </c>
      <c r="F209" s="108">
        <v>6533.3</v>
      </c>
      <c r="G209" s="108">
        <v>6533.3</v>
      </c>
    </row>
    <row r="210" spans="1:7" ht="25.5">
      <c r="A210" s="86">
        <f aca="true" t="shared" si="3" ref="A210:A273">A209+1</f>
        <v>195</v>
      </c>
      <c r="B210" s="87" t="s">
        <v>629</v>
      </c>
      <c r="C210" s="88" t="s">
        <v>1040</v>
      </c>
      <c r="D210" s="88" t="s">
        <v>630</v>
      </c>
      <c r="E210" s="88"/>
      <c r="F210" s="89">
        <v>647.6</v>
      </c>
      <c r="G210" s="89">
        <v>647.6</v>
      </c>
    </row>
    <row r="211" spans="1:7" ht="38.25">
      <c r="A211" s="86">
        <f t="shared" si="3"/>
        <v>196</v>
      </c>
      <c r="B211" s="87" t="s">
        <v>701</v>
      </c>
      <c r="C211" s="88" t="s">
        <v>1040</v>
      </c>
      <c r="D211" s="88" t="s">
        <v>631</v>
      </c>
      <c r="E211" s="88"/>
      <c r="F211" s="89">
        <v>647.6</v>
      </c>
      <c r="G211" s="89">
        <v>647.6</v>
      </c>
    </row>
    <row r="212" spans="1:7" ht="12.75">
      <c r="A212" s="86">
        <f t="shared" si="3"/>
        <v>197</v>
      </c>
      <c r="B212" s="87" t="s">
        <v>176</v>
      </c>
      <c r="C212" s="88" t="s">
        <v>1040</v>
      </c>
      <c r="D212" s="88" t="s">
        <v>631</v>
      </c>
      <c r="E212" s="88" t="s">
        <v>466</v>
      </c>
      <c r="F212" s="89">
        <v>647.6</v>
      </c>
      <c r="G212" s="89">
        <v>647.6</v>
      </c>
    </row>
    <row r="213" spans="1:7" ht="25.5">
      <c r="A213" s="86">
        <f t="shared" si="3"/>
        <v>198</v>
      </c>
      <c r="B213" s="106" t="s">
        <v>607</v>
      </c>
      <c r="C213" s="107" t="s">
        <v>1040</v>
      </c>
      <c r="D213" s="107" t="s">
        <v>631</v>
      </c>
      <c r="E213" s="107" t="s">
        <v>608</v>
      </c>
      <c r="F213" s="108">
        <v>647.6</v>
      </c>
      <c r="G213" s="108">
        <v>647.6</v>
      </c>
    </row>
    <row r="214" spans="1:7" ht="12.75">
      <c r="A214" s="86">
        <f t="shared" si="3"/>
        <v>199</v>
      </c>
      <c r="B214" s="87" t="s">
        <v>655</v>
      </c>
      <c r="C214" s="88" t="s">
        <v>1040</v>
      </c>
      <c r="D214" s="88" t="s">
        <v>656</v>
      </c>
      <c r="E214" s="88"/>
      <c r="F214" s="89">
        <v>0.1</v>
      </c>
      <c r="G214" s="89">
        <v>0.1</v>
      </c>
    </row>
    <row r="215" spans="1:7" ht="12.75">
      <c r="A215" s="86">
        <f t="shared" si="3"/>
        <v>200</v>
      </c>
      <c r="B215" s="87" t="s">
        <v>657</v>
      </c>
      <c r="C215" s="88" t="s">
        <v>1040</v>
      </c>
      <c r="D215" s="88" t="s">
        <v>658</v>
      </c>
      <c r="E215" s="88"/>
      <c r="F215" s="89">
        <v>0.1</v>
      </c>
      <c r="G215" s="89">
        <v>0.1</v>
      </c>
    </row>
    <row r="216" spans="1:7" ht="12.75">
      <c r="A216" s="86">
        <f t="shared" si="3"/>
        <v>201</v>
      </c>
      <c r="B216" s="87" t="s">
        <v>176</v>
      </c>
      <c r="C216" s="88" t="s">
        <v>1040</v>
      </c>
      <c r="D216" s="88" t="s">
        <v>658</v>
      </c>
      <c r="E216" s="88" t="s">
        <v>466</v>
      </c>
      <c r="F216" s="89">
        <v>0.1</v>
      </c>
      <c r="G216" s="89">
        <v>0.1</v>
      </c>
    </row>
    <row r="217" spans="1:7" ht="25.5">
      <c r="A217" s="86">
        <f t="shared" si="3"/>
        <v>202</v>
      </c>
      <c r="B217" s="106" t="s">
        <v>607</v>
      </c>
      <c r="C217" s="107" t="s">
        <v>1040</v>
      </c>
      <c r="D217" s="107" t="s">
        <v>658</v>
      </c>
      <c r="E217" s="107" t="s">
        <v>608</v>
      </c>
      <c r="F217" s="108">
        <v>0.1</v>
      </c>
      <c r="G217" s="108">
        <v>0.1</v>
      </c>
    </row>
    <row r="218" spans="1:7" ht="114.75">
      <c r="A218" s="86">
        <f t="shared" si="3"/>
        <v>203</v>
      </c>
      <c r="B218" s="96" t="s">
        <v>120</v>
      </c>
      <c r="C218" s="88" t="s">
        <v>664</v>
      </c>
      <c r="D218" s="88"/>
      <c r="E218" s="88"/>
      <c r="F218" s="89">
        <v>36.3</v>
      </c>
      <c r="G218" s="89">
        <v>36.3</v>
      </c>
    </row>
    <row r="219" spans="1:7" ht="25.5">
      <c r="A219" s="86">
        <f t="shared" si="3"/>
        <v>204</v>
      </c>
      <c r="B219" s="87" t="s">
        <v>775</v>
      </c>
      <c r="C219" s="88" t="s">
        <v>664</v>
      </c>
      <c r="D219" s="88" t="s">
        <v>776</v>
      </c>
      <c r="E219" s="88"/>
      <c r="F219" s="89">
        <v>36.3</v>
      </c>
      <c r="G219" s="89">
        <v>36.3</v>
      </c>
    </row>
    <row r="220" spans="1:7" ht="12.75">
      <c r="A220" s="86">
        <f t="shared" si="3"/>
        <v>205</v>
      </c>
      <c r="B220" s="87" t="s">
        <v>288</v>
      </c>
      <c r="C220" s="88" t="s">
        <v>664</v>
      </c>
      <c r="D220" s="88" t="s">
        <v>289</v>
      </c>
      <c r="E220" s="88"/>
      <c r="F220" s="89">
        <v>36.3</v>
      </c>
      <c r="G220" s="89">
        <v>36.3</v>
      </c>
    </row>
    <row r="221" spans="1:7" ht="12.75">
      <c r="A221" s="86">
        <f t="shared" si="3"/>
        <v>206</v>
      </c>
      <c r="B221" s="87" t="s">
        <v>176</v>
      </c>
      <c r="C221" s="88" t="s">
        <v>664</v>
      </c>
      <c r="D221" s="88" t="s">
        <v>289</v>
      </c>
      <c r="E221" s="88" t="s">
        <v>466</v>
      </c>
      <c r="F221" s="89">
        <v>36.3</v>
      </c>
      <c r="G221" s="89">
        <v>36.3</v>
      </c>
    </row>
    <row r="222" spans="1:7" ht="12.75">
      <c r="A222" s="86">
        <f t="shared" si="3"/>
        <v>207</v>
      </c>
      <c r="B222" s="106" t="s">
        <v>471</v>
      </c>
      <c r="C222" s="107" t="s">
        <v>664</v>
      </c>
      <c r="D222" s="107" t="s">
        <v>289</v>
      </c>
      <c r="E222" s="107" t="s">
        <v>472</v>
      </c>
      <c r="F222" s="108">
        <v>36.3</v>
      </c>
      <c r="G222" s="108">
        <v>36.3</v>
      </c>
    </row>
    <row r="223" spans="1:7" ht="114.75">
      <c r="A223" s="86">
        <f t="shared" si="3"/>
        <v>208</v>
      </c>
      <c r="B223" s="96" t="s">
        <v>121</v>
      </c>
      <c r="C223" s="88" t="s">
        <v>665</v>
      </c>
      <c r="D223" s="88"/>
      <c r="E223" s="88"/>
      <c r="F223" s="89">
        <v>835</v>
      </c>
      <c r="G223" s="89">
        <v>835</v>
      </c>
    </row>
    <row r="224" spans="1:7" ht="25.5">
      <c r="A224" s="86">
        <f t="shared" si="3"/>
        <v>209</v>
      </c>
      <c r="B224" s="87" t="s">
        <v>629</v>
      </c>
      <c r="C224" s="88" t="s">
        <v>665</v>
      </c>
      <c r="D224" s="88" t="s">
        <v>630</v>
      </c>
      <c r="E224" s="88"/>
      <c r="F224" s="89">
        <v>705</v>
      </c>
      <c r="G224" s="89">
        <v>705</v>
      </c>
    </row>
    <row r="225" spans="1:7" ht="38.25">
      <c r="A225" s="86">
        <f t="shared" si="3"/>
        <v>210</v>
      </c>
      <c r="B225" s="87" t="s">
        <v>701</v>
      </c>
      <c r="C225" s="88" t="s">
        <v>665</v>
      </c>
      <c r="D225" s="88" t="s">
        <v>631</v>
      </c>
      <c r="E225" s="88"/>
      <c r="F225" s="89">
        <v>705</v>
      </c>
      <c r="G225" s="89">
        <v>705</v>
      </c>
    </row>
    <row r="226" spans="1:7" ht="12.75">
      <c r="A226" s="86">
        <f t="shared" si="3"/>
        <v>211</v>
      </c>
      <c r="B226" s="87" t="s">
        <v>176</v>
      </c>
      <c r="C226" s="88" t="s">
        <v>665</v>
      </c>
      <c r="D226" s="88" t="s">
        <v>631</v>
      </c>
      <c r="E226" s="88" t="s">
        <v>466</v>
      </c>
      <c r="F226" s="89">
        <v>705</v>
      </c>
      <c r="G226" s="89">
        <v>705</v>
      </c>
    </row>
    <row r="227" spans="1:7" ht="12.75">
      <c r="A227" s="86">
        <f t="shared" si="3"/>
        <v>212</v>
      </c>
      <c r="B227" s="106" t="s">
        <v>471</v>
      </c>
      <c r="C227" s="107" t="s">
        <v>665</v>
      </c>
      <c r="D227" s="107" t="s">
        <v>631</v>
      </c>
      <c r="E227" s="107" t="s">
        <v>472</v>
      </c>
      <c r="F227" s="108">
        <v>705</v>
      </c>
      <c r="G227" s="108">
        <v>705</v>
      </c>
    </row>
    <row r="228" spans="1:7" ht="25.5">
      <c r="A228" s="86">
        <f t="shared" si="3"/>
        <v>213</v>
      </c>
      <c r="B228" s="87" t="s">
        <v>775</v>
      </c>
      <c r="C228" s="88" t="s">
        <v>665</v>
      </c>
      <c r="D228" s="88" t="s">
        <v>776</v>
      </c>
      <c r="E228" s="88"/>
      <c r="F228" s="89">
        <v>130</v>
      </c>
      <c r="G228" s="89">
        <v>130</v>
      </c>
    </row>
    <row r="229" spans="1:7" ht="12.75">
      <c r="A229" s="86">
        <f t="shared" si="3"/>
        <v>214</v>
      </c>
      <c r="B229" s="87" t="s">
        <v>288</v>
      </c>
      <c r="C229" s="88" t="s">
        <v>665</v>
      </c>
      <c r="D229" s="88" t="s">
        <v>289</v>
      </c>
      <c r="E229" s="88"/>
      <c r="F229" s="89">
        <v>130</v>
      </c>
      <c r="G229" s="89">
        <v>130</v>
      </c>
    </row>
    <row r="230" spans="1:7" ht="12.75">
      <c r="A230" s="86">
        <f t="shared" si="3"/>
        <v>215</v>
      </c>
      <c r="B230" s="87" t="s">
        <v>176</v>
      </c>
      <c r="C230" s="88" t="s">
        <v>665</v>
      </c>
      <c r="D230" s="88" t="s">
        <v>289</v>
      </c>
      <c r="E230" s="88" t="s">
        <v>466</v>
      </c>
      <c r="F230" s="89">
        <v>130</v>
      </c>
      <c r="G230" s="89">
        <v>130</v>
      </c>
    </row>
    <row r="231" spans="1:7" ht="12.75">
      <c r="A231" s="86">
        <f t="shared" si="3"/>
        <v>216</v>
      </c>
      <c r="B231" s="106" t="s">
        <v>471</v>
      </c>
      <c r="C231" s="107" t="s">
        <v>665</v>
      </c>
      <c r="D231" s="107" t="s">
        <v>289</v>
      </c>
      <c r="E231" s="107" t="s">
        <v>472</v>
      </c>
      <c r="F231" s="108">
        <v>130</v>
      </c>
      <c r="G231" s="108">
        <v>130</v>
      </c>
    </row>
    <row r="232" spans="1:7" ht="178.5">
      <c r="A232" s="86">
        <f t="shared" si="3"/>
        <v>217</v>
      </c>
      <c r="B232" s="96" t="s">
        <v>122</v>
      </c>
      <c r="C232" s="88" t="s">
        <v>666</v>
      </c>
      <c r="D232" s="88"/>
      <c r="E232" s="88"/>
      <c r="F232" s="89">
        <v>120</v>
      </c>
      <c r="G232" s="89">
        <v>129</v>
      </c>
    </row>
    <row r="233" spans="1:7" ht="25.5">
      <c r="A233" s="86">
        <f t="shared" si="3"/>
        <v>218</v>
      </c>
      <c r="B233" s="87" t="s">
        <v>775</v>
      </c>
      <c r="C233" s="88" t="s">
        <v>666</v>
      </c>
      <c r="D233" s="88" t="s">
        <v>776</v>
      </c>
      <c r="E233" s="88"/>
      <c r="F233" s="89">
        <v>120</v>
      </c>
      <c r="G233" s="89">
        <v>129</v>
      </c>
    </row>
    <row r="234" spans="1:7" ht="25.5">
      <c r="A234" s="86">
        <f t="shared" si="3"/>
        <v>219</v>
      </c>
      <c r="B234" s="87" t="s">
        <v>275</v>
      </c>
      <c r="C234" s="88" t="s">
        <v>666</v>
      </c>
      <c r="D234" s="88" t="s">
        <v>276</v>
      </c>
      <c r="E234" s="88"/>
      <c r="F234" s="89">
        <v>120</v>
      </c>
      <c r="G234" s="89">
        <v>129</v>
      </c>
    </row>
    <row r="235" spans="1:7" ht="12.75">
      <c r="A235" s="86">
        <f t="shared" si="3"/>
        <v>220</v>
      </c>
      <c r="B235" s="87" t="s">
        <v>176</v>
      </c>
      <c r="C235" s="88" t="s">
        <v>666</v>
      </c>
      <c r="D235" s="88" t="s">
        <v>276</v>
      </c>
      <c r="E235" s="88" t="s">
        <v>466</v>
      </c>
      <c r="F235" s="89">
        <v>120</v>
      </c>
      <c r="G235" s="89">
        <v>129</v>
      </c>
    </row>
    <row r="236" spans="1:7" ht="12.75">
      <c r="A236" s="86">
        <f t="shared" si="3"/>
        <v>221</v>
      </c>
      <c r="B236" s="106" t="s">
        <v>471</v>
      </c>
      <c r="C236" s="107" t="s">
        <v>666</v>
      </c>
      <c r="D236" s="107" t="s">
        <v>276</v>
      </c>
      <c r="E236" s="107" t="s">
        <v>472</v>
      </c>
      <c r="F236" s="108">
        <v>120</v>
      </c>
      <c r="G236" s="108">
        <v>129</v>
      </c>
    </row>
    <row r="237" spans="1:7" ht="51">
      <c r="A237" s="90">
        <f t="shared" si="3"/>
        <v>222</v>
      </c>
      <c r="B237" s="84" t="s">
        <v>914</v>
      </c>
      <c r="C237" s="83" t="s">
        <v>915</v>
      </c>
      <c r="D237" s="83"/>
      <c r="E237" s="83"/>
      <c r="F237" s="85">
        <v>20112.9</v>
      </c>
      <c r="G237" s="85">
        <v>20006.9</v>
      </c>
    </row>
    <row r="238" spans="1:7" ht="38.25">
      <c r="A238" s="86">
        <f t="shared" si="3"/>
        <v>223</v>
      </c>
      <c r="B238" s="87" t="s">
        <v>916</v>
      </c>
      <c r="C238" s="88" t="s">
        <v>917</v>
      </c>
      <c r="D238" s="88"/>
      <c r="E238" s="88"/>
      <c r="F238" s="89">
        <v>1500</v>
      </c>
      <c r="G238" s="89">
        <v>1500</v>
      </c>
    </row>
    <row r="239" spans="1:7" ht="102">
      <c r="A239" s="86">
        <f t="shared" si="3"/>
        <v>224</v>
      </c>
      <c r="B239" s="96" t="s">
        <v>918</v>
      </c>
      <c r="C239" s="88" t="s">
        <v>919</v>
      </c>
      <c r="D239" s="88"/>
      <c r="E239" s="88"/>
      <c r="F239" s="89">
        <v>200</v>
      </c>
      <c r="G239" s="89">
        <v>200</v>
      </c>
    </row>
    <row r="240" spans="1:7" ht="25.5">
      <c r="A240" s="86">
        <f t="shared" si="3"/>
        <v>225</v>
      </c>
      <c r="B240" s="87" t="s">
        <v>629</v>
      </c>
      <c r="C240" s="88" t="s">
        <v>919</v>
      </c>
      <c r="D240" s="88" t="s">
        <v>630</v>
      </c>
      <c r="E240" s="88"/>
      <c r="F240" s="89">
        <v>200</v>
      </c>
      <c r="G240" s="89">
        <v>200</v>
      </c>
    </row>
    <row r="241" spans="1:7" ht="38.25">
      <c r="A241" s="86">
        <f t="shared" si="3"/>
        <v>226</v>
      </c>
      <c r="B241" s="87" t="s">
        <v>701</v>
      </c>
      <c r="C241" s="88" t="s">
        <v>919</v>
      </c>
      <c r="D241" s="88" t="s">
        <v>631</v>
      </c>
      <c r="E241" s="88"/>
      <c r="F241" s="89">
        <v>200</v>
      </c>
      <c r="G241" s="89">
        <v>200</v>
      </c>
    </row>
    <row r="242" spans="1:7" ht="25.5">
      <c r="A242" s="86">
        <f t="shared" si="3"/>
        <v>227</v>
      </c>
      <c r="B242" s="87" t="s">
        <v>911</v>
      </c>
      <c r="C242" s="88" t="s">
        <v>919</v>
      </c>
      <c r="D242" s="88" t="s">
        <v>631</v>
      </c>
      <c r="E242" s="88" t="s">
        <v>434</v>
      </c>
      <c r="F242" s="89">
        <v>200</v>
      </c>
      <c r="G242" s="89">
        <v>200</v>
      </c>
    </row>
    <row r="243" spans="1:7" ht="12.75">
      <c r="A243" s="86">
        <f t="shared" si="3"/>
        <v>228</v>
      </c>
      <c r="B243" s="106" t="s">
        <v>435</v>
      </c>
      <c r="C243" s="107" t="s">
        <v>919</v>
      </c>
      <c r="D243" s="107" t="s">
        <v>631</v>
      </c>
      <c r="E243" s="107" t="s">
        <v>436</v>
      </c>
      <c r="F243" s="108">
        <v>200</v>
      </c>
      <c r="G243" s="108">
        <v>200</v>
      </c>
    </row>
    <row r="244" spans="1:7" ht="140.25">
      <c r="A244" s="86">
        <f t="shared" si="3"/>
        <v>229</v>
      </c>
      <c r="B244" s="96" t="s">
        <v>922</v>
      </c>
      <c r="C244" s="88" t="s">
        <v>923</v>
      </c>
      <c r="D244" s="88"/>
      <c r="E244" s="88"/>
      <c r="F244" s="89">
        <v>200</v>
      </c>
      <c r="G244" s="89">
        <v>200</v>
      </c>
    </row>
    <row r="245" spans="1:7" ht="25.5">
      <c r="A245" s="86">
        <f t="shared" si="3"/>
        <v>230</v>
      </c>
      <c r="B245" s="87" t="s">
        <v>629</v>
      </c>
      <c r="C245" s="88" t="s">
        <v>923</v>
      </c>
      <c r="D245" s="88" t="s">
        <v>630</v>
      </c>
      <c r="E245" s="88"/>
      <c r="F245" s="89">
        <v>200</v>
      </c>
      <c r="G245" s="89">
        <v>200</v>
      </c>
    </row>
    <row r="246" spans="1:7" ht="38.25">
      <c r="A246" s="86">
        <f t="shared" si="3"/>
        <v>231</v>
      </c>
      <c r="B246" s="87" t="s">
        <v>701</v>
      </c>
      <c r="C246" s="88" t="s">
        <v>923</v>
      </c>
      <c r="D246" s="88" t="s">
        <v>631</v>
      </c>
      <c r="E246" s="88"/>
      <c r="F246" s="89">
        <v>200</v>
      </c>
      <c r="G246" s="89">
        <v>200</v>
      </c>
    </row>
    <row r="247" spans="1:7" ht="25.5">
      <c r="A247" s="86">
        <f t="shared" si="3"/>
        <v>232</v>
      </c>
      <c r="B247" s="87" t="s">
        <v>911</v>
      </c>
      <c r="C247" s="88" t="s">
        <v>923</v>
      </c>
      <c r="D247" s="88" t="s">
        <v>631</v>
      </c>
      <c r="E247" s="88" t="s">
        <v>434</v>
      </c>
      <c r="F247" s="89">
        <v>200</v>
      </c>
      <c r="G247" s="89">
        <v>200</v>
      </c>
    </row>
    <row r="248" spans="1:7" ht="12.75">
      <c r="A248" s="86">
        <f t="shared" si="3"/>
        <v>233</v>
      </c>
      <c r="B248" s="106" t="s">
        <v>435</v>
      </c>
      <c r="C248" s="107" t="s">
        <v>923</v>
      </c>
      <c r="D248" s="107" t="s">
        <v>631</v>
      </c>
      <c r="E248" s="107" t="s">
        <v>436</v>
      </c>
      <c r="F248" s="108">
        <v>200</v>
      </c>
      <c r="G248" s="108">
        <v>200</v>
      </c>
    </row>
    <row r="249" spans="1:7" ht="114.75">
      <c r="A249" s="86">
        <f t="shared" si="3"/>
        <v>234</v>
      </c>
      <c r="B249" s="96" t="s">
        <v>924</v>
      </c>
      <c r="C249" s="88" t="s">
        <v>925</v>
      </c>
      <c r="D249" s="88"/>
      <c r="E249" s="88"/>
      <c r="F249" s="89">
        <v>600</v>
      </c>
      <c r="G249" s="89">
        <v>600</v>
      </c>
    </row>
    <row r="250" spans="1:7" ht="25.5">
      <c r="A250" s="86">
        <f t="shared" si="3"/>
        <v>235</v>
      </c>
      <c r="B250" s="87" t="s">
        <v>629</v>
      </c>
      <c r="C250" s="88" t="s">
        <v>925</v>
      </c>
      <c r="D250" s="88" t="s">
        <v>630</v>
      </c>
      <c r="E250" s="88"/>
      <c r="F250" s="89">
        <v>600</v>
      </c>
      <c r="G250" s="89">
        <v>600</v>
      </c>
    </row>
    <row r="251" spans="1:7" ht="38.25">
      <c r="A251" s="86">
        <f t="shared" si="3"/>
        <v>236</v>
      </c>
      <c r="B251" s="87" t="s">
        <v>701</v>
      </c>
      <c r="C251" s="88" t="s">
        <v>925</v>
      </c>
      <c r="D251" s="88" t="s">
        <v>631</v>
      </c>
      <c r="E251" s="88"/>
      <c r="F251" s="89">
        <v>600</v>
      </c>
      <c r="G251" s="89">
        <v>600</v>
      </c>
    </row>
    <row r="252" spans="1:7" ht="25.5">
      <c r="A252" s="86">
        <f t="shared" si="3"/>
        <v>237</v>
      </c>
      <c r="B252" s="87" t="s">
        <v>911</v>
      </c>
      <c r="C252" s="88" t="s">
        <v>925</v>
      </c>
      <c r="D252" s="88" t="s">
        <v>631</v>
      </c>
      <c r="E252" s="88" t="s">
        <v>434</v>
      </c>
      <c r="F252" s="89">
        <v>600</v>
      </c>
      <c r="G252" s="89">
        <v>600</v>
      </c>
    </row>
    <row r="253" spans="1:7" ht="12.75">
      <c r="A253" s="86">
        <f t="shared" si="3"/>
        <v>238</v>
      </c>
      <c r="B253" s="106" t="s">
        <v>435</v>
      </c>
      <c r="C253" s="107" t="s">
        <v>925</v>
      </c>
      <c r="D253" s="107" t="s">
        <v>631</v>
      </c>
      <c r="E253" s="107" t="s">
        <v>436</v>
      </c>
      <c r="F253" s="108">
        <v>600</v>
      </c>
      <c r="G253" s="108">
        <v>600</v>
      </c>
    </row>
    <row r="254" spans="1:7" ht="102">
      <c r="A254" s="86">
        <f t="shared" si="3"/>
        <v>239</v>
      </c>
      <c r="B254" s="96" t="s">
        <v>722</v>
      </c>
      <c r="C254" s="88" t="s">
        <v>723</v>
      </c>
      <c r="D254" s="88"/>
      <c r="E254" s="88"/>
      <c r="F254" s="89">
        <v>500</v>
      </c>
      <c r="G254" s="89">
        <v>500</v>
      </c>
    </row>
    <row r="255" spans="1:7" ht="25.5">
      <c r="A255" s="86">
        <f t="shared" si="3"/>
        <v>240</v>
      </c>
      <c r="B255" s="87" t="s">
        <v>629</v>
      </c>
      <c r="C255" s="88" t="s">
        <v>723</v>
      </c>
      <c r="D255" s="88" t="s">
        <v>630</v>
      </c>
      <c r="E255" s="88"/>
      <c r="F255" s="89">
        <v>500</v>
      </c>
      <c r="G255" s="89">
        <v>500</v>
      </c>
    </row>
    <row r="256" spans="1:7" ht="38.25">
      <c r="A256" s="86">
        <f t="shared" si="3"/>
        <v>241</v>
      </c>
      <c r="B256" s="87" t="s">
        <v>701</v>
      </c>
      <c r="C256" s="88" t="s">
        <v>723</v>
      </c>
      <c r="D256" s="88" t="s">
        <v>631</v>
      </c>
      <c r="E256" s="88"/>
      <c r="F256" s="89">
        <v>500</v>
      </c>
      <c r="G256" s="89">
        <v>500</v>
      </c>
    </row>
    <row r="257" spans="1:7" ht="25.5">
      <c r="A257" s="86">
        <f t="shared" si="3"/>
        <v>242</v>
      </c>
      <c r="B257" s="87" t="s">
        <v>911</v>
      </c>
      <c r="C257" s="88" t="s">
        <v>723</v>
      </c>
      <c r="D257" s="88" t="s">
        <v>631</v>
      </c>
      <c r="E257" s="88" t="s">
        <v>434</v>
      </c>
      <c r="F257" s="89">
        <v>500</v>
      </c>
      <c r="G257" s="89">
        <v>500</v>
      </c>
    </row>
    <row r="258" spans="1:7" ht="12.75">
      <c r="A258" s="86">
        <f t="shared" si="3"/>
        <v>243</v>
      </c>
      <c r="B258" s="106" t="s">
        <v>435</v>
      </c>
      <c r="C258" s="107" t="s">
        <v>723</v>
      </c>
      <c r="D258" s="107" t="s">
        <v>631</v>
      </c>
      <c r="E258" s="107" t="s">
        <v>436</v>
      </c>
      <c r="F258" s="108">
        <v>500</v>
      </c>
      <c r="G258" s="108">
        <v>500</v>
      </c>
    </row>
    <row r="259" spans="1:7" ht="38.25">
      <c r="A259" s="86">
        <f t="shared" si="3"/>
        <v>244</v>
      </c>
      <c r="B259" s="87" t="s">
        <v>814</v>
      </c>
      <c r="C259" s="88" t="s">
        <v>926</v>
      </c>
      <c r="D259" s="88"/>
      <c r="E259" s="88"/>
      <c r="F259" s="89">
        <v>106</v>
      </c>
      <c r="G259" s="89">
        <v>0</v>
      </c>
    </row>
    <row r="260" spans="1:7" ht="140.25">
      <c r="A260" s="86">
        <f t="shared" si="3"/>
        <v>245</v>
      </c>
      <c r="B260" s="96" t="s">
        <v>810</v>
      </c>
      <c r="C260" s="88" t="s">
        <v>928</v>
      </c>
      <c r="D260" s="88"/>
      <c r="E260" s="88"/>
      <c r="F260" s="89">
        <v>100</v>
      </c>
      <c r="G260" s="89">
        <v>0</v>
      </c>
    </row>
    <row r="261" spans="1:7" ht="25.5">
      <c r="A261" s="86">
        <f t="shared" si="3"/>
        <v>246</v>
      </c>
      <c r="B261" s="87" t="s">
        <v>629</v>
      </c>
      <c r="C261" s="88" t="s">
        <v>928</v>
      </c>
      <c r="D261" s="88" t="s">
        <v>630</v>
      </c>
      <c r="E261" s="88"/>
      <c r="F261" s="89">
        <v>100</v>
      </c>
      <c r="G261" s="89">
        <v>0</v>
      </c>
    </row>
    <row r="262" spans="1:7" ht="38.25">
      <c r="A262" s="86">
        <f t="shared" si="3"/>
        <v>247</v>
      </c>
      <c r="B262" s="87" t="s">
        <v>701</v>
      </c>
      <c r="C262" s="88" t="s">
        <v>928</v>
      </c>
      <c r="D262" s="88" t="s">
        <v>631</v>
      </c>
      <c r="E262" s="88"/>
      <c r="F262" s="89">
        <v>100</v>
      </c>
      <c r="G262" s="89">
        <v>0</v>
      </c>
    </row>
    <row r="263" spans="1:7" ht="25.5">
      <c r="A263" s="86">
        <f t="shared" si="3"/>
        <v>248</v>
      </c>
      <c r="B263" s="87" t="s">
        <v>911</v>
      </c>
      <c r="C263" s="88" t="s">
        <v>928</v>
      </c>
      <c r="D263" s="88" t="s">
        <v>631</v>
      </c>
      <c r="E263" s="88" t="s">
        <v>434</v>
      </c>
      <c r="F263" s="89">
        <v>100</v>
      </c>
      <c r="G263" s="89">
        <v>0</v>
      </c>
    </row>
    <row r="264" spans="1:7" ht="12.75">
      <c r="A264" s="86">
        <f t="shared" si="3"/>
        <v>249</v>
      </c>
      <c r="B264" s="106" t="s">
        <v>435</v>
      </c>
      <c r="C264" s="107" t="s">
        <v>928</v>
      </c>
      <c r="D264" s="107" t="s">
        <v>631</v>
      </c>
      <c r="E264" s="107" t="s">
        <v>436</v>
      </c>
      <c r="F264" s="108">
        <v>100</v>
      </c>
      <c r="G264" s="108">
        <v>0</v>
      </c>
    </row>
    <row r="265" spans="1:7" ht="102">
      <c r="A265" s="86">
        <f t="shared" si="3"/>
        <v>250</v>
      </c>
      <c r="B265" s="96" t="s">
        <v>811</v>
      </c>
      <c r="C265" s="88" t="s">
        <v>929</v>
      </c>
      <c r="D265" s="88"/>
      <c r="E265" s="88"/>
      <c r="F265" s="89">
        <v>6</v>
      </c>
      <c r="G265" s="89">
        <v>0</v>
      </c>
    </row>
    <row r="266" spans="1:7" ht="25.5">
      <c r="A266" s="86">
        <f t="shared" si="3"/>
        <v>251</v>
      </c>
      <c r="B266" s="87" t="s">
        <v>629</v>
      </c>
      <c r="C266" s="88" t="s">
        <v>929</v>
      </c>
      <c r="D266" s="88" t="s">
        <v>630</v>
      </c>
      <c r="E266" s="88"/>
      <c r="F266" s="89">
        <v>6</v>
      </c>
      <c r="G266" s="89">
        <v>0</v>
      </c>
    </row>
    <row r="267" spans="1:7" ht="38.25">
      <c r="A267" s="86">
        <f t="shared" si="3"/>
        <v>252</v>
      </c>
      <c r="B267" s="87" t="s">
        <v>701</v>
      </c>
      <c r="C267" s="88" t="s">
        <v>929</v>
      </c>
      <c r="D267" s="88" t="s">
        <v>631</v>
      </c>
      <c r="E267" s="88"/>
      <c r="F267" s="89">
        <v>6</v>
      </c>
      <c r="G267" s="89">
        <v>0</v>
      </c>
    </row>
    <row r="268" spans="1:7" ht="25.5">
      <c r="A268" s="86">
        <f t="shared" si="3"/>
        <v>253</v>
      </c>
      <c r="B268" s="87" t="s">
        <v>911</v>
      </c>
      <c r="C268" s="88" t="s">
        <v>929</v>
      </c>
      <c r="D268" s="88" t="s">
        <v>631</v>
      </c>
      <c r="E268" s="88" t="s">
        <v>434</v>
      </c>
      <c r="F268" s="89">
        <v>6</v>
      </c>
      <c r="G268" s="89">
        <v>0</v>
      </c>
    </row>
    <row r="269" spans="1:7" ht="12.75">
      <c r="A269" s="86">
        <f t="shared" si="3"/>
        <v>254</v>
      </c>
      <c r="B269" s="106" t="s">
        <v>435</v>
      </c>
      <c r="C269" s="107" t="s">
        <v>929</v>
      </c>
      <c r="D269" s="107" t="s">
        <v>631</v>
      </c>
      <c r="E269" s="107" t="s">
        <v>436</v>
      </c>
      <c r="F269" s="108">
        <v>6</v>
      </c>
      <c r="G269" s="108">
        <v>0</v>
      </c>
    </row>
    <row r="270" spans="1:7" ht="38.25">
      <c r="A270" s="86">
        <f t="shared" si="3"/>
        <v>255</v>
      </c>
      <c r="B270" s="87" t="s">
        <v>512</v>
      </c>
      <c r="C270" s="88" t="s">
        <v>932</v>
      </c>
      <c r="D270" s="88"/>
      <c r="E270" s="88"/>
      <c r="F270" s="89">
        <v>2890.9</v>
      </c>
      <c r="G270" s="89">
        <v>2890.9</v>
      </c>
    </row>
    <row r="271" spans="1:7" ht="102">
      <c r="A271" s="86">
        <f t="shared" si="3"/>
        <v>256</v>
      </c>
      <c r="B271" s="96" t="s">
        <v>815</v>
      </c>
      <c r="C271" s="88" t="s">
        <v>936</v>
      </c>
      <c r="D271" s="88"/>
      <c r="E271" s="88"/>
      <c r="F271" s="89">
        <v>2890.9</v>
      </c>
      <c r="G271" s="89">
        <v>2890.9</v>
      </c>
    </row>
    <row r="272" spans="1:7" ht="76.5">
      <c r="A272" s="86">
        <f t="shared" si="3"/>
        <v>257</v>
      </c>
      <c r="B272" s="87" t="s">
        <v>308</v>
      </c>
      <c r="C272" s="88" t="s">
        <v>936</v>
      </c>
      <c r="D272" s="88" t="s">
        <v>309</v>
      </c>
      <c r="E272" s="88"/>
      <c r="F272" s="89">
        <v>2401.9</v>
      </c>
      <c r="G272" s="89">
        <v>2401.9</v>
      </c>
    </row>
    <row r="273" spans="1:7" ht="25.5">
      <c r="A273" s="86">
        <f t="shared" si="3"/>
        <v>258</v>
      </c>
      <c r="B273" s="87" t="s">
        <v>937</v>
      </c>
      <c r="C273" s="88" t="s">
        <v>936</v>
      </c>
      <c r="D273" s="88" t="s">
        <v>761</v>
      </c>
      <c r="E273" s="88"/>
      <c r="F273" s="89">
        <v>2401.9</v>
      </c>
      <c r="G273" s="89">
        <v>2401.9</v>
      </c>
    </row>
    <row r="274" spans="1:7" ht="25.5">
      <c r="A274" s="86">
        <f aca="true" t="shared" si="4" ref="A274:A337">A273+1</f>
        <v>259</v>
      </c>
      <c r="B274" s="87" t="s">
        <v>911</v>
      </c>
      <c r="C274" s="88" t="s">
        <v>936</v>
      </c>
      <c r="D274" s="88" t="s">
        <v>761</v>
      </c>
      <c r="E274" s="88" t="s">
        <v>434</v>
      </c>
      <c r="F274" s="89">
        <v>2401.9</v>
      </c>
      <c r="G274" s="89">
        <v>2401.9</v>
      </c>
    </row>
    <row r="275" spans="1:7" ht="25.5">
      <c r="A275" s="86">
        <f t="shared" si="4"/>
        <v>260</v>
      </c>
      <c r="B275" s="106" t="s">
        <v>437</v>
      </c>
      <c r="C275" s="107" t="s">
        <v>936</v>
      </c>
      <c r="D275" s="107" t="s">
        <v>761</v>
      </c>
      <c r="E275" s="107" t="s">
        <v>438</v>
      </c>
      <c r="F275" s="108">
        <v>2401.9</v>
      </c>
      <c r="G275" s="108">
        <v>2401.9</v>
      </c>
    </row>
    <row r="276" spans="1:7" ht="25.5">
      <c r="A276" s="86">
        <f t="shared" si="4"/>
        <v>261</v>
      </c>
      <c r="B276" s="87" t="s">
        <v>629</v>
      </c>
      <c r="C276" s="88" t="s">
        <v>936</v>
      </c>
      <c r="D276" s="88" t="s">
        <v>630</v>
      </c>
      <c r="E276" s="88"/>
      <c r="F276" s="89">
        <v>489</v>
      </c>
      <c r="G276" s="89">
        <v>489</v>
      </c>
    </row>
    <row r="277" spans="1:7" ht="38.25">
      <c r="A277" s="86">
        <f t="shared" si="4"/>
        <v>262</v>
      </c>
      <c r="B277" s="87" t="s">
        <v>701</v>
      </c>
      <c r="C277" s="88" t="s">
        <v>936</v>
      </c>
      <c r="D277" s="88" t="s">
        <v>631</v>
      </c>
      <c r="E277" s="88"/>
      <c r="F277" s="89">
        <v>489</v>
      </c>
      <c r="G277" s="89">
        <v>489</v>
      </c>
    </row>
    <row r="278" spans="1:7" ht="25.5">
      <c r="A278" s="86">
        <f t="shared" si="4"/>
        <v>263</v>
      </c>
      <c r="B278" s="87" t="s">
        <v>911</v>
      </c>
      <c r="C278" s="88" t="s">
        <v>936</v>
      </c>
      <c r="D278" s="88" t="s">
        <v>631</v>
      </c>
      <c r="E278" s="88" t="s">
        <v>434</v>
      </c>
      <c r="F278" s="89">
        <v>489</v>
      </c>
      <c r="G278" s="89">
        <v>489</v>
      </c>
    </row>
    <row r="279" spans="1:7" ht="25.5">
      <c r="A279" s="86">
        <f t="shared" si="4"/>
        <v>264</v>
      </c>
      <c r="B279" s="106" t="s">
        <v>437</v>
      </c>
      <c r="C279" s="107" t="s">
        <v>936</v>
      </c>
      <c r="D279" s="107" t="s">
        <v>631</v>
      </c>
      <c r="E279" s="107" t="s">
        <v>438</v>
      </c>
      <c r="F279" s="108">
        <v>489</v>
      </c>
      <c r="G279" s="108">
        <v>489</v>
      </c>
    </row>
    <row r="280" spans="1:7" ht="12.75">
      <c r="A280" s="86">
        <f t="shared" si="4"/>
        <v>265</v>
      </c>
      <c r="B280" s="87" t="s">
        <v>312</v>
      </c>
      <c r="C280" s="88" t="s">
        <v>930</v>
      </c>
      <c r="D280" s="88"/>
      <c r="E280" s="88"/>
      <c r="F280" s="89">
        <v>15616</v>
      </c>
      <c r="G280" s="89">
        <v>15616</v>
      </c>
    </row>
    <row r="281" spans="1:7" ht="102">
      <c r="A281" s="86">
        <f t="shared" si="4"/>
        <v>266</v>
      </c>
      <c r="B281" s="96" t="s">
        <v>724</v>
      </c>
      <c r="C281" s="88" t="s">
        <v>725</v>
      </c>
      <c r="D281" s="88"/>
      <c r="E281" s="88"/>
      <c r="F281" s="89">
        <v>15616</v>
      </c>
      <c r="G281" s="89">
        <v>15616</v>
      </c>
    </row>
    <row r="282" spans="1:7" ht="12.75">
      <c r="A282" s="86">
        <f t="shared" si="4"/>
        <v>267</v>
      </c>
      <c r="B282" s="87" t="s">
        <v>655</v>
      </c>
      <c r="C282" s="88" t="s">
        <v>725</v>
      </c>
      <c r="D282" s="88" t="s">
        <v>656</v>
      </c>
      <c r="E282" s="88"/>
      <c r="F282" s="89">
        <v>15616</v>
      </c>
      <c r="G282" s="89">
        <v>15616</v>
      </c>
    </row>
    <row r="283" spans="1:7" ht="51">
      <c r="A283" s="86">
        <f t="shared" si="4"/>
        <v>268</v>
      </c>
      <c r="B283" s="87" t="s">
        <v>1031</v>
      </c>
      <c r="C283" s="88" t="s">
        <v>725</v>
      </c>
      <c r="D283" s="88" t="s">
        <v>1032</v>
      </c>
      <c r="E283" s="88"/>
      <c r="F283" s="89">
        <v>15616</v>
      </c>
      <c r="G283" s="89">
        <v>15616</v>
      </c>
    </row>
    <row r="284" spans="1:7" ht="25.5">
      <c r="A284" s="86">
        <f t="shared" si="4"/>
        <v>269</v>
      </c>
      <c r="B284" s="87" t="s">
        <v>911</v>
      </c>
      <c r="C284" s="88" t="s">
        <v>725</v>
      </c>
      <c r="D284" s="88" t="s">
        <v>1032</v>
      </c>
      <c r="E284" s="88" t="s">
        <v>434</v>
      </c>
      <c r="F284" s="89">
        <v>15616</v>
      </c>
      <c r="G284" s="89">
        <v>15616</v>
      </c>
    </row>
    <row r="285" spans="1:7" ht="12.75">
      <c r="A285" s="86">
        <f t="shared" si="4"/>
        <v>270</v>
      </c>
      <c r="B285" s="106" t="s">
        <v>435</v>
      </c>
      <c r="C285" s="107" t="s">
        <v>725</v>
      </c>
      <c r="D285" s="107" t="s">
        <v>1032</v>
      </c>
      <c r="E285" s="107" t="s">
        <v>436</v>
      </c>
      <c r="F285" s="108">
        <v>15616</v>
      </c>
      <c r="G285" s="108">
        <v>15616</v>
      </c>
    </row>
    <row r="286" spans="1:7" ht="51">
      <c r="A286" s="90">
        <f t="shared" si="4"/>
        <v>271</v>
      </c>
      <c r="B286" s="84" t="s">
        <v>634</v>
      </c>
      <c r="C286" s="83" t="s">
        <v>635</v>
      </c>
      <c r="D286" s="83"/>
      <c r="E286" s="83"/>
      <c r="F286" s="85">
        <v>530</v>
      </c>
      <c r="G286" s="85">
        <v>530</v>
      </c>
    </row>
    <row r="287" spans="1:7" ht="38.25">
      <c r="A287" s="86">
        <f t="shared" si="4"/>
        <v>272</v>
      </c>
      <c r="B287" s="87" t="s">
        <v>636</v>
      </c>
      <c r="C287" s="88" t="s">
        <v>637</v>
      </c>
      <c r="D287" s="88"/>
      <c r="E287" s="88"/>
      <c r="F287" s="89">
        <v>520</v>
      </c>
      <c r="G287" s="89">
        <v>520</v>
      </c>
    </row>
    <row r="288" spans="1:7" ht="114.75">
      <c r="A288" s="86">
        <f t="shared" si="4"/>
        <v>273</v>
      </c>
      <c r="B288" s="96" t="s">
        <v>638</v>
      </c>
      <c r="C288" s="88" t="s">
        <v>639</v>
      </c>
      <c r="D288" s="88"/>
      <c r="E288" s="88"/>
      <c r="F288" s="89">
        <v>40</v>
      </c>
      <c r="G288" s="89">
        <v>40</v>
      </c>
    </row>
    <row r="289" spans="1:7" ht="25.5">
      <c r="A289" s="86">
        <f t="shared" si="4"/>
        <v>274</v>
      </c>
      <c r="B289" s="87" t="s">
        <v>629</v>
      </c>
      <c r="C289" s="88" t="s">
        <v>639</v>
      </c>
      <c r="D289" s="88" t="s">
        <v>630</v>
      </c>
      <c r="E289" s="88"/>
      <c r="F289" s="89">
        <v>40</v>
      </c>
      <c r="G289" s="89">
        <v>40</v>
      </c>
    </row>
    <row r="290" spans="1:7" ht="38.25">
      <c r="A290" s="86">
        <f t="shared" si="4"/>
        <v>275</v>
      </c>
      <c r="B290" s="87" t="s">
        <v>701</v>
      </c>
      <c r="C290" s="88" t="s">
        <v>639</v>
      </c>
      <c r="D290" s="88" t="s">
        <v>631</v>
      </c>
      <c r="E290" s="88"/>
      <c r="F290" s="89">
        <v>40</v>
      </c>
      <c r="G290" s="89">
        <v>40</v>
      </c>
    </row>
    <row r="291" spans="1:7" ht="12.75">
      <c r="A291" s="86">
        <f t="shared" si="4"/>
        <v>276</v>
      </c>
      <c r="B291" s="87" t="s">
        <v>301</v>
      </c>
      <c r="C291" s="88" t="s">
        <v>639</v>
      </c>
      <c r="D291" s="88" t="s">
        <v>631</v>
      </c>
      <c r="E291" s="88" t="s">
        <v>593</v>
      </c>
      <c r="F291" s="89">
        <v>40</v>
      </c>
      <c r="G291" s="89">
        <v>40</v>
      </c>
    </row>
    <row r="292" spans="1:7" ht="63.75">
      <c r="A292" s="86">
        <f t="shared" si="4"/>
        <v>277</v>
      </c>
      <c r="B292" s="106" t="s">
        <v>294</v>
      </c>
      <c r="C292" s="107" t="s">
        <v>639</v>
      </c>
      <c r="D292" s="107" t="s">
        <v>631</v>
      </c>
      <c r="E292" s="107" t="s">
        <v>598</v>
      </c>
      <c r="F292" s="108">
        <v>40</v>
      </c>
      <c r="G292" s="108">
        <v>40</v>
      </c>
    </row>
    <row r="293" spans="1:7" ht="145.5" customHeight="1">
      <c r="A293" s="86">
        <f t="shared" si="4"/>
        <v>278</v>
      </c>
      <c r="B293" s="96" t="s">
        <v>713</v>
      </c>
      <c r="C293" s="88" t="s">
        <v>714</v>
      </c>
      <c r="D293" s="88"/>
      <c r="E293" s="88"/>
      <c r="F293" s="89">
        <v>30</v>
      </c>
      <c r="G293" s="89">
        <v>30</v>
      </c>
    </row>
    <row r="294" spans="1:7" ht="25.5">
      <c r="A294" s="86">
        <f t="shared" si="4"/>
        <v>279</v>
      </c>
      <c r="B294" s="87" t="s">
        <v>629</v>
      </c>
      <c r="C294" s="88" t="s">
        <v>714</v>
      </c>
      <c r="D294" s="88" t="s">
        <v>630</v>
      </c>
      <c r="E294" s="88"/>
      <c r="F294" s="89">
        <v>30</v>
      </c>
      <c r="G294" s="89">
        <v>30</v>
      </c>
    </row>
    <row r="295" spans="1:7" ht="38.25">
      <c r="A295" s="86">
        <f t="shared" si="4"/>
        <v>280</v>
      </c>
      <c r="B295" s="87" t="s">
        <v>701</v>
      </c>
      <c r="C295" s="88" t="s">
        <v>714</v>
      </c>
      <c r="D295" s="88" t="s">
        <v>631</v>
      </c>
      <c r="E295" s="88"/>
      <c r="F295" s="89">
        <v>30</v>
      </c>
      <c r="G295" s="89">
        <v>30</v>
      </c>
    </row>
    <row r="296" spans="1:7" ht="12.75">
      <c r="A296" s="86">
        <f t="shared" si="4"/>
        <v>281</v>
      </c>
      <c r="B296" s="87" t="s">
        <v>1025</v>
      </c>
      <c r="C296" s="88" t="s">
        <v>714</v>
      </c>
      <c r="D296" s="88" t="s">
        <v>631</v>
      </c>
      <c r="E296" s="88" t="s">
        <v>429</v>
      </c>
      <c r="F296" s="89">
        <v>30</v>
      </c>
      <c r="G296" s="89">
        <v>30</v>
      </c>
    </row>
    <row r="297" spans="1:7" ht="12.75">
      <c r="A297" s="86">
        <f t="shared" si="4"/>
        <v>282</v>
      </c>
      <c r="B297" s="106" t="s">
        <v>297</v>
      </c>
      <c r="C297" s="107" t="s">
        <v>714</v>
      </c>
      <c r="D297" s="107" t="s">
        <v>631</v>
      </c>
      <c r="E297" s="107" t="s">
        <v>298</v>
      </c>
      <c r="F297" s="108">
        <v>30</v>
      </c>
      <c r="G297" s="108">
        <v>30</v>
      </c>
    </row>
    <row r="298" spans="1:7" ht="140.25">
      <c r="A298" s="86">
        <f t="shared" si="4"/>
        <v>283</v>
      </c>
      <c r="B298" s="96" t="s">
        <v>704</v>
      </c>
      <c r="C298" s="88" t="s">
        <v>705</v>
      </c>
      <c r="D298" s="88"/>
      <c r="E298" s="88"/>
      <c r="F298" s="89">
        <v>450</v>
      </c>
      <c r="G298" s="89">
        <v>450</v>
      </c>
    </row>
    <row r="299" spans="1:7" ht="25.5">
      <c r="A299" s="86">
        <f t="shared" si="4"/>
        <v>284</v>
      </c>
      <c r="B299" s="87" t="s">
        <v>629</v>
      </c>
      <c r="C299" s="88" t="s">
        <v>705</v>
      </c>
      <c r="D299" s="88" t="s">
        <v>630</v>
      </c>
      <c r="E299" s="88"/>
      <c r="F299" s="89">
        <v>450</v>
      </c>
      <c r="G299" s="89">
        <v>450</v>
      </c>
    </row>
    <row r="300" spans="1:7" ht="38.25">
      <c r="A300" s="86">
        <f t="shared" si="4"/>
        <v>285</v>
      </c>
      <c r="B300" s="87" t="s">
        <v>701</v>
      </c>
      <c r="C300" s="88" t="s">
        <v>705</v>
      </c>
      <c r="D300" s="88" t="s">
        <v>631</v>
      </c>
      <c r="E300" s="88"/>
      <c r="F300" s="89">
        <v>450</v>
      </c>
      <c r="G300" s="89">
        <v>450</v>
      </c>
    </row>
    <row r="301" spans="1:7" ht="12.75">
      <c r="A301" s="86">
        <f t="shared" si="4"/>
        <v>286</v>
      </c>
      <c r="B301" s="87" t="s">
        <v>301</v>
      </c>
      <c r="C301" s="88" t="s">
        <v>705</v>
      </c>
      <c r="D301" s="88" t="s">
        <v>631</v>
      </c>
      <c r="E301" s="88" t="s">
        <v>593</v>
      </c>
      <c r="F301" s="89">
        <v>450</v>
      </c>
      <c r="G301" s="89">
        <v>450</v>
      </c>
    </row>
    <row r="302" spans="1:7" ht="12.75">
      <c r="A302" s="86">
        <f t="shared" si="4"/>
        <v>287</v>
      </c>
      <c r="B302" s="106" t="s">
        <v>314</v>
      </c>
      <c r="C302" s="107" t="s">
        <v>705</v>
      </c>
      <c r="D302" s="107" t="s">
        <v>631</v>
      </c>
      <c r="E302" s="107" t="s">
        <v>583</v>
      </c>
      <c r="F302" s="108">
        <v>450</v>
      </c>
      <c r="G302" s="108">
        <v>450</v>
      </c>
    </row>
    <row r="303" spans="1:7" ht="38.25">
      <c r="A303" s="86">
        <f t="shared" si="4"/>
        <v>288</v>
      </c>
      <c r="B303" s="87" t="s">
        <v>702</v>
      </c>
      <c r="C303" s="88" t="s">
        <v>640</v>
      </c>
      <c r="D303" s="88"/>
      <c r="E303" s="88"/>
      <c r="F303" s="89">
        <v>10</v>
      </c>
      <c r="G303" s="89">
        <v>10</v>
      </c>
    </row>
    <row r="304" spans="1:7" ht="114.75">
      <c r="A304" s="86">
        <f t="shared" si="4"/>
        <v>289</v>
      </c>
      <c r="B304" s="96" t="s">
        <v>703</v>
      </c>
      <c r="C304" s="88" t="s">
        <v>310</v>
      </c>
      <c r="D304" s="88"/>
      <c r="E304" s="88"/>
      <c r="F304" s="89">
        <v>10</v>
      </c>
      <c r="G304" s="89">
        <v>10</v>
      </c>
    </row>
    <row r="305" spans="1:7" ht="25.5">
      <c r="A305" s="86">
        <f t="shared" si="4"/>
        <v>290</v>
      </c>
      <c r="B305" s="87" t="s">
        <v>629</v>
      </c>
      <c r="C305" s="88" t="s">
        <v>310</v>
      </c>
      <c r="D305" s="88" t="s">
        <v>630</v>
      </c>
      <c r="E305" s="88"/>
      <c r="F305" s="89">
        <v>10</v>
      </c>
      <c r="G305" s="89">
        <v>10</v>
      </c>
    </row>
    <row r="306" spans="1:7" ht="38.25">
      <c r="A306" s="86">
        <f t="shared" si="4"/>
        <v>291</v>
      </c>
      <c r="B306" s="87" t="s">
        <v>701</v>
      </c>
      <c r="C306" s="88" t="s">
        <v>310</v>
      </c>
      <c r="D306" s="88" t="s">
        <v>631</v>
      </c>
      <c r="E306" s="88"/>
      <c r="F306" s="89">
        <v>10</v>
      </c>
      <c r="G306" s="89">
        <v>10</v>
      </c>
    </row>
    <row r="307" spans="1:7" ht="12.75">
      <c r="A307" s="86">
        <f t="shared" si="4"/>
        <v>292</v>
      </c>
      <c r="B307" s="87" t="s">
        <v>301</v>
      </c>
      <c r="C307" s="88" t="s">
        <v>310</v>
      </c>
      <c r="D307" s="88" t="s">
        <v>631</v>
      </c>
      <c r="E307" s="88" t="s">
        <v>593</v>
      </c>
      <c r="F307" s="89">
        <v>10</v>
      </c>
      <c r="G307" s="89">
        <v>10</v>
      </c>
    </row>
    <row r="308" spans="1:7" ht="63.75">
      <c r="A308" s="86">
        <f t="shared" si="4"/>
        <v>293</v>
      </c>
      <c r="B308" s="106" t="s">
        <v>294</v>
      </c>
      <c r="C308" s="107" t="s">
        <v>310</v>
      </c>
      <c r="D308" s="107" t="s">
        <v>631</v>
      </c>
      <c r="E308" s="107" t="s">
        <v>598</v>
      </c>
      <c r="F308" s="108">
        <v>10</v>
      </c>
      <c r="G308" s="108">
        <v>10</v>
      </c>
    </row>
    <row r="309" spans="1:7" ht="38.25">
      <c r="A309" s="90">
        <f t="shared" si="4"/>
        <v>294</v>
      </c>
      <c r="B309" s="84" t="s">
        <v>675</v>
      </c>
      <c r="C309" s="83" t="s">
        <v>676</v>
      </c>
      <c r="D309" s="83"/>
      <c r="E309" s="83"/>
      <c r="F309" s="85">
        <v>1000</v>
      </c>
      <c r="G309" s="85">
        <v>0</v>
      </c>
    </row>
    <row r="310" spans="1:7" ht="12.75">
      <c r="A310" s="86">
        <f t="shared" si="4"/>
        <v>295</v>
      </c>
      <c r="B310" s="87" t="s">
        <v>312</v>
      </c>
      <c r="C310" s="88" t="s">
        <v>677</v>
      </c>
      <c r="D310" s="88"/>
      <c r="E310" s="88"/>
      <c r="F310" s="89">
        <v>1000</v>
      </c>
      <c r="G310" s="89">
        <v>0</v>
      </c>
    </row>
    <row r="311" spans="1:7" ht="89.25">
      <c r="A311" s="86">
        <f t="shared" si="4"/>
        <v>296</v>
      </c>
      <c r="B311" s="87" t="s">
        <v>678</v>
      </c>
      <c r="C311" s="88" t="s">
        <v>679</v>
      </c>
      <c r="D311" s="88"/>
      <c r="E311" s="88"/>
      <c r="F311" s="89">
        <v>100</v>
      </c>
      <c r="G311" s="89">
        <v>0</v>
      </c>
    </row>
    <row r="312" spans="1:7" ht="25.5">
      <c r="A312" s="86">
        <f t="shared" si="4"/>
        <v>297</v>
      </c>
      <c r="B312" s="87" t="s">
        <v>629</v>
      </c>
      <c r="C312" s="88" t="s">
        <v>679</v>
      </c>
      <c r="D312" s="88" t="s">
        <v>630</v>
      </c>
      <c r="E312" s="88"/>
      <c r="F312" s="89">
        <v>100</v>
      </c>
      <c r="G312" s="89">
        <v>0</v>
      </c>
    </row>
    <row r="313" spans="1:7" ht="38.25">
      <c r="A313" s="86">
        <f t="shared" si="4"/>
        <v>298</v>
      </c>
      <c r="B313" s="87" t="s">
        <v>701</v>
      </c>
      <c r="C313" s="88" t="s">
        <v>679</v>
      </c>
      <c r="D313" s="88" t="s">
        <v>631</v>
      </c>
      <c r="E313" s="88"/>
      <c r="F313" s="89">
        <v>100</v>
      </c>
      <c r="G313" s="89">
        <v>0</v>
      </c>
    </row>
    <row r="314" spans="1:7" ht="12.75">
      <c r="A314" s="86">
        <f t="shared" si="4"/>
        <v>299</v>
      </c>
      <c r="B314" s="87" t="s">
        <v>1025</v>
      </c>
      <c r="C314" s="88" t="s">
        <v>679</v>
      </c>
      <c r="D314" s="88" t="s">
        <v>631</v>
      </c>
      <c r="E314" s="88" t="s">
        <v>429</v>
      </c>
      <c r="F314" s="89">
        <v>100</v>
      </c>
      <c r="G314" s="89">
        <v>0</v>
      </c>
    </row>
    <row r="315" spans="1:7" ht="25.5">
      <c r="A315" s="86">
        <f t="shared" si="4"/>
        <v>300</v>
      </c>
      <c r="B315" s="106" t="s">
        <v>586</v>
      </c>
      <c r="C315" s="107" t="s">
        <v>679</v>
      </c>
      <c r="D315" s="107" t="s">
        <v>631</v>
      </c>
      <c r="E315" s="107" t="s">
        <v>581</v>
      </c>
      <c r="F315" s="108">
        <v>100</v>
      </c>
      <c r="G315" s="108">
        <v>0</v>
      </c>
    </row>
    <row r="316" spans="1:7" ht="76.5">
      <c r="A316" s="86">
        <f t="shared" si="4"/>
        <v>301</v>
      </c>
      <c r="B316" s="87" t="s">
        <v>682</v>
      </c>
      <c r="C316" s="88" t="s">
        <v>683</v>
      </c>
      <c r="D316" s="88"/>
      <c r="E316" s="88"/>
      <c r="F316" s="89">
        <v>250</v>
      </c>
      <c r="G316" s="89">
        <v>0</v>
      </c>
    </row>
    <row r="317" spans="1:7" ht="25.5">
      <c r="A317" s="86">
        <f t="shared" si="4"/>
        <v>302</v>
      </c>
      <c r="B317" s="87" t="s">
        <v>629</v>
      </c>
      <c r="C317" s="88" t="s">
        <v>683</v>
      </c>
      <c r="D317" s="88" t="s">
        <v>630</v>
      </c>
      <c r="E317" s="88"/>
      <c r="F317" s="89">
        <v>250</v>
      </c>
      <c r="G317" s="89">
        <v>0</v>
      </c>
    </row>
    <row r="318" spans="1:7" ht="38.25">
      <c r="A318" s="86">
        <f t="shared" si="4"/>
        <v>303</v>
      </c>
      <c r="B318" s="87" t="s">
        <v>701</v>
      </c>
      <c r="C318" s="88" t="s">
        <v>683</v>
      </c>
      <c r="D318" s="88" t="s">
        <v>631</v>
      </c>
      <c r="E318" s="88"/>
      <c r="F318" s="89">
        <v>250</v>
      </c>
      <c r="G318" s="89">
        <v>0</v>
      </c>
    </row>
    <row r="319" spans="1:7" ht="12.75">
      <c r="A319" s="86">
        <f t="shared" si="4"/>
        <v>304</v>
      </c>
      <c r="B319" s="87" t="s">
        <v>1025</v>
      </c>
      <c r="C319" s="88" t="s">
        <v>683</v>
      </c>
      <c r="D319" s="88" t="s">
        <v>631</v>
      </c>
      <c r="E319" s="88" t="s">
        <v>429</v>
      </c>
      <c r="F319" s="89">
        <v>250</v>
      </c>
      <c r="G319" s="89">
        <v>0</v>
      </c>
    </row>
    <row r="320" spans="1:7" ht="25.5">
      <c r="A320" s="86">
        <f t="shared" si="4"/>
        <v>305</v>
      </c>
      <c r="B320" s="106" t="s">
        <v>586</v>
      </c>
      <c r="C320" s="107" t="s">
        <v>683</v>
      </c>
      <c r="D320" s="107" t="s">
        <v>631</v>
      </c>
      <c r="E320" s="107" t="s">
        <v>581</v>
      </c>
      <c r="F320" s="108">
        <v>250</v>
      </c>
      <c r="G320" s="108">
        <v>0</v>
      </c>
    </row>
    <row r="321" spans="1:7" ht="76.5">
      <c r="A321" s="86">
        <f t="shared" si="4"/>
        <v>306</v>
      </c>
      <c r="B321" s="87" t="s">
        <v>684</v>
      </c>
      <c r="C321" s="88" t="s">
        <v>685</v>
      </c>
      <c r="D321" s="88"/>
      <c r="E321" s="88"/>
      <c r="F321" s="89">
        <v>650</v>
      </c>
      <c r="G321" s="89">
        <v>0</v>
      </c>
    </row>
    <row r="322" spans="1:7" ht="25.5">
      <c r="A322" s="86">
        <f t="shared" si="4"/>
        <v>307</v>
      </c>
      <c r="B322" s="87" t="s">
        <v>629</v>
      </c>
      <c r="C322" s="88" t="s">
        <v>685</v>
      </c>
      <c r="D322" s="88" t="s">
        <v>630</v>
      </c>
      <c r="E322" s="88"/>
      <c r="F322" s="89">
        <v>650</v>
      </c>
      <c r="G322" s="89">
        <v>0</v>
      </c>
    </row>
    <row r="323" spans="1:7" ht="38.25">
      <c r="A323" s="86">
        <f t="shared" si="4"/>
        <v>308</v>
      </c>
      <c r="B323" s="87" t="s">
        <v>701</v>
      </c>
      <c r="C323" s="88" t="s">
        <v>685</v>
      </c>
      <c r="D323" s="88" t="s">
        <v>631</v>
      </c>
      <c r="E323" s="88"/>
      <c r="F323" s="89">
        <v>650</v>
      </c>
      <c r="G323" s="89">
        <v>0</v>
      </c>
    </row>
    <row r="324" spans="1:7" ht="12.75">
      <c r="A324" s="86">
        <f t="shared" si="4"/>
        <v>309</v>
      </c>
      <c r="B324" s="87" t="s">
        <v>1025</v>
      </c>
      <c r="C324" s="88" t="s">
        <v>685</v>
      </c>
      <c r="D324" s="88" t="s">
        <v>631</v>
      </c>
      <c r="E324" s="88" t="s">
        <v>429</v>
      </c>
      <c r="F324" s="89">
        <v>650</v>
      </c>
      <c r="G324" s="89">
        <v>0</v>
      </c>
    </row>
    <row r="325" spans="1:7" ht="25.5">
      <c r="A325" s="86">
        <f t="shared" si="4"/>
        <v>310</v>
      </c>
      <c r="B325" s="106" t="s">
        <v>586</v>
      </c>
      <c r="C325" s="107" t="s">
        <v>685</v>
      </c>
      <c r="D325" s="107" t="s">
        <v>631</v>
      </c>
      <c r="E325" s="107" t="s">
        <v>581</v>
      </c>
      <c r="F325" s="108">
        <v>650</v>
      </c>
      <c r="G325" s="108">
        <v>0</v>
      </c>
    </row>
    <row r="326" spans="1:7" ht="25.5">
      <c r="A326" s="90">
        <f t="shared" si="4"/>
        <v>311</v>
      </c>
      <c r="B326" s="84" t="s">
        <v>779</v>
      </c>
      <c r="C326" s="83" t="s">
        <v>780</v>
      </c>
      <c r="D326" s="83"/>
      <c r="E326" s="83"/>
      <c r="F326" s="85">
        <v>23455</v>
      </c>
      <c r="G326" s="85">
        <v>22811.5</v>
      </c>
    </row>
    <row r="327" spans="1:7" ht="25.5">
      <c r="A327" s="86">
        <f t="shared" si="4"/>
        <v>312</v>
      </c>
      <c r="B327" s="87" t="s">
        <v>816</v>
      </c>
      <c r="C327" s="88" t="s">
        <v>782</v>
      </c>
      <c r="D327" s="88"/>
      <c r="E327" s="88"/>
      <c r="F327" s="89">
        <v>124.2</v>
      </c>
      <c r="G327" s="89">
        <v>30.7</v>
      </c>
    </row>
    <row r="328" spans="1:7" ht="76.5">
      <c r="A328" s="86">
        <f t="shared" si="4"/>
        <v>313</v>
      </c>
      <c r="B328" s="87" t="s">
        <v>1013</v>
      </c>
      <c r="C328" s="88" t="s">
        <v>729</v>
      </c>
      <c r="D328" s="88"/>
      <c r="E328" s="88"/>
      <c r="F328" s="89">
        <v>30.7</v>
      </c>
      <c r="G328" s="89">
        <v>30.7</v>
      </c>
    </row>
    <row r="329" spans="1:7" ht="38.25">
      <c r="A329" s="86">
        <f t="shared" si="4"/>
        <v>314</v>
      </c>
      <c r="B329" s="87" t="s">
        <v>625</v>
      </c>
      <c r="C329" s="88" t="s">
        <v>729</v>
      </c>
      <c r="D329" s="88" t="s">
        <v>372</v>
      </c>
      <c r="E329" s="88"/>
      <c r="F329" s="89">
        <v>30.7</v>
      </c>
      <c r="G329" s="89">
        <v>30.7</v>
      </c>
    </row>
    <row r="330" spans="1:7" ht="12.75">
      <c r="A330" s="86">
        <f t="shared" si="4"/>
        <v>315</v>
      </c>
      <c r="B330" s="87" t="s">
        <v>373</v>
      </c>
      <c r="C330" s="88" t="s">
        <v>729</v>
      </c>
      <c r="D330" s="88" t="s">
        <v>374</v>
      </c>
      <c r="E330" s="88"/>
      <c r="F330" s="89">
        <v>30.7</v>
      </c>
      <c r="G330" s="89">
        <v>30.7</v>
      </c>
    </row>
    <row r="331" spans="1:7" ht="12.75">
      <c r="A331" s="86">
        <f t="shared" si="4"/>
        <v>316</v>
      </c>
      <c r="B331" s="87" t="s">
        <v>448</v>
      </c>
      <c r="C331" s="88" t="s">
        <v>729</v>
      </c>
      <c r="D331" s="88" t="s">
        <v>374</v>
      </c>
      <c r="E331" s="88" t="s">
        <v>449</v>
      </c>
      <c r="F331" s="89">
        <v>30.7</v>
      </c>
      <c r="G331" s="89">
        <v>30.7</v>
      </c>
    </row>
    <row r="332" spans="1:7" ht="12.75">
      <c r="A332" s="86">
        <f t="shared" si="4"/>
        <v>317</v>
      </c>
      <c r="B332" s="106" t="s">
        <v>450</v>
      </c>
      <c r="C332" s="107" t="s">
        <v>729</v>
      </c>
      <c r="D332" s="107" t="s">
        <v>374</v>
      </c>
      <c r="E332" s="107" t="s">
        <v>451</v>
      </c>
      <c r="F332" s="108">
        <v>30.7</v>
      </c>
      <c r="G332" s="108">
        <v>30.7</v>
      </c>
    </row>
    <row r="333" spans="1:7" ht="89.25">
      <c r="A333" s="86">
        <f t="shared" si="4"/>
        <v>318</v>
      </c>
      <c r="B333" s="87" t="s">
        <v>1014</v>
      </c>
      <c r="C333" s="88" t="s">
        <v>783</v>
      </c>
      <c r="D333" s="88"/>
      <c r="E333" s="88"/>
      <c r="F333" s="89">
        <v>93.5</v>
      </c>
      <c r="G333" s="89">
        <v>0</v>
      </c>
    </row>
    <row r="334" spans="1:7" ht="38.25">
      <c r="A334" s="86">
        <f t="shared" si="4"/>
        <v>319</v>
      </c>
      <c r="B334" s="87" t="s">
        <v>625</v>
      </c>
      <c r="C334" s="88" t="s">
        <v>783</v>
      </c>
      <c r="D334" s="88" t="s">
        <v>372</v>
      </c>
      <c r="E334" s="88"/>
      <c r="F334" s="89">
        <v>93.5</v>
      </c>
      <c r="G334" s="89">
        <v>0</v>
      </c>
    </row>
    <row r="335" spans="1:7" ht="12.75">
      <c r="A335" s="86">
        <f t="shared" si="4"/>
        <v>320</v>
      </c>
      <c r="B335" s="87" t="s">
        <v>373</v>
      </c>
      <c r="C335" s="88" t="s">
        <v>783</v>
      </c>
      <c r="D335" s="88" t="s">
        <v>374</v>
      </c>
      <c r="E335" s="88"/>
      <c r="F335" s="89">
        <v>93.5</v>
      </c>
      <c r="G335" s="89">
        <v>0</v>
      </c>
    </row>
    <row r="336" spans="1:7" ht="12.75">
      <c r="A336" s="86">
        <f t="shared" si="4"/>
        <v>321</v>
      </c>
      <c r="B336" s="87" t="s">
        <v>448</v>
      </c>
      <c r="C336" s="88" t="s">
        <v>783</v>
      </c>
      <c r="D336" s="88" t="s">
        <v>374</v>
      </c>
      <c r="E336" s="88" t="s">
        <v>449</v>
      </c>
      <c r="F336" s="89">
        <v>93.5</v>
      </c>
      <c r="G336" s="89">
        <v>0</v>
      </c>
    </row>
    <row r="337" spans="1:7" ht="12.75">
      <c r="A337" s="86">
        <f t="shared" si="4"/>
        <v>322</v>
      </c>
      <c r="B337" s="106" t="s">
        <v>450</v>
      </c>
      <c r="C337" s="107" t="s">
        <v>783</v>
      </c>
      <c r="D337" s="107" t="s">
        <v>374</v>
      </c>
      <c r="E337" s="107" t="s">
        <v>451</v>
      </c>
      <c r="F337" s="108">
        <v>93.5</v>
      </c>
      <c r="G337" s="108">
        <v>0</v>
      </c>
    </row>
    <row r="338" spans="1:7" ht="25.5">
      <c r="A338" s="86">
        <f aca="true" t="shared" si="5" ref="A338:A401">A337+1</f>
        <v>323</v>
      </c>
      <c r="B338" s="87" t="s">
        <v>821</v>
      </c>
      <c r="C338" s="88" t="s">
        <v>174</v>
      </c>
      <c r="D338" s="88"/>
      <c r="E338" s="88"/>
      <c r="F338" s="89">
        <v>550</v>
      </c>
      <c r="G338" s="89">
        <v>0</v>
      </c>
    </row>
    <row r="339" spans="1:7" ht="63.75">
      <c r="A339" s="86">
        <f t="shared" si="5"/>
        <v>324</v>
      </c>
      <c r="B339" s="87" t="s">
        <v>822</v>
      </c>
      <c r="C339" s="88" t="s">
        <v>175</v>
      </c>
      <c r="D339" s="88"/>
      <c r="E339" s="88"/>
      <c r="F339" s="89">
        <v>550</v>
      </c>
      <c r="G339" s="89">
        <v>0</v>
      </c>
    </row>
    <row r="340" spans="1:7" ht="25.5">
      <c r="A340" s="86">
        <f t="shared" si="5"/>
        <v>325</v>
      </c>
      <c r="B340" s="87" t="s">
        <v>629</v>
      </c>
      <c r="C340" s="88" t="s">
        <v>175</v>
      </c>
      <c r="D340" s="88" t="s">
        <v>630</v>
      </c>
      <c r="E340" s="88"/>
      <c r="F340" s="89">
        <v>550</v>
      </c>
      <c r="G340" s="89">
        <v>0</v>
      </c>
    </row>
    <row r="341" spans="1:7" ht="38.25">
      <c r="A341" s="86">
        <f t="shared" si="5"/>
        <v>326</v>
      </c>
      <c r="B341" s="87" t="s">
        <v>701</v>
      </c>
      <c r="C341" s="88" t="s">
        <v>175</v>
      </c>
      <c r="D341" s="88" t="s">
        <v>631</v>
      </c>
      <c r="E341" s="88"/>
      <c r="F341" s="89">
        <v>550</v>
      </c>
      <c r="G341" s="89">
        <v>0</v>
      </c>
    </row>
    <row r="342" spans="1:7" ht="12.75">
      <c r="A342" s="86">
        <f t="shared" si="5"/>
        <v>327</v>
      </c>
      <c r="B342" s="87" t="s">
        <v>448</v>
      </c>
      <c r="C342" s="88" t="s">
        <v>175</v>
      </c>
      <c r="D342" s="88" t="s">
        <v>631</v>
      </c>
      <c r="E342" s="88" t="s">
        <v>449</v>
      </c>
      <c r="F342" s="89">
        <v>550</v>
      </c>
      <c r="G342" s="89">
        <v>0</v>
      </c>
    </row>
    <row r="343" spans="1:7" ht="25.5">
      <c r="A343" s="86">
        <f t="shared" si="5"/>
        <v>328</v>
      </c>
      <c r="B343" s="106" t="s">
        <v>452</v>
      </c>
      <c r="C343" s="107" t="s">
        <v>175</v>
      </c>
      <c r="D343" s="107" t="s">
        <v>631</v>
      </c>
      <c r="E343" s="107" t="s">
        <v>453</v>
      </c>
      <c r="F343" s="108">
        <v>550</v>
      </c>
      <c r="G343" s="108">
        <v>0</v>
      </c>
    </row>
    <row r="344" spans="1:7" ht="38.25">
      <c r="A344" s="86">
        <f t="shared" si="5"/>
        <v>329</v>
      </c>
      <c r="B344" s="87" t="s">
        <v>817</v>
      </c>
      <c r="C344" s="88" t="s">
        <v>784</v>
      </c>
      <c r="D344" s="88"/>
      <c r="E344" s="88"/>
      <c r="F344" s="89">
        <v>22780.8</v>
      </c>
      <c r="G344" s="89">
        <v>22780.8</v>
      </c>
    </row>
    <row r="345" spans="1:7" ht="76.5">
      <c r="A345" s="86">
        <f t="shared" si="5"/>
        <v>330</v>
      </c>
      <c r="B345" s="87" t="s">
        <v>818</v>
      </c>
      <c r="C345" s="88" t="s">
        <v>785</v>
      </c>
      <c r="D345" s="88"/>
      <c r="E345" s="88"/>
      <c r="F345" s="89">
        <v>7625.9</v>
      </c>
      <c r="G345" s="89">
        <v>7625.9</v>
      </c>
    </row>
    <row r="346" spans="1:7" ht="38.25">
      <c r="A346" s="86">
        <f t="shared" si="5"/>
        <v>331</v>
      </c>
      <c r="B346" s="87" t="s">
        <v>625</v>
      </c>
      <c r="C346" s="88" t="s">
        <v>785</v>
      </c>
      <c r="D346" s="88" t="s">
        <v>372</v>
      </c>
      <c r="E346" s="88"/>
      <c r="F346" s="89">
        <v>7625.9</v>
      </c>
      <c r="G346" s="89">
        <v>7625.9</v>
      </c>
    </row>
    <row r="347" spans="1:7" ht="12.75">
      <c r="A347" s="86">
        <f t="shared" si="5"/>
        <v>332</v>
      </c>
      <c r="B347" s="87" t="s">
        <v>373</v>
      </c>
      <c r="C347" s="88" t="s">
        <v>785</v>
      </c>
      <c r="D347" s="88" t="s">
        <v>374</v>
      </c>
      <c r="E347" s="88"/>
      <c r="F347" s="89">
        <v>7625.9</v>
      </c>
      <c r="G347" s="89">
        <v>7625.9</v>
      </c>
    </row>
    <row r="348" spans="1:7" ht="12.75">
      <c r="A348" s="86">
        <f t="shared" si="5"/>
        <v>333</v>
      </c>
      <c r="B348" s="87" t="s">
        <v>448</v>
      </c>
      <c r="C348" s="88" t="s">
        <v>785</v>
      </c>
      <c r="D348" s="88" t="s">
        <v>374</v>
      </c>
      <c r="E348" s="88" t="s">
        <v>449</v>
      </c>
      <c r="F348" s="89">
        <v>7625.9</v>
      </c>
      <c r="G348" s="89">
        <v>7625.9</v>
      </c>
    </row>
    <row r="349" spans="1:7" ht="12.75">
      <c r="A349" s="86">
        <f t="shared" si="5"/>
        <v>334</v>
      </c>
      <c r="B349" s="106" t="s">
        <v>450</v>
      </c>
      <c r="C349" s="107" t="s">
        <v>785</v>
      </c>
      <c r="D349" s="107" t="s">
        <v>374</v>
      </c>
      <c r="E349" s="107" t="s">
        <v>451</v>
      </c>
      <c r="F349" s="108">
        <v>7625.9</v>
      </c>
      <c r="G349" s="108">
        <v>7625.9</v>
      </c>
    </row>
    <row r="350" spans="1:7" ht="76.5">
      <c r="A350" s="86">
        <f t="shared" si="5"/>
        <v>335</v>
      </c>
      <c r="B350" s="87" t="s">
        <v>807</v>
      </c>
      <c r="C350" s="88" t="s">
        <v>171</v>
      </c>
      <c r="D350" s="88"/>
      <c r="E350" s="88"/>
      <c r="F350" s="89">
        <v>15154.9</v>
      </c>
      <c r="G350" s="89">
        <v>15154.9</v>
      </c>
    </row>
    <row r="351" spans="1:7" ht="38.25">
      <c r="A351" s="86">
        <f t="shared" si="5"/>
        <v>336</v>
      </c>
      <c r="B351" s="87" t="s">
        <v>625</v>
      </c>
      <c r="C351" s="88" t="s">
        <v>171</v>
      </c>
      <c r="D351" s="88" t="s">
        <v>372</v>
      </c>
      <c r="E351" s="88"/>
      <c r="F351" s="89">
        <v>15154.9</v>
      </c>
      <c r="G351" s="89">
        <v>15154.9</v>
      </c>
    </row>
    <row r="352" spans="1:7" ht="12.75">
      <c r="A352" s="86">
        <f t="shared" si="5"/>
        <v>337</v>
      </c>
      <c r="B352" s="87" t="s">
        <v>373</v>
      </c>
      <c r="C352" s="88" t="s">
        <v>171</v>
      </c>
      <c r="D352" s="88" t="s">
        <v>374</v>
      </c>
      <c r="E352" s="88"/>
      <c r="F352" s="89">
        <v>15154.9</v>
      </c>
      <c r="G352" s="89">
        <v>15154.9</v>
      </c>
    </row>
    <row r="353" spans="1:7" ht="12.75">
      <c r="A353" s="86">
        <f t="shared" si="5"/>
        <v>338</v>
      </c>
      <c r="B353" s="87" t="s">
        <v>448</v>
      </c>
      <c r="C353" s="88" t="s">
        <v>171</v>
      </c>
      <c r="D353" s="88" t="s">
        <v>374</v>
      </c>
      <c r="E353" s="88" t="s">
        <v>449</v>
      </c>
      <c r="F353" s="89">
        <v>15154.9</v>
      </c>
      <c r="G353" s="89">
        <v>15154.9</v>
      </c>
    </row>
    <row r="354" spans="1:7" ht="12.75">
      <c r="A354" s="86">
        <f t="shared" si="5"/>
        <v>339</v>
      </c>
      <c r="B354" s="106" t="s">
        <v>450</v>
      </c>
      <c r="C354" s="107" t="s">
        <v>171</v>
      </c>
      <c r="D354" s="107" t="s">
        <v>374</v>
      </c>
      <c r="E354" s="107" t="s">
        <v>451</v>
      </c>
      <c r="F354" s="108">
        <v>15154.9</v>
      </c>
      <c r="G354" s="108">
        <v>15154.9</v>
      </c>
    </row>
    <row r="355" spans="1:7" ht="38.25">
      <c r="A355" s="90">
        <f t="shared" si="5"/>
        <v>340</v>
      </c>
      <c r="B355" s="84" t="s">
        <v>181</v>
      </c>
      <c r="C355" s="83" t="s">
        <v>403</v>
      </c>
      <c r="D355" s="83"/>
      <c r="E355" s="83"/>
      <c r="F355" s="85">
        <v>1077.8</v>
      </c>
      <c r="G355" s="85">
        <v>1077.8</v>
      </c>
    </row>
    <row r="356" spans="1:7" ht="25.5">
      <c r="A356" s="86">
        <f t="shared" si="5"/>
        <v>341</v>
      </c>
      <c r="B356" s="87" t="s">
        <v>732</v>
      </c>
      <c r="C356" s="88" t="s">
        <v>182</v>
      </c>
      <c r="D356" s="88"/>
      <c r="E356" s="88"/>
      <c r="F356" s="89">
        <v>87.8</v>
      </c>
      <c r="G356" s="89">
        <v>87.8</v>
      </c>
    </row>
    <row r="357" spans="1:7" ht="89.25">
      <c r="A357" s="86">
        <f t="shared" si="5"/>
        <v>342</v>
      </c>
      <c r="B357" s="87" t="s">
        <v>197</v>
      </c>
      <c r="C357" s="88" t="s">
        <v>198</v>
      </c>
      <c r="D357" s="88"/>
      <c r="E357" s="88"/>
      <c r="F357" s="89">
        <v>87.8</v>
      </c>
      <c r="G357" s="89">
        <v>87.8</v>
      </c>
    </row>
    <row r="358" spans="1:7" ht="38.25">
      <c r="A358" s="86">
        <f t="shared" si="5"/>
        <v>343</v>
      </c>
      <c r="B358" s="87" t="s">
        <v>625</v>
      </c>
      <c r="C358" s="88" t="s">
        <v>198</v>
      </c>
      <c r="D358" s="88" t="s">
        <v>372</v>
      </c>
      <c r="E358" s="88"/>
      <c r="F358" s="89">
        <v>87.8</v>
      </c>
      <c r="G358" s="89">
        <v>87.8</v>
      </c>
    </row>
    <row r="359" spans="1:7" ht="12.75">
      <c r="A359" s="86">
        <f t="shared" si="5"/>
        <v>344</v>
      </c>
      <c r="B359" s="87" t="s">
        <v>373</v>
      </c>
      <c r="C359" s="88" t="s">
        <v>198</v>
      </c>
      <c r="D359" s="88" t="s">
        <v>374</v>
      </c>
      <c r="E359" s="88"/>
      <c r="F359" s="89">
        <v>87.8</v>
      </c>
      <c r="G359" s="89">
        <v>87.8</v>
      </c>
    </row>
    <row r="360" spans="1:7" ht="12.75">
      <c r="A360" s="86">
        <f t="shared" si="5"/>
        <v>345</v>
      </c>
      <c r="B360" s="87" t="s">
        <v>609</v>
      </c>
      <c r="C360" s="88" t="s">
        <v>198</v>
      </c>
      <c r="D360" s="88" t="s">
        <v>374</v>
      </c>
      <c r="E360" s="88" t="s">
        <v>610</v>
      </c>
      <c r="F360" s="89">
        <v>87.8</v>
      </c>
      <c r="G360" s="89">
        <v>87.8</v>
      </c>
    </row>
    <row r="361" spans="1:7" ht="12.75">
      <c r="A361" s="86">
        <f t="shared" si="5"/>
        <v>346</v>
      </c>
      <c r="B361" s="106" t="s">
        <v>611</v>
      </c>
      <c r="C361" s="107" t="s">
        <v>198</v>
      </c>
      <c r="D361" s="107" t="s">
        <v>374</v>
      </c>
      <c r="E361" s="107" t="s">
        <v>612</v>
      </c>
      <c r="F361" s="108">
        <v>87.8</v>
      </c>
      <c r="G361" s="108">
        <v>87.8</v>
      </c>
    </row>
    <row r="362" spans="1:7" ht="12.75">
      <c r="A362" s="86">
        <f t="shared" si="5"/>
        <v>347</v>
      </c>
      <c r="B362" s="87" t="s">
        <v>312</v>
      </c>
      <c r="C362" s="88" t="s">
        <v>199</v>
      </c>
      <c r="D362" s="88"/>
      <c r="E362" s="88"/>
      <c r="F362" s="89">
        <v>990</v>
      </c>
      <c r="G362" s="89">
        <v>990</v>
      </c>
    </row>
    <row r="363" spans="1:7" ht="102">
      <c r="A363" s="86">
        <f t="shared" si="5"/>
        <v>348</v>
      </c>
      <c r="B363" s="96" t="s">
        <v>200</v>
      </c>
      <c r="C363" s="88" t="s">
        <v>201</v>
      </c>
      <c r="D363" s="88"/>
      <c r="E363" s="88"/>
      <c r="F363" s="89">
        <v>990</v>
      </c>
      <c r="G363" s="89">
        <v>990</v>
      </c>
    </row>
    <row r="364" spans="1:7" ht="25.5">
      <c r="A364" s="86">
        <f t="shared" si="5"/>
        <v>349</v>
      </c>
      <c r="B364" s="87" t="s">
        <v>629</v>
      </c>
      <c r="C364" s="88" t="s">
        <v>201</v>
      </c>
      <c r="D364" s="88" t="s">
        <v>630</v>
      </c>
      <c r="E364" s="88"/>
      <c r="F364" s="89">
        <v>990</v>
      </c>
      <c r="G364" s="89">
        <v>990</v>
      </c>
    </row>
    <row r="365" spans="1:7" ht="38.25">
      <c r="A365" s="86">
        <f t="shared" si="5"/>
        <v>350</v>
      </c>
      <c r="B365" s="87" t="s">
        <v>701</v>
      </c>
      <c r="C365" s="88" t="s">
        <v>201</v>
      </c>
      <c r="D365" s="88" t="s">
        <v>631</v>
      </c>
      <c r="E365" s="88"/>
      <c r="F365" s="89">
        <v>990</v>
      </c>
      <c r="G365" s="89">
        <v>990</v>
      </c>
    </row>
    <row r="366" spans="1:7" ht="12.75">
      <c r="A366" s="86">
        <f t="shared" si="5"/>
        <v>351</v>
      </c>
      <c r="B366" s="87" t="s">
        <v>609</v>
      </c>
      <c r="C366" s="88" t="s">
        <v>201</v>
      </c>
      <c r="D366" s="88" t="s">
        <v>631</v>
      </c>
      <c r="E366" s="88" t="s">
        <v>610</v>
      </c>
      <c r="F366" s="89">
        <v>990</v>
      </c>
      <c r="G366" s="89">
        <v>990</v>
      </c>
    </row>
    <row r="367" spans="1:7" ht="12.75">
      <c r="A367" s="86">
        <f t="shared" si="5"/>
        <v>352</v>
      </c>
      <c r="B367" s="106" t="s">
        <v>611</v>
      </c>
      <c r="C367" s="107" t="s">
        <v>201</v>
      </c>
      <c r="D367" s="107" t="s">
        <v>631</v>
      </c>
      <c r="E367" s="107" t="s">
        <v>612</v>
      </c>
      <c r="F367" s="108">
        <v>990</v>
      </c>
      <c r="G367" s="108">
        <v>990</v>
      </c>
    </row>
    <row r="368" spans="1:7" ht="25.5">
      <c r="A368" s="90">
        <f t="shared" si="5"/>
        <v>353</v>
      </c>
      <c r="B368" s="84" t="s">
        <v>940</v>
      </c>
      <c r="C368" s="83" t="s">
        <v>941</v>
      </c>
      <c r="D368" s="83"/>
      <c r="E368" s="83"/>
      <c r="F368" s="85">
        <v>2201.5</v>
      </c>
      <c r="G368" s="85">
        <v>2201.5</v>
      </c>
    </row>
    <row r="369" spans="1:7" ht="25.5">
      <c r="A369" s="86">
        <f t="shared" si="5"/>
        <v>354</v>
      </c>
      <c r="B369" s="87" t="s">
        <v>942</v>
      </c>
      <c r="C369" s="88" t="s">
        <v>943</v>
      </c>
      <c r="D369" s="88"/>
      <c r="E369" s="88"/>
      <c r="F369" s="89">
        <v>2074.5</v>
      </c>
      <c r="G369" s="89">
        <v>2074.5</v>
      </c>
    </row>
    <row r="370" spans="1:7" ht="89.25">
      <c r="A370" s="86">
        <f t="shared" si="5"/>
        <v>355</v>
      </c>
      <c r="B370" s="87" t="s">
        <v>944</v>
      </c>
      <c r="C370" s="88" t="s">
        <v>945</v>
      </c>
      <c r="D370" s="88"/>
      <c r="E370" s="88"/>
      <c r="F370" s="89">
        <v>497.9</v>
      </c>
      <c r="G370" s="89">
        <v>497.9</v>
      </c>
    </row>
    <row r="371" spans="1:7" ht="38.25">
      <c r="A371" s="86">
        <f t="shared" si="5"/>
        <v>356</v>
      </c>
      <c r="B371" s="87" t="s">
        <v>625</v>
      </c>
      <c r="C371" s="88" t="s">
        <v>945</v>
      </c>
      <c r="D371" s="88" t="s">
        <v>372</v>
      </c>
      <c r="E371" s="88"/>
      <c r="F371" s="89">
        <v>497.9</v>
      </c>
      <c r="G371" s="89">
        <v>497.9</v>
      </c>
    </row>
    <row r="372" spans="1:7" ht="12.75">
      <c r="A372" s="86">
        <f t="shared" si="5"/>
        <v>357</v>
      </c>
      <c r="B372" s="87" t="s">
        <v>373</v>
      </c>
      <c r="C372" s="88" t="s">
        <v>945</v>
      </c>
      <c r="D372" s="88" t="s">
        <v>374</v>
      </c>
      <c r="E372" s="88"/>
      <c r="F372" s="89">
        <v>497.9</v>
      </c>
      <c r="G372" s="89">
        <v>497.9</v>
      </c>
    </row>
    <row r="373" spans="1:7" ht="12.75">
      <c r="A373" s="86">
        <f t="shared" si="5"/>
        <v>358</v>
      </c>
      <c r="B373" s="87" t="s">
        <v>939</v>
      </c>
      <c r="C373" s="88" t="s">
        <v>945</v>
      </c>
      <c r="D373" s="88" t="s">
        <v>374</v>
      </c>
      <c r="E373" s="88" t="s">
        <v>439</v>
      </c>
      <c r="F373" s="89">
        <v>497.9</v>
      </c>
      <c r="G373" s="89">
        <v>497.9</v>
      </c>
    </row>
    <row r="374" spans="1:7" ht="12.75">
      <c r="A374" s="86">
        <f t="shared" si="5"/>
        <v>359</v>
      </c>
      <c r="B374" s="106" t="s">
        <v>444</v>
      </c>
      <c r="C374" s="107" t="s">
        <v>945</v>
      </c>
      <c r="D374" s="107" t="s">
        <v>374</v>
      </c>
      <c r="E374" s="107" t="s">
        <v>445</v>
      </c>
      <c r="F374" s="108">
        <v>497.9</v>
      </c>
      <c r="G374" s="108">
        <v>497.9</v>
      </c>
    </row>
    <row r="375" spans="1:7" ht="76.5">
      <c r="A375" s="86">
        <f t="shared" si="5"/>
        <v>360</v>
      </c>
      <c r="B375" s="87" t="s">
        <v>375</v>
      </c>
      <c r="C375" s="88" t="s">
        <v>376</v>
      </c>
      <c r="D375" s="88"/>
      <c r="E375" s="88"/>
      <c r="F375" s="89">
        <v>1526.8</v>
      </c>
      <c r="G375" s="89">
        <v>1526.8</v>
      </c>
    </row>
    <row r="376" spans="1:7" ht="38.25">
      <c r="A376" s="86">
        <f t="shared" si="5"/>
        <v>361</v>
      </c>
      <c r="B376" s="87" t="s">
        <v>625</v>
      </c>
      <c r="C376" s="88" t="s">
        <v>376</v>
      </c>
      <c r="D376" s="88" t="s">
        <v>372</v>
      </c>
      <c r="E376" s="88"/>
      <c r="F376" s="89">
        <v>1526.8</v>
      </c>
      <c r="G376" s="89">
        <v>1526.8</v>
      </c>
    </row>
    <row r="377" spans="1:7" ht="12.75">
      <c r="A377" s="86">
        <f t="shared" si="5"/>
        <v>362</v>
      </c>
      <c r="B377" s="87" t="s">
        <v>373</v>
      </c>
      <c r="C377" s="88" t="s">
        <v>376</v>
      </c>
      <c r="D377" s="88" t="s">
        <v>374</v>
      </c>
      <c r="E377" s="88"/>
      <c r="F377" s="89">
        <v>1526.8</v>
      </c>
      <c r="G377" s="89">
        <v>1526.8</v>
      </c>
    </row>
    <row r="378" spans="1:7" ht="12.75">
      <c r="A378" s="86">
        <f t="shared" si="5"/>
        <v>363</v>
      </c>
      <c r="B378" s="87" t="s">
        <v>939</v>
      </c>
      <c r="C378" s="88" t="s">
        <v>376</v>
      </c>
      <c r="D378" s="88" t="s">
        <v>374</v>
      </c>
      <c r="E378" s="88" t="s">
        <v>439</v>
      </c>
      <c r="F378" s="89">
        <v>1526.8</v>
      </c>
      <c r="G378" s="89">
        <v>1526.8</v>
      </c>
    </row>
    <row r="379" spans="1:7" ht="12.75">
      <c r="A379" s="86">
        <f t="shared" si="5"/>
        <v>364</v>
      </c>
      <c r="B379" s="106" t="s">
        <v>444</v>
      </c>
      <c r="C379" s="107" t="s">
        <v>376</v>
      </c>
      <c r="D379" s="107" t="s">
        <v>374</v>
      </c>
      <c r="E379" s="107" t="s">
        <v>445</v>
      </c>
      <c r="F379" s="108">
        <v>1526.8</v>
      </c>
      <c r="G379" s="108">
        <v>1526.8</v>
      </c>
    </row>
    <row r="380" spans="1:7" ht="102">
      <c r="A380" s="86">
        <f t="shared" si="5"/>
        <v>365</v>
      </c>
      <c r="B380" s="96" t="s">
        <v>377</v>
      </c>
      <c r="C380" s="88" t="s">
        <v>378</v>
      </c>
      <c r="D380" s="88"/>
      <c r="E380" s="88"/>
      <c r="F380" s="89">
        <v>49.8</v>
      </c>
      <c r="G380" s="89">
        <v>49.8</v>
      </c>
    </row>
    <row r="381" spans="1:7" ht="38.25">
      <c r="A381" s="86">
        <f t="shared" si="5"/>
        <v>366</v>
      </c>
      <c r="B381" s="87" t="s">
        <v>625</v>
      </c>
      <c r="C381" s="88" t="s">
        <v>378</v>
      </c>
      <c r="D381" s="88" t="s">
        <v>372</v>
      </c>
      <c r="E381" s="88"/>
      <c r="F381" s="89">
        <v>49.8</v>
      </c>
      <c r="G381" s="89">
        <v>49.8</v>
      </c>
    </row>
    <row r="382" spans="1:7" ht="12.75">
      <c r="A382" s="86">
        <f t="shared" si="5"/>
        <v>367</v>
      </c>
      <c r="B382" s="87" t="s">
        <v>373</v>
      </c>
      <c r="C382" s="88" t="s">
        <v>378</v>
      </c>
      <c r="D382" s="88" t="s">
        <v>374</v>
      </c>
      <c r="E382" s="88"/>
      <c r="F382" s="89">
        <v>49.8</v>
      </c>
      <c r="G382" s="89">
        <v>49.8</v>
      </c>
    </row>
    <row r="383" spans="1:7" ht="12.75">
      <c r="A383" s="86">
        <f t="shared" si="5"/>
        <v>368</v>
      </c>
      <c r="B383" s="87" t="s">
        <v>939</v>
      </c>
      <c r="C383" s="88" t="s">
        <v>378</v>
      </c>
      <c r="D383" s="88" t="s">
        <v>374</v>
      </c>
      <c r="E383" s="88" t="s">
        <v>439</v>
      </c>
      <c r="F383" s="89">
        <v>49.8</v>
      </c>
      <c r="G383" s="89">
        <v>49.8</v>
      </c>
    </row>
    <row r="384" spans="1:7" ht="12.75">
      <c r="A384" s="86">
        <f t="shared" si="5"/>
        <v>369</v>
      </c>
      <c r="B384" s="106" t="s">
        <v>444</v>
      </c>
      <c r="C384" s="107" t="s">
        <v>378</v>
      </c>
      <c r="D384" s="107" t="s">
        <v>374</v>
      </c>
      <c r="E384" s="107" t="s">
        <v>445</v>
      </c>
      <c r="F384" s="108">
        <v>49.8</v>
      </c>
      <c r="G384" s="108">
        <v>49.8</v>
      </c>
    </row>
    <row r="385" spans="1:7" ht="38.25">
      <c r="A385" s="86">
        <f t="shared" si="5"/>
        <v>370</v>
      </c>
      <c r="B385" s="87" t="s">
        <v>379</v>
      </c>
      <c r="C385" s="88" t="s">
        <v>380</v>
      </c>
      <c r="D385" s="88"/>
      <c r="E385" s="88"/>
      <c r="F385" s="89">
        <v>127</v>
      </c>
      <c r="G385" s="89">
        <v>127</v>
      </c>
    </row>
    <row r="386" spans="1:7" ht="102">
      <c r="A386" s="86">
        <f t="shared" si="5"/>
        <v>371</v>
      </c>
      <c r="B386" s="96" t="s">
        <v>381</v>
      </c>
      <c r="C386" s="88" t="s">
        <v>382</v>
      </c>
      <c r="D386" s="88"/>
      <c r="E386" s="88"/>
      <c r="F386" s="89">
        <v>75</v>
      </c>
      <c r="G386" s="89">
        <v>75</v>
      </c>
    </row>
    <row r="387" spans="1:7" ht="25.5">
      <c r="A387" s="86">
        <f t="shared" si="5"/>
        <v>372</v>
      </c>
      <c r="B387" s="87" t="s">
        <v>629</v>
      </c>
      <c r="C387" s="88" t="s">
        <v>382</v>
      </c>
      <c r="D387" s="88" t="s">
        <v>630</v>
      </c>
      <c r="E387" s="88"/>
      <c r="F387" s="89">
        <v>75</v>
      </c>
      <c r="G387" s="89">
        <v>75</v>
      </c>
    </row>
    <row r="388" spans="1:7" ht="38.25">
      <c r="A388" s="86">
        <f t="shared" si="5"/>
        <v>373</v>
      </c>
      <c r="B388" s="87" t="s">
        <v>701</v>
      </c>
      <c r="C388" s="88" t="s">
        <v>382</v>
      </c>
      <c r="D388" s="88" t="s">
        <v>631</v>
      </c>
      <c r="E388" s="88"/>
      <c r="F388" s="89">
        <v>75</v>
      </c>
      <c r="G388" s="89">
        <v>75</v>
      </c>
    </row>
    <row r="389" spans="1:7" ht="12.75">
      <c r="A389" s="86">
        <f t="shared" si="5"/>
        <v>374</v>
      </c>
      <c r="B389" s="87" t="s">
        <v>939</v>
      </c>
      <c r="C389" s="88" t="s">
        <v>382</v>
      </c>
      <c r="D389" s="88" t="s">
        <v>631</v>
      </c>
      <c r="E389" s="88" t="s">
        <v>439</v>
      </c>
      <c r="F389" s="89">
        <v>75</v>
      </c>
      <c r="G389" s="89">
        <v>75</v>
      </c>
    </row>
    <row r="390" spans="1:7" ht="12.75">
      <c r="A390" s="86">
        <f t="shared" si="5"/>
        <v>375</v>
      </c>
      <c r="B390" s="106" t="s">
        <v>444</v>
      </c>
      <c r="C390" s="107" t="s">
        <v>382</v>
      </c>
      <c r="D390" s="107" t="s">
        <v>631</v>
      </c>
      <c r="E390" s="107" t="s">
        <v>445</v>
      </c>
      <c r="F390" s="108">
        <v>75</v>
      </c>
      <c r="G390" s="108">
        <v>75</v>
      </c>
    </row>
    <row r="391" spans="1:7" ht="102">
      <c r="A391" s="86">
        <f t="shared" si="5"/>
        <v>376</v>
      </c>
      <c r="B391" s="96" t="s">
        <v>769</v>
      </c>
      <c r="C391" s="88" t="s">
        <v>770</v>
      </c>
      <c r="D391" s="88"/>
      <c r="E391" s="88"/>
      <c r="F391" s="89">
        <v>52</v>
      </c>
      <c r="G391" s="89">
        <v>52</v>
      </c>
    </row>
    <row r="392" spans="1:7" ht="38.25">
      <c r="A392" s="86">
        <f t="shared" si="5"/>
        <v>377</v>
      </c>
      <c r="B392" s="87" t="s">
        <v>625</v>
      </c>
      <c r="C392" s="88" t="s">
        <v>770</v>
      </c>
      <c r="D392" s="88" t="s">
        <v>372</v>
      </c>
      <c r="E392" s="88"/>
      <c r="F392" s="89">
        <v>52</v>
      </c>
      <c r="G392" s="89">
        <v>52</v>
      </c>
    </row>
    <row r="393" spans="1:7" ht="12.75">
      <c r="A393" s="86">
        <f t="shared" si="5"/>
        <v>378</v>
      </c>
      <c r="B393" s="87" t="s">
        <v>373</v>
      </c>
      <c r="C393" s="88" t="s">
        <v>770</v>
      </c>
      <c r="D393" s="88" t="s">
        <v>374</v>
      </c>
      <c r="E393" s="88"/>
      <c r="F393" s="89">
        <v>52</v>
      </c>
      <c r="G393" s="89">
        <v>52</v>
      </c>
    </row>
    <row r="394" spans="1:7" ht="12.75">
      <c r="A394" s="86">
        <f t="shared" si="5"/>
        <v>379</v>
      </c>
      <c r="B394" s="87" t="s">
        <v>939</v>
      </c>
      <c r="C394" s="88" t="s">
        <v>770</v>
      </c>
      <c r="D394" s="88" t="s">
        <v>374</v>
      </c>
      <c r="E394" s="88" t="s">
        <v>439</v>
      </c>
      <c r="F394" s="89">
        <v>52</v>
      </c>
      <c r="G394" s="89">
        <v>52</v>
      </c>
    </row>
    <row r="395" spans="1:7" ht="12.75">
      <c r="A395" s="86">
        <f t="shared" si="5"/>
        <v>380</v>
      </c>
      <c r="B395" s="106" t="s">
        <v>444</v>
      </c>
      <c r="C395" s="107" t="s">
        <v>770</v>
      </c>
      <c r="D395" s="107" t="s">
        <v>374</v>
      </c>
      <c r="E395" s="107" t="s">
        <v>445</v>
      </c>
      <c r="F395" s="108">
        <v>52</v>
      </c>
      <c r="G395" s="108">
        <v>52</v>
      </c>
    </row>
    <row r="396" spans="1:7" ht="38.25">
      <c r="A396" s="90">
        <f t="shared" si="5"/>
        <v>381</v>
      </c>
      <c r="B396" s="84" t="s">
        <v>715</v>
      </c>
      <c r="C396" s="83" t="s">
        <v>686</v>
      </c>
      <c r="D396" s="83"/>
      <c r="E396" s="83"/>
      <c r="F396" s="85">
        <v>50</v>
      </c>
      <c r="G396" s="85">
        <v>50</v>
      </c>
    </row>
    <row r="397" spans="1:7" ht="12.75">
      <c r="A397" s="86">
        <f t="shared" si="5"/>
        <v>382</v>
      </c>
      <c r="B397" s="87" t="s">
        <v>312</v>
      </c>
      <c r="C397" s="88" t="s">
        <v>687</v>
      </c>
      <c r="D397" s="88"/>
      <c r="E397" s="88"/>
      <c r="F397" s="89">
        <v>50</v>
      </c>
      <c r="G397" s="89">
        <v>50</v>
      </c>
    </row>
    <row r="398" spans="1:7" ht="114.75">
      <c r="A398" s="86">
        <f t="shared" si="5"/>
        <v>383</v>
      </c>
      <c r="B398" s="96" t="s">
        <v>716</v>
      </c>
      <c r="C398" s="88" t="s">
        <v>688</v>
      </c>
      <c r="D398" s="88"/>
      <c r="E398" s="88"/>
      <c r="F398" s="89">
        <v>40</v>
      </c>
      <c r="G398" s="89">
        <v>40</v>
      </c>
    </row>
    <row r="399" spans="1:7" ht="12.75">
      <c r="A399" s="86">
        <f t="shared" si="5"/>
        <v>384</v>
      </c>
      <c r="B399" s="87" t="s">
        <v>655</v>
      </c>
      <c r="C399" s="88" t="s">
        <v>688</v>
      </c>
      <c r="D399" s="88" t="s">
        <v>656</v>
      </c>
      <c r="E399" s="88"/>
      <c r="F399" s="89">
        <v>40</v>
      </c>
      <c r="G399" s="89">
        <v>40</v>
      </c>
    </row>
    <row r="400" spans="1:7" ht="51">
      <c r="A400" s="86">
        <f t="shared" si="5"/>
        <v>385</v>
      </c>
      <c r="B400" s="87" t="s">
        <v>1031</v>
      </c>
      <c r="C400" s="88" t="s">
        <v>688</v>
      </c>
      <c r="D400" s="88" t="s">
        <v>1032</v>
      </c>
      <c r="E400" s="88"/>
      <c r="F400" s="89">
        <v>40</v>
      </c>
      <c r="G400" s="89">
        <v>40</v>
      </c>
    </row>
    <row r="401" spans="1:7" ht="12.75">
      <c r="A401" s="86">
        <f t="shared" si="5"/>
        <v>386</v>
      </c>
      <c r="B401" s="87" t="s">
        <v>1025</v>
      </c>
      <c r="C401" s="88" t="s">
        <v>688</v>
      </c>
      <c r="D401" s="88" t="s">
        <v>1032</v>
      </c>
      <c r="E401" s="88" t="s">
        <v>429</v>
      </c>
      <c r="F401" s="89">
        <v>40</v>
      </c>
      <c r="G401" s="89">
        <v>40</v>
      </c>
    </row>
    <row r="402" spans="1:7" ht="25.5">
      <c r="A402" s="86">
        <f aca="true" t="shared" si="6" ref="A402:A465">A401+1</f>
        <v>387</v>
      </c>
      <c r="B402" s="106" t="s">
        <v>586</v>
      </c>
      <c r="C402" s="107" t="s">
        <v>688</v>
      </c>
      <c r="D402" s="107" t="s">
        <v>1032</v>
      </c>
      <c r="E402" s="107" t="s">
        <v>581</v>
      </c>
      <c r="F402" s="108">
        <v>40</v>
      </c>
      <c r="G402" s="108">
        <v>40</v>
      </c>
    </row>
    <row r="403" spans="1:7" ht="102">
      <c r="A403" s="86">
        <f t="shared" si="6"/>
        <v>388</v>
      </c>
      <c r="B403" s="96" t="s">
        <v>717</v>
      </c>
      <c r="C403" s="88" t="s">
        <v>689</v>
      </c>
      <c r="D403" s="88"/>
      <c r="E403" s="88"/>
      <c r="F403" s="89">
        <v>10</v>
      </c>
      <c r="G403" s="89">
        <v>10</v>
      </c>
    </row>
    <row r="404" spans="1:7" ht="12.75">
      <c r="A404" s="86">
        <f t="shared" si="6"/>
        <v>389</v>
      </c>
      <c r="B404" s="87" t="s">
        <v>655</v>
      </c>
      <c r="C404" s="88" t="s">
        <v>689</v>
      </c>
      <c r="D404" s="88" t="s">
        <v>656</v>
      </c>
      <c r="E404" s="88"/>
      <c r="F404" s="89">
        <v>10</v>
      </c>
      <c r="G404" s="89">
        <v>10</v>
      </c>
    </row>
    <row r="405" spans="1:7" ht="51">
      <c r="A405" s="86">
        <f t="shared" si="6"/>
        <v>390</v>
      </c>
      <c r="B405" s="87" t="s">
        <v>1031</v>
      </c>
      <c r="C405" s="88" t="s">
        <v>689</v>
      </c>
      <c r="D405" s="88" t="s">
        <v>1032</v>
      </c>
      <c r="E405" s="88"/>
      <c r="F405" s="89">
        <v>10</v>
      </c>
      <c r="G405" s="89">
        <v>10</v>
      </c>
    </row>
    <row r="406" spans="1:7" ht="12.75">
      <c r="A406" s="86">
        <f t="shared" si="6"/>
        <v>391</v>
      </c>
      <c r="B406" s="87" t="s">
        <v>1025</v>
      </c>
      <c r="C406" s="88" t="s">
        <v>689</v>
      </c>
      <c r="D406" s="88" t="s">
        <v>1032</v>
      </c>
      <c r="E406" s="88" t="s">
        <v>429</v>
      </c>
      <c r="F406" s="89">
        <v>10</v>
      </c>
      <c r="G406" s="89">
        <v>10</v>
      </c>
    </row>
    <row r="407" spans="1:7" ht="25.5">
      <c r="A407" s="86">
        <f t="shared" si="6"/>
        <v>392</v>
      </c>
      <c r="B407" s="106" t="s">
        <v>586</v>
      </c>
      <c r="C407" s="107" t="s">
        <v>689</v>
      </c>
      <c r="D407" s="107" t="s">
        <v>1032</v>
      </c>
      <c r="E407" s="107" t="s">
        <v>581</v>
      </c>
      <c r="F407" s="108">
        <v>10</v>
      </c>
      <c r="G407" s="108">
        <v>10</v>
      </c>
    </row>
    <row r="408" spans="1:7" ht="25.5">
      <c r="A408" s="90">
        <f t="shared" si="6"/>
        <v>393</v>
      </c>
      <c r="B408" s="84" t="s">
        <v>670</v>
      </c>
      <c r="C408" s="83" t="s">
        <v>671</v>
      </c>
      <c r="D408" s="83"/>
      <c r="E408" s="83"/>
      <c r="F408" s="85">
        <v>13090.9</v>
      </c>
      <c r="G408" s="85">
        <v>13090.9</v>
      </c>
    </row>
    <row r="409" spans="1:7" ht="12.75">
      <c r="A409" s="86">
        <f t="shared" si="6"/>
        <v>394</v>
      </c>
      <c r="B409" s="87" t="s">
        <v>312</v>
      </c>
      <c r="C409" s="88" t="s">
        <v>672</v>
      </c>
      <c r="D409" s="88"/>
      <c r="E409" s="88"/>
      <c r="F409" s="89">
        <v>13090.9</v>
      </c>
      <c r="G409" s="89">
        <v>13090.9</v>
      </c>
    </row>
    <row r="410" spans="1:7" ht="51">
      <c r="A410" s="86">
        <f t="shared" si="6"/>
        <v>395</v>
      </c>
      <c r="B410" s="87" t="s">
        <v>517</v>
      </c>
      <c r="C410" s="88" t="s">
        <v>839</v>
      </c>
      <c r="D410" s="88"/>
      <c r="E410" s="88"/>
      <c r="F410" s="89">
        <v>110</v>
      </c>
      <c r="G410" s="89">
        <v>110</v>
      </c>
    </row>
    <row r="411" spans="1:7" ht="25.5">
      <c r="A411" s="86">
        <f t="shared" si="6"/>
        <v>396</v>
      </c>
      <c r="B411" s="87" t="s">
        <v>629</v>
      </c>
      <c r="C411" s="88" t="s">
        <v>839</v>
      </c>
      <c r="D411" s="88" t="s">
        <v>630</v>
      </c>
      <c r="E411" s="88"/>
      <c r="F411" s="89">
        <v>110</v>
      </c>
      <c r="G411" s="89">
        <v>110</v>
      </c>
    </row>
    <row r="412" spans="1:7" ht="38.25">
      <c r="A412" s="86">
        <f t="shared" si="6"/>
        <v>397</v>
      </c>
      <c r="B412" s="87" t="s">
        <v>701</v>
      </c>
      <c r="C412" s="88" t="s">
        <v>839</v>
      </c>
      <c r="D412" s="88" t="s">
        <v>631</v>
      </c>
      <c r="E412" s="88"/>
      <c r="F412" s="89">
        <v>110</v>
      </c>
      <c r="G412" s="89">
        <v>110</v>
      </c>
    </row>
    <row r="413" spans="1:7" ht="12.75">
      <c r="A413" s="86">
        <f t="shared" si="6"/>
        <v>398</v>
      </c>
      <c r="B413" s="87" t="s">
        <v>939</v>
      </c>
      <c r="C413" s="88" t="s">
        <v>839</v>
      </c>
      <c r="D413" s="88" t="s">
        <v>631</v>
      </c>
      <c r="E413" s="88" t="s">
        <v>439</v>
      </c>
      <c r="F413" s="89">
        <v>110</v>
      </c>
      <c r="G413" s="89">
        <v>110</v>
      </c>
    </row>
    <row r="414" spans="1:7" ht="12.75">
      <c r="A414" s="86">
        <f t="shared" si="6"/>
        <v>399</v>
      </c>
      <c r="B414" s="106" t="s">
        <v>440</v>
      </c>
      <c r="C414" s="107" t="s">
        <v>839</v>
      </c>
      <c r="D414" s="107" t="s">
        <v>631</v>
      </c>
      <c r="E414" s="107" t="s">
        <v>441</v>
      </c>
      <c r="F414" s="108">
        <v>55</v>
      </c>
      <c r="G414" s="108">
        <v>55</v>
      </c>
    </row>
    <row r="415" spans="1:7" ht="12.75">
      <c r="A415" s="86">
        <f t="shared" si="6"/>
        <v>400</v>
      </c>
      <c r="B415" s="106" t="s">
        <v>442</v>
      </c>
      <c r="C415" s="107" t="s">
        <v>839</v>
      </c>
      <c r="D415" s="107" t="s">
        <v>631</v>
      </c>
      <c r="E415" s="107" t="s">
        <v>443</v>
      </c>
      <c r="F415" s="108">
        <v>55</v>
      </c>
      <c r="G415" s="108">
        <v>55</v>
      </c>
    </row>
    <row r="416" spans="1:7" ht="127.5">
      <c r="A416" s="86">
        <f t="shared" si="6"/>
        <v>401</v>
      </c>
      <c r="B416" s="96" t="s">
        <v>673</v>
      </c>
      <c r="C416" s="88" t="s">
        <v>674</v>
      </c>
      <c r="D416" s="88"/>
      <c r="E416" s="88"/>
      <c r="F416" s="89">
        <v>12980.9</v>
      </c>
      <c r="G416" s="89">
        <v>12980.9</v>
      </c>
    </row>
    <row r="417" spans="1:7" ht="12.75">
      <c r="A417" s="86">
        <f t="shared" si="6"/>
        <v>402</v>
      </c>
      <c r="B417" s="87" t="s">
        <v>655</v>
      </c>
      <c r="C417" s="88" t="s">
        <v>674</v>
      </c>
      <c r="D417" s="88" t="s">
        <v>656</v>
      </c>
      <c r="E417" s="88"/>
      <c r="F417" s="89">
        <v>12980.9</v>
      </c>
      <c r="G417" s="89">
        <v>12980.9</v>
      </c>
    </row>
    <row r="418" spans="1:7" ht="51">
      <c r="A418" s="86">
        <f t="shared" si="6"/>
        <v>403</v>
      </c>
      <c r="B418" s="87" t="s">
        <v>1031</v>
      </c>
      <c r="C418" s="88" t="s">
        <v>674</v>
      </c>
      <c r="D418" s="88" t="s">
        <v>1032</v>
      </c>
      <c r="E418" s="88"/>
      <c r="F418" s="89">
        <v>12980.9</v>
      </c>
      <c r="G418" s="89">
        <v>12980.9</v>
      </c>
    </row>
    <row r="419" spans="1:7" ht="12.75">
      <c r="A419" s="86">
        <f t="shared" si="6"/>
        <v>404</v>
      </c>
      <c r="B419" s="87" t="s">
        <v>1025</v>
      </c>
      <c r="C419" s="88" t="s">
        <v>674</v>
      </c>
      <c r="D419" s="88" t="s">
        <v>1032</v>
      </c>
      <c r="E419" s="88" t="s">
        <v>429</v>
      </c>
      <c r="F419" s="89">
        <v>12980.9</v>
      </c>
      <c r="G419" s="89">
        <v>12980.9</v>
      </c>
    </row>
    <row r="420" spans="1:7" ht="12.75">
      <c r="A420" s="86">
        <f t="shared" si="6"/>
        <v>405</v>
      </c>
      <c r="B420" s="106" t="s">
        <v>432</v>
      </c>
      <c r="C420" s="107" t="s">
        <v>674</v>
      </c>
      <c r="D420" s="107" t="s">
        <v>1032</v>
      </c>
      <c r="E420" s="107" t="s">
        <v>433</v>
      </c>
      <c r="F420" s="108">
        <v>12980.9</v>
      </c>
      <c r="G420" s="108">
        <v>12980.9</v>
      </c>
    </row>
    <row r="421" spans="1:7" ht="51">
      <c r="A421" s="90">
        <f t="shared" si="6"/>
        <v>406</v>
      </c>
      <c r="B421" s="84" t="s">
        <v>346</v>
      </c>
      <c r="C421" s="83" t="s">
        <v>311</v>
      </c>
      <c r="D421" s="83"/>
      <c r="E421" s="83"/>
      <c r="F421" s="85">
        <v>963.1</v>
      </c>
      <c r="G421" s="85">
        <v>963.1</v>
      </c>
    </row>
    <row r="422" spans="1:7" ht="12.75">
      <c r="A422" s="86">
        <f t="shared" si="6"/>
        <v>407</v>
      </c>
      <c r="B422" s="87" t="s">
        <v>312</v>
      </c>
      <c r="C422" s="88" t="s">
        <v>313</v>
      </c>
      <c r="D422" s="88"/>
      <c r="E422" s="88"/>
      <c r="F422" s="89">
        <v>963.1</v>
      </c>
      <c r="G422" s="89">
        <v>963.1</v>
      </c>
    </row>
    <row r="423" spans="1:7" ht="114.75">
      <c r="A423" s="86">
        <f t="shared" si="6"/>
        <v>408</v>
      </c>
      <c r="B423" s="96" t="s">
        <v>352</v>
      </c>
      <c r="C423" s="88" t="s">
        <v>641</v>
      </c>
      <c r="D423" s="88"/>
      <c r="E423" s="88"/>
      <c r="F423" s="89">
        <v>87.2</v>
      </c>
      <c r="G423" s="89">
        <v>87.2</v>
      </c>
    </row>
    <row r="424" spans="1:7" ht="25.5">
      <c r="A424" s="86">
        <f t="shared" si="6"/>
        <v>409</v>
      </c>
      <c r="B424" s="87" t="s">
        <v>629</v>
      </c>
      <c r="C424" s="88" t="s">
        <v>641</v>
      </c>
      <c r="D424" s="88" t="s">
        <v>630</v>
      </c>
      <c r="E424" s="88"/>
      <c r="F424" s="89">
        <v>87.2</v>
      </c>
      <c r="G424" s="89">
        <v>87.2</v>
      </c>
    </row>
    <row r="425" spans="1:7" ht="38.25">
      <c r="A425" s="86">
        <f t="shared" si="6"/>
        <v>410</v>
      </c>
      <c r="B425" s="87" t="s">
        <v>701</v>
      </c>
      <c r="C425" s="88" t="s">
        <v>641</v>
      </c>
      <c r="D425" s="88" t="s">
        <v>631</v>
      </c>
      <c r="E425" s="88"/>
      <c r="F425" s="89">
        <v>87.2</v>
      </c>
      <c r="G425" s="89">
        <v>87.2</v>
      </c>
    </row>
    <row r="426" spans="1:7" ht="12.75">
      <c r="A426" s="86">
        <f t="shared" si="6"/>
        <v>411</v>
      </c>
      <c r="B426" s="87" t="s">
        <v>301</v>
      </c>
      <c r="C426" s="88" t="s">
        <v>641</v>
      </c>
      <c r="D426" s="88" t="s">
        <v>631</v>
      </c>
      <c r="E426" s="88" t="s">
        <v>593</v>
      </c>
      <c r="F426" s="89">
        <v>87.2</v>
      </c>
      <c r="G426" s="89">
        <v>87.2</v>
      </c>
    </row>
    <row r="427" spans="1:7" ht="63.75">
      <c r="A427" s="86">
        <f t="shared" si="6"/>
        <v>412</v>
      </c>
      <c r="B427" s="106" t="s">
        <v>294</v>
      </c>
      <c r="C427" s="107" t="s">
        <v>641</v>
      </c>
      <c r="D427" s="107" t="s">
        <v>631</v>
      </c>
      <c r="E427" s="107" t="s">
        <v>598</v>
      </c>
      <c r="F427" s="108">
        <v>87.2</v>
      </c>
      <c r="G427" s="108">
        <v>87.2</v>
      </c>
    </row>
    <row r="428" spans="1:7" ht="114.75">
      <c r="A428" s="86">
        <f t="shared" si="6"/>
        <v>413</v>
      </c>
      <c r="B428" s="96" t="s">
        <v>348</v>
      </c>
      <c r="C428" s="88" t="s">
        <v>642</v>
      </c>
      <c r="D428" s="88"/>
      <c r="E428" s="88"/>
      <c r="F428" s="89">
        <v>661.9</v>
      </c>
      <c r="G428" s="89">
        <v>661.9</v>
      </c>
    </row>
    <row r="429" spans="1:7" ht="25.5">
      <c r="A429" s="86">
        <f t="shared" si="6"/>
        <v>414</v>
      </c>
      <c r="B429" s="87" t="s">
        <v>629</v>
      </c>
      <c r="C429" s="88" t="s">
        <v>642</v>
      </c>
      <c r="D429" s="88" t="s">
        <v>630</v>
      </c>
      <c r="E429" s="88"/>
      <c r="F429" s="89">
        <v>661.9</v>
      </c>
      <c r="G429" s="89">
        <v>661.9</v>
      </c>
    </row>
    <row r="430" spans="1:7" ht="38.25">
      <c r="A430" s="86">
        <f t="shared" si="6"/>
        <v>415</v>
      </c>
      <c r="B430" s="87" t="s">
        <v>701</v>
      </c>
      <c r="C430" s="88" t="s">
        <v>642</v>
      </c>
      <c r="D430" s="88" t="s">
        <v>631</v>
      </c>
      <c r="E430" s="88"/>
      <c r="F430" s="89">
        <v>661.9</v>
      </c>
      <c r="G430" s="89">
        <v>661.9</v>
      </c>
    </row>
    <row r="431" spans="1:7" ht="12.75">
      <c r="A431" s="86">
        <f t="shared" si="6"/>
        <v>416</v>
      </c>
      <c r="B431" s="87" t="s">
        <v>301</v>
      </c>
      <c r="C431" s="88" t="s">
        <v>642</v>
      </c>
      <c r="D431" s="88" t="s">
        <v>631</v>
      </c>
      <c r="E431" s="88" t="s">
        <v>593</v>
      </c>
      <c r="F431" s="89">
        <v>661.9</v>
      </c>
      <c r="G431" s="89">
        <v>661.9</v>
      </c>
    </row>
    <row r="432" spans="1:7" ht="63.75">
      <c r="A432" s="86">
        <f t="shared" si="6"/>
        <v>417</v>
      </c>
      <c r="B432" s="106" t="s">
        <v>294</v>
      </c>
      <c r="C432" s="107" t="s">
        <v>642</v>
      </c>
      <c r="D432" s="107" t="s">
        <v>631</v>
      </c>
      <c r="E432" s="107" t="s">
        <v>598</v>
      </c>
      <c r="F432" s="108">
        <v>661.9</v>
      </c>
      <c r="G432" s="108">
        <v>661.9</v>
      </c>
    </row>
    <row r="433" spans="1:7" ht="114.75">
      <c r="A433" s="86">
        <f t="shared" si="6"/>
        <v>418</v>
      </c>
      <c r="B433" s="96" t="s">
        <v>351</v>
      </c>
      <c r="C433" s="88" t="s">
        <v>643</v>
      </c>
      <c r="D433" s="88"/>
      <c r="E433" s="88"/>
      <c r="F433" s="89">
        <v>50</v>
      </c>
      <c r="G433" s="89">
        <v>50</v>
      </c>
    </row>
    <row r="434" spans="1:7" ht="25.5">
      <c r="A434" s="86">
        <f t="shared" si="6"/>
        <v>419</v>
      </c>
      <c r="B434" s="87" t="s">
        <v>629</v>
      </c>
      <c r="C434" s="88" t="s">
        <v>643</v>
      </c>
      <c r="D434" s="88" t="s">
        <v>630</v>
      </c>
      <c r="E434" s="88"/>
      <c r="F434" s="89">
        <v>50</v>
      </c>
      <c r="G434" s="89">
        <v>50</v>
      </c>
    </row>
    <row r="435" spans="1:7" ht="38.25">
      <c r="A435" s="86">
        <f t="shared" si="6"/>
        <v>420</v>
      </c>
      <c r="B435" s="87" t="s">
        <v>701</v>
      </c>
      <c r="C435" s="88" t="s">
        <v>643</v>
      </c>
      <c r="D435" s="88" t="s">
        <v>631</v>
      </c>
      <c r="E435" s="88"/>
      <c r="F435" s="89">
        <v>50</v>
      </c>
      <c r="G435" s="89">
        <v>50</v>
      </c>
    </row>
    <row r="436" spans="1:7" ht="12.75">
      <c r="A436" s="86">
        <f t="shared" si="6"/>
        <v>421</v>
      </c>
      <c r="B436" s="87" t="s">
        <v>301</v>
      </c>
      <c r="C436" s="88" t="s">
        <v>643</v>
      </c>
      <c r="D436" s="88" t="s">
        <v>631</v>
      </c>
      <c r="E436" s="88" t="s">
        <v>593</v>
      </c>
      <c r="F436" s="89">
        <v>50</v>
      </c>
      <c r="G436" s="89">
        <v>50</v>
      </c>
    </row>
    <row r="437" spans="1:7" ht="57" customHeight="1">
      <c r="A437" s="86">
        <f t="shared" si="6"/>
        <v>422</v>
      </c>
      <c r="B437" s="106" t="s">
        <v>294</v>
      </c>
      <c r="C437" s="107" t="s">
        <v>643</v>
      </c>
      <c r="D437" s="107" t="s">
        <v>631</v>
      </c>
      <c r="E437" s="107" t="s">
        <v>598</v>
      </c>
      <c r="F437" s="108">
        <v>50</v>
      </c>
      <c r="G437" s="108">
        <v>50</v>
      </c>
    </row>
    <row r="438" spans="1:7" ht="89.25">
      <c r="A438" s="86">
        <f t="shared" si="6"/>
        <v>423</v>
      </c>
      <c r="B438" s="87" t="s">
        <v>65</v>
      </c>
      <c r="C438" s="88" t="s">
        <v>644</v>
      </c>
      <c r="D438" s="88"/>
      <c r="E438" s="88"/>
      <c r="F438" s="89">
        <v>164</v>
      </c>
      <c r="G438" s="89">
        <v>164</v>
      </c>
    </row>
    <row r="439" spans="1:7" ht="25.5">
      <c r="A439" s="86">
        <f t="shared" si="6"/>
        <v>424</v>
      </c>
      <c r="B439" s="87" t="s">
        <v>629</v>
      </c>
      <c r="C439" s="88" t="s">
        <v>644</v>
      </c>
      <c r="D439" s="88" t="s">
        <v>630</v>
      </c>
      <c r="E439" s="88"/>
      <c r="F439" s="89">
        <v>164</v>
      </c>
      <c r="G439" s="89">
        <v>164</v>
      </c>
    </row>
    <row r="440" spans="1:7" ht="38.25">
      <c r="A440" s="86">
        <f t="shared" si="6"/>
        <v>425</v>
      </c>
      <c r="B440" s="87" t="s">
        <v>701</v>
      </c>
      <c r="C440" s="88" t="s">
        <v>644</v>
      </c>
      <c r="D440" s="88" t="s">
        <v>631</v>
      </c>
      <c r="E440" s="88"/>
      <c r="F440" s="89">
        <v>164</v>
      </c>
      <c r="G440" s="89">
        <v>164</v>
      </c>
    </row>
    <row r="441" spans="1:7" ht="12.75">
      <c r="A441" s="86">
        <f t="shared" si="6"/>
        <v>426</v>
      </c>
      <c r="B441" s="87" t="s">
        <v>301</v>
      </c>
      <c r="C441" s="88" t="s">
        <v>644</v>
      </c>
      <c r="D441" s="88" t="s">
        <v>631</v>
      </c>
      <c r="E441" s="88" t="s">
        <v>593</v>
      </c>
      <c r="F441" s="89">
        <v>164</v>
      </c>
      <c r="G441" s="89">
        <v>164</v>
      </c>
    </row>
    <row r="442" spans="1:7" ht="56.25" customHeight="1">
      <c r="A442" s="86">
        <f t="shared" si="6"/>
        <v>427</v>
      </c>
      <c r="B442" s="106" t="s">
        <v>294</v>
      </c>
      <c r="C442" s="107" t="s">
        <v>644</v>
      </c>
      <c r="D442" s="107" t="s">
        <v>631</v>
      </c>
      <c r="E442" s="107" t="s">
        <v>598</v>
      </c>
      <c r="F442" s="108">
        <v>164</v>
      </c>
      <c r="G442" s="108">
        <v>164</v>
      </c>
    </row>
    <row r="443" spans="1:7" ht="25.5">
      <c r="A443" s="90">
        <f t="shared" si="6"/>
        <v>428</v>
      </c>
      <c r="B443" s="84" t="s">
        <v>1026</v>
      </c>
      <c r="C443" s="83" t="s">
        <v>1027</v>
      </c>
      <c r="D443" s="83"/>
      <c r="E443" s="83"/>
      <c r="F443" s="85">
        <v>5542.1</v>
      </c>
      <c r="G443" s="85">
        <v>5538.6</v>
      </c>
    </row>
    <row r="444" spans="1:7" ht="25.5">
      <c r="A444" s="86">
        <f t="shared" si="6"/>
        <v>429</v>
      </c>
      <c r="B444" s="87" t="s">
        <v>1028</v>
      </c>
      <c r="C444" s="88" t="s">
        <v>1029</v>
      </c>
      <c r="D444" s="88"/>
      <c r="E444" s="88"/>
      <c r="F444" s="89">
        <v>45.3</v>
      </c>
      <c r="G444" s="89">
        <v>41.5</v>
      </c>
    </row>
    <row r="445" spans="1:7" ht="114.75">
      <c r="A445" s="86">
        <f t="shared" si="6"/>
        <v>430</v>
      </c>
      <c r="B445" s="96" t="s">
        <v>712</v>
      </c>
      <c r="C445" s="88" t="s">
        <v>1030</v>
      </c>
      <c r="D445" s="88"/>
      <c r="E445" s="88"/>
      <c r="F445" s="89">
        <v>45.3</v>
      </c>
      <c r="G445" s="89">
        <v>41.5</v>
      </c>
    </row>
    <row r="446" spans="1:7" ht="12.75">
      <c r="A446" s="86">
        <f t="shared" si="6"/>
        <v>431</v>
      </c>
      <c r="B446" s="87" t="s">
        <v>655</v>
      </c>
      <c r="C446" s="88" t="s">
        <v>1030</v>
      </c>
      <c r="D446" s="88" t="s">
        <v>656</v>
      </c>
      <c r="E446" s="88"/>
      <c r="F446" s="89">
        <v>45.3</v>
      </c>
      <c r="G446" s="89">
        <v>41.5</v>
      </c>
    </row>
    <row r="447" spans="1:7" ht="51">
      <c r="A447" s="86">
        <f t="shared" si="6"/>
        <v>432</v>
      </c>
      <c r="B447" s="87" t="s">
        <v>1031</v>
      </c>
      <c r="C447" s="88" t="s">
        <v>1030</v>
      </c>
      <c r="D447" s="88" t="s">
        <v>1032</v>
      </c>
      <c r="E447" s="88"/>
      <c r="F447" s="89">
        <v>45.3</v>
      </c>
      <c r="G447" s="89">
        <v>41.5</v>
      </c>
    </row>
    <row r="448" spans="1:7" ht="12.75">
      <c r="A448" s="86">
        <f t="shared" si="6"/>
        <v>433</v>
      </c>
      <c r="B448" s="87" t="s">
        <v>1025</v>
      </c>
      <c r="C448" s="88" t="s">
        <v>1030</v>
      </c>
      <c r="D448" s="88" t="s">
        <v>1032</v>
      </c>
      <c r="E448" s="88" t="s">
        <v>429</v>
      </c>
      <c r="F448" s="89">
        <v>45.3</v>
      </c>
      <c r="G448" s="89">
        <v>41.5</v>
      </c>
    </row>
    <row r="449" spans="1:7" ht="12.75">
      <c r="A449" s="86">
        <f t="shared" si="6"/>
        <v>434</v>
      </c>
      <c r="B449" s="106" t="s">
        <v>430</v>
      </c>
      <c r="C449" s="107" t="s">
        <v>1030</v>
      </c>
      <c r="D449" s="107" t="s">
        <v>1032</v>
      </c>
      <c r="E449" s="107" t="s">
        <v>431</v>
      </c>
      <c r="F449" s="108">
        <v>45.3</v>
      </c>
      <c r="G449" s="108">
        <v>41.5</v>
      </c>
    </row>
    <row r="450" spans="1:7" ht="25.5">
      <c r="A450" s="86">
        <f t="shared" si="6"/>
        <v>435</v>
      </c>
      <c r="B450" s="87" t="s">
        <v>1033</v>
      </c>
      <c r="C450" s="88" t="s">
        <v>1034</v>
      </c>
      <c r="D450" s="88"/>
      <c r="E450" s="88"/>
      <c r="F450" s="89">
        <v>2005.6</v>
      </c>
      <c r="G450" s="89">
        <v>2005.9</v>
      </c>
    </row>
    <row r="451" spans="1:7" ht="63.75">
      <c r="A451" s="86">
        <f t="shared" si="6"/>
        <v>436</v>
      </c>
      <c r="B451" s="87" t="s">
        <v>718</v>
      </c>
      <c r="C451" s="88" t="s">
        <v>719</v>
      </c>
      <c r="D451" s="88"/>
      <c r="E451" s="88"/>
      <c r="F451" s="89">
        <v>602.2</v>
      </c>
      <c r="G451" s="89">
        <v>602.2</v>
      </c>
    </row>
    <row r="452" spans="1:7" ht="25.5">
      <c r="A452" s="86">
        <f t="shared" si="6"/>
        <v>437</v>
      </c>
      <c r="B452" s="87" t="s">
        <v>629</v>
      </c>
      <c r="C452" s="88" t="s">
        <v>719</v>
      </c>
      <c r="D452" s="88" t="s">
        <v>630</v>
      </c>
      <c r="E452" s="88"/>
      <c r="F452" s="89">
        <v>602.2</v>
      </c>
      <c r="G452" s="89">
        <v>602.2</v>
      </c>
    </row>
    <row r="453" spans="1:7" ht="38.25">
      <c r="A453" s="86">
        <f t="shared" si="6"/>
        <v>438</v>
      </c>
      <c r="B453" s="87" t="s">
        <v>701</v>
      </c>
      <c r="C453" s="88" t="s">
        <v>719</v>
      </c>
      <c r="D453" s="88" t="s">
        <v>631</v>
      </c>
      <c r="E453" s="88"/>
      <c r="F453" s="89">
        <v>602.2</v>
      </c>
      <c r="G453" s="89">
        <v>602.2</v>
      </c>
    </row>
    <row r="454" spans="1:7" ht="12.75">
      <c r="A454" s="86">
        <f t="shared" si="6"/>
        <v>439</v>
      </c>
      <c r="B454" s="87" t="s">
        <v>1025</v>
      </c>
      <c r="C454" s="88" t="s">
        <v>719</v>
      </c>
      <c r="D454" s="88" t="s">
        <v>631</v>
      </c>
      <c r="E454" s="88" t="s">
        <v>429</v>
      </c>
      <c r="F454" s="89">
        <v>602.2</v>
      </c>
      <c r="G454" s="89">
        <v>602.2</v>
      </c>
    </row>
    <row r="455" spans="1:7" ht="25.5">
      <c r="A455" s="86">
        <f t="shared" si="6"/>
        <v>440</v>
      </c>
      <c r="B455" s="106" t="s">
        <v>586</v>
      </c>
      <c r="C455" s="107" t="s">
        <v>719</v>
      </c>
      <c r="D455" s="107" t="s">
        <v>631</v>
      </c>
      <c r="E455" s="107" t="s">
        <v>581</v>
      </c>
      <c r="F455" s="108">
        <v>602.2</v>
      </c>
      <c r="G455" s="108">
        <v>602.2</v>
      </c>
    </row>
    <row r="456" spans="1:7" ht="102">
      <c r="A456" s="86">
        <f t="shared" si="6"/>
        <v>441</v>
      </c>
      <c r="B456" s="96" t="s">
        <v>805</v>
      </c>
      <c r="C456" s="88" t="s">
        <v>1035</v>
      </c>
      <c r="D456" s="88"/>
      <c r="E456" s="88"/>
      <c r="F456" s="89">
        <v>601</v>
      </c>
      <c r="G456" s="89">
        <v>601</v>
      </c>
    </row>
    <row r="457" spans="1:7" ht="25.5">
      <c r="A457" s="86">
        <f t="shared" si="6"/>
        <v>442</v>
      </c>
      <c r="B457" s="87" t="s">
        <v>629</v>
      </c>
      <c r="C457" s="88" t="s">
        <v>1035</v>
      </c>
      <c r="D457" s="88" t="s">
        <v>630</v>
      </c>
      <c r="E457" s="88"/>
      <c r="F457" s="89">
        <v>601</v>
      </c>
      <c r="G457" s="89">
        <v>601</v>
      </c>
    </row>
    <row r="458" spans="1:7" ht="38.25">
      <c r="A458" s="86">
        <f t="shared" si="6"/>
        <v>443</v>
      </c>
      <c r="B458" s="87" t="s">
        <v>701</v>
      </c>
      <c r="C458" s="88" t="s">
        <v>1035</v>
      </c>
      <c r="D458" s="88" t="s">
        <v>631</v>
      </c>
      <c r="E458" s="88"/>
      <c r="F458" s="89">
        <v>601</v>
      </c>
      <c r="G458" s="89">
        <v>601</v>
      </c>
    </row>
    <row r="459" spans="1:7" ht="12.75">
      <c r="A459" s="86">
        <f t="shared" si="6"/>
        <v>444</v>
      </c>
      <c r="B459" s="87" t="s">
        <v>1025</v>
      </c>
      <c r="C459" s="88" t="s">
        <v>1035</v>
      </c>
      <c r="D459" s="88" t="s">
        <v>631</v>
      </c>
      <c r="E459" s="88" t="s">
        <v>429</v>
      </c>
      <c r="F459" s="89">
        <v>601</v>
      </c>
      <c r="G459" s="89">
        <v>601</v>
      </c>
    </row>
    <row r="460" spans="1:7" ht="25.5">
      <c r="A460" s="86">
        <f t="shared" si="6"/>
        <v>445</v>
      </c>
      <c r="B460" s="106" t="s">
        <v>586</v>
      </c>
      <c r="C460" s="107" t="s">
        <v>1035</v>
      </c>
      <c r="D460" s="107" t="s">
        <v>631</v>
      </c>
      <c r="E460" s="107" t="s">
        <v>581</v>
      </c>
      <c r="F460" s="108">
        <v>601</v>
      </c>
      <c r="G460" s="108">
        <v>601</v>
      </c>
    </row>
    <row r="461" spans="1:7" ht="114.75">
      <c r="A461" s="86">
        <f t="shared" si="6"/>
        <v>446</v>
      </c>
      <c r="B461" s="96" t="s">
        <v>823</v>
      </c>
      <c r="C461" s="88" t="s">
        <v>731</v>
      </c>
      <c r="D461" s="88"/>
      <c r="E461" s="88"/>
      <c r="F461" s="89">
        <v>800</v>
      </c>
      <c r="G461" s="89">
        <v>800</v>
      </c>
    </row>
    <row r="462" spans="1:7" ht="25.5">
      <c r="A462" s="86">
        <f t="shared" si="6"/>
        <v>447</v>
      </c>
      <c r="B462" s="87" t="s">
        <v>629</v>
      </c>
      <c r="C462" s="88" t="s">
        <v>731</v>
      </c>
      <c r="D462" s="88" t="s">
        <v>630</v>
      </c>
      <c r="E462" s="88"/>
      <c r="F462" s="89">
        <v>800</v>
      </c>
      <c r="G462" s="89">
        <v>800</v>
      </c>
    </row>
    <row r="463" spans="1:7" ht="38.25">
      <c r="A463" s="86">
        <f t="shared" si="6"/>
        <v>448</v>
      </c>
      <c r="B463" s="87" t="s">
        <v>701</v>
      </c>
      <c r="C463" s="88" t="s">
        <v>731</v>
      </c>
      <c r="D463" s="88" t="s">
        <v>631</v>
      </c>
      <c r="E463" s="88"/>
      <c r="F463" s="89">
        <v>800</v>
      </c>
      <c r="G463" s="89">
        <v>800</v>
      </c>
    </row>
    <row r="464" spans="1:7" ht="12.75">
      <c r="A464" s="86">
        <f t="shared" si="6"/>
        <v>449</v>
      </c>
      <c r="B464" s="87" t="s">
        <v>176</v>
      </c>
      <c r="C464" s="88" t="s">
        <v>731</v>
      </c>
      <c r="D464" s="88" t="s">
        <v>631</v>
      </c>
      <c r="E464" s="88" t="s">
        <v>466</v>
      </c>
      <c r="F464" s="89">
        <v>800</v>
      </c>
      <c r="G464" s="89">
        <v>800</v>
      </c>
    </row>
    <row r="465" spans="1:7" ht="12.75">
      <c r="A465" s="86">
        <f t="shared" si="6"/>
        <v>450</v>
      </c>
      <c r="B465" s="106" t="s">
        <v>471</v>
      </c>
      <c r="C465" s="107" t="s">
        <v>731</v>
      </c>
      <c r="D465" s="107" t="s">
        <v>631</v>
      </c>
      <c r="E465" s="107" t="s">
        <v>472</v>
      </c>
      <c r="F465" s="108">
        <v>800</v>
      </c>
      <c r="G465" s="108">
        <v>800</v>
      </c>
    </row>
    <row r="466" spans="1:7" ht="89.25">
      <c r="A466" s="86">
        <f aca="true" t="shared" si="7" ref="A466:A529">A465+1</f>
        <v>451</v>
      </c>
      <c r="B466" s="87" t="s">
        <v>806</v>
      </c>
      <c r="C466" s="88" t="s">
        <v>1036</v>
      </c>
      <c r="D466" s="88"/>
      <c r="E466" s="88"/>
      <c r="F466" s="89">
        <v>2.4</v>
      </c>
      <c r="G466" s="89">
        <v>2.7</v>
      </c>
    </row>
    <row r="467" spans="1:7" ht="25.5">
      <c r="A467" s="86">
        <f t="shared" si="7"/>
        <v>452</v>
      </c>
      <c r="B467" s="87" t="s">
        <v>629</v>
      </c>
      <c r="C467" s="88" t="s">
        <v>1036</v>
      </c>
      <c r="D467" s="88" t="s">
        <v>630</v>
      </c>
      <c r="E467" s="88"/>
      <c r="F467" s="89">
        <v>2.4</v>
      </c>
      <c r="G467" s="89">
        <v>2.7</v>
      </c>
    </row>
    <row r="468" spans="1:7" ht="38.25">
      <c r="A468" s="86">
        <f t="shared" si="7"/>
        <v>453</v>
      </c>
      <c r="B468" s="87" t="s">
        <v>701</v>
      </c>
      <c r="C468" s="88" t="s">
        <v>1036</v>
      </c>
      <c r="D468" s="88" t="s">
        <v>631</v>
      </c>
      <c r="E468" s="88"/>
      <c r="F468" s="89">
        <v>2.4</v>
      </c>
      <c r="G468" s="89">
        <v>2.7</v>
      </c>
    </row>
    <row r="469" spans="1:7" ht="12.75">
      <c r="A469" s="86">
        <f t="shared" si="7"/>
        <v>454</v>
      </c>
      <c r="B469" s="87" t="s">
        <v>1025</v>
      </c>
      <c r="C469" s="88" t="s">
        <v>1036</v>
      </c>
      <c r="D469" s="88" t="s">
        <v>631</v>
      </c>
      <c r="E469" s="88" t="s">
        <v>429</v>
      </c>
      <c r="F469" s="89">
        <v>2.4</v>
      </c>
      <c r="G469" s="89">
        <v>2.7</v>
      </c>
    </row>
    <row r="470" spans="1:7" ht="25.5">
      <c r="A470" s="86">
        <f t="shared" si="7"/>
        <v>455</v>
      </c>
      <c r="B470" s="106" t="s">
        <v>586</v>
      </c>
      <c r="C470" s="107" t="s">
        <v>1036</v>
      </c>
      <c r="D470" s="107" t="s">
        <v>631</v>
      </c>
      <c r="E470" s="107" t="s">
        <v>581</v>
      </c>
      <c r="F470" s="108">
        <v>2.4</v>
      </c>
      <c r="G470" s="108">
        <v>2.7</v>
      </c>
    </row>
    <row r="471" spans="1:7" ht="38.25">
      <c r="A471" s="86">
        <f t="shared" si="7"/>
        <v>456</v>
      </c>
      <c r="B471" s="87" t="s">
        <v>1037</v>
      </c>
      <c r="C471" s="88" t="s">
        <v>1038</v>
      </c>
      <c r="D471" s="88"/>
      <c r="E471" s="88"/>
      <c r="F471" s="89">
        <v>3491.2</v>
      </c>
      <c r="G471" s="89">
        <v>3491.2</v>
      </c>
    </row>
    <row r="472" spans="1:7" ht="102">
      <c r="A472" s="86">
        <f t="shared" si="7"/>
        <v>457</v>
      </c>
      <c r="B472" s="96" t="s">
        <v>808</v>
      </c>
      <c r="C472" s="88" t="s">
        <v>667</v>
      </c>
      <c r="D472" s="88"/>
      <c r="E472" s="88"/>
      <c r="F472" s="89">
        <v>3491.2</v>
      </c>
      <c r="G472" s="89">
        <v>3491.2</v>
      </c>
    </row>
    <row r="473" spans="1:7" ht="76.5">
      <c r="A473" s="86">
        <f t="shared" si="7"/>
        <v>458</v>
      </c>
      <c r="B473" s="87" t="s">
        <v>308</v>
      </c>
      <c r="C473" s="88" t="s">
        <v>667</v>
      </c>
      <c r="D473" s="88" t="s">
        <v>309</v>
      </c>
      <c r="E473" s="88"/>
      <c r="F473" s="89">
        <v>2918.6</v>
      </c>
      <c r="G473" s="89">
        <v>2918.6</v>
      </c>
    </row>
    <row r="474" spans="1:7" ht="25.5">
      <c r="A474" s="86">
        <f t="shared" si="7"/>
        <v>459</v>
      </c>
      <c r="B474" s="87" t="s">
        <v>626</v>
      </c>
      <c r="C474" s="88" t="s">
        <v>667</v>
      </c>
      <c r="D474" s="88" t="s">
        <v>571</v>
      </c>
      <c r="E474" s="88"/>
      <c r="F474" s="89">
        <v>2918.6</v>
      </c>
      <c r="G474" s="89">
        <v>2918.6</v>
      </c>
    </row>
    <row r="475" spans="1:7" ht="12.75">
      <c r="A475" s="86">
        <f t="shared" si="7"/>
        <v>460</v>
      </c>
      <c r="B475" s="87" t="s">
        <v>1025</v>
      </c>
      <c r="C475" s="88" t="s">
        <v>667</v>
      </c>
      <c r="D475" s="88" t="s">
        <v>571</v>
      </c>
      <c r="E475" s="88" t="s">
        <v>429</v>
      </c>
      <c r="F475" s="89">
        <v>2918.6</v>
      </c>
      <c r="G475" s="89">
        <v>2918.6</v>
      </c>
    </row>
    <row r="476" spans="1:7" ht="12.75">
      <c r="A476" s="86">
        <f t="shared" si="7"/>
        <v>461</v>
      </c>
      <c r="B476" s="106" t="s">
        <v>430</v>
      </c>
      <c r="C476" s="107" t="s">
        <v>667</v>
      </c>
      <c r="D476" s="107" t="s">
        <v>571</v>
      </c>
      <c r="E476" s="107" t="s">
        <v>431</v>
      </c>
      <c r="F476" s="108">
        <v>2918.6</v>
      </c>
      <c r="G476" s="108">
        <v>2918.6</v>
      </c>
    </row>
    <row r="477" spans="1:7" ht="25.5">
      <c r="A477" s="86">
        <f t="shared" si="7"/>
        <v>462</v>
      </c>
      <c r="B477" s="87" t="s">
        <v>629</v>
      </c>
      <c r="C477" s="88" t="s">
        <v>667</v>
      </c>
      <c r="D477" s="88" t="s">
        <v>630</v>
      </c>
      <c r="E477" s="88"/>
      <c r="F477" s="89">
        <v>572.6</v>
      </c>
      <c r="G477" s="89">
        <v>572.6</v>
      </c>
    </row>
    <row r="478" spans="1:7" ht="38.25">
      <c r="A478" s="86">
        <f t="shared" si="7"/>
        <v>463</v>
      </c>
      <c r="B478" s="87" t="s">
        <v>701</v>
      </c>
      <c r="C478" s="88" t="s">
        <v>667</v>
      </c>
      <c r="D478" s="88" t="s">
        <v>631</v>
      </c>
      <c r="E478" s="88"/>
      <c r="F478" s="89">
        <v>572.6</v>
      </c>
      <c r="G478" s="89">
        <v>572.6</v>
      </c>
    </row>
    <row r="479" spans="1:7" ht="12.75">
      <c r="A479" s="86">
        <f t="shared" si="7"/>
        <v>464</v>
      </c>
      <c r="B479" s="87" t="s">
        <v>1025</v>
      </c>
      <c r="C479" s="88" t="s">
        <v>667</v>
      </c>
      <c r="D479" s="88" t="s">
        <v>631</v>
      </c>
      <c r="E479" s="88" t="s">
        <v>429</v>
      </c>
      <c r="F479" s="89">
        <v>572.6</v>
      </c>
      <c r="G479" s="89">
        <v>572.6</v>
      </c>
    </row>
    <row r="480" spans="1:7" ht="12.75">
      <c r="A480" s="86">
        <f t="shared" si="7"/>
        <v>465</v>
      </c>
      <c r="B480" s="106" t="s">
        <v>430</v>
      </c>
      <c r="C480" s="107" t="s">
        <v>667</v>
      </c>
      <c r="D480" s="107" t="s">
        <v>631</v>
      </c>
      <c r="E480" s="107" t="s">
        <v>431</v>
      </c>
      <c r="F480" s="108">
        <v>572.6</v>
      </c>
      <c r="G480" s="108">
        <v>572.6</v>
      </c>
    </row>
    <row r="481" spans="1:7" ht="38.25">
      <c r="A481" s="90">
        <f t="shared" si="7"/>
        <v>466</v>
      </c>
      <c r="B481" s="84" t="s">
        <v>690</v>
      </c>
      <c r="C481" s="83" t="s">
        <v>691</v>
      </c>
      <c r="D481" s="83"/>
      <c r="E481" s="83"/>
      <c r="F481" s="85">
        <v>2100</v>
      </c>
      <c r="G481" s="85">
        <v>0</v>
      </c>
    </row>
    <row r="482" spans="1:7" ht="51">
      <c r="A482" s="86">
        <f t="shared" si="7"/>
        <v>467</v>
      </c>
      <c r="B482" s="87" t="s">
        <v>692</v>
      </c>
      <c r="C482" s="88" t="s">
        <v>693</v>
      </c>
      <c r="D482" s="88"/>
      <c r="E482" s="88"/>
      <c r="F482" s="89">
        <v>100</v>
      </c>
      <c r="G482" s="89">
        <v>0</v>
      </c>
    </row>
    <row r="483" spans="1:7" ht="102">
      <c r="A483" s="86">
        <f t="shared" si="7"/>
        <v>468</v>
      </c>
      <c r="B483" s="96" t="s">
        <v>694</v>
      </c>
      <c r="C483" s="88" t="s">
        <v>695</v>
      </c>
      <c r="D483" s="88"/>
      <c r="E483" s="88"/>
      <c r="F483" s="89">
        <v>50</v>
      </c>
      <c r="G483" s="89">
        <v>0</v>
      </c>
    </row>
    <row r="484" spans="1:7" ht="25.5">
      <c r="A484" s="86">
        <f t="shared" si="7"/>
        <v>469</v>
      </c>
      <c r="B484" s="87" t="s">
        <v>629</v>
      </c>
      <c r="C484" s="88" t="s">
        <v>695</v>
      </c>
      <c r="D484" s="88" t="s">
        <v>630</v>
      </c>
      <c r="E484" s="88"/>
      <c r="F484" s="89">
        <v>50</v>
      </c>
      <c r="G484" s="89">
        <v>0</v>
      </c>
    </row>
    <row r="485" spans="1:7" ht="38.25">
      <c r="A485" s="86">
        <f t="shared" si="7"/>
        <v>470</v>
      </c>
      <c r="B485" s="87" t="s">
        <v>701</v>
      </c>
      <c r="C485" s="88" t="s">
        <v>695</v>
      </c>
      <c r="D485" s="88" t="s">
        <v>631</v>
      </c>
      <c r="E485" s="88"/>
      <c r="F485" s="89">
        <v>50</v>
      </c>
      <c r="G485" s="89">
        <v>0</v>
      </c>
    </row>
    <row r="486" spans="1:7" ht="12.75">
      <c r="A486" s="86">
        <f t="shared" si="7"/>
        <v>471</v>
      </c>
      <c r="B486" s="87" t="s">
        <v>1025</v>
      </c>
      <c r="C486" s="88" t="s">
        <v>695</v>
      </c>
      <c r="D486" s="88" t="s">
        <v>631</v>
      </c>
      <c r="E486" s="88" t="s">
        <v>429</v>
      </c>
      <c r="F486" s="89">
        <v>50</v>
      </c>
      <c r="G486" s="89">
        <v>0</v>
      </c>
    </row>
    <row r="487" spans="1:7" ht="25.5">
      <c r="A487" s="86">
        <f t="shared" si="7"/>
        <v>472</v>
      </c>
      <c r="B487" s="106" t="s">
        <v>586</v>
      </c>
      <c r="C487" s="107" t="s">
        <v>695</v>
      </c>
      <c r="D487" s="107" t="s">
        <v>631</v>
      </c>
      <c r="E487" s="107" t="s">
        <v>581</v>
      </c>
      <c r="F487" s="108">
        <v>50</v>
      </c>
      <c r="G487" s="108">
        <v>0</v>
      </c>
    </row>
    <row r="488" spans="1:7" ht="102">
      <c r="A488" s="86">
        <f t="shared" si="7"/>
        <v>473</v>
      </c>
      <c r="B488" s="96" t="s">
        <v>891</v>
      </c>
      <c r="C488" s="88" t="s">
        <v>892</v>
      </c>
      <c r="D488" s="88"/>
      <c r="E488" s="88"/>
      <c r="F488" s="89">
        <v>50</v>
      </c>
      <c r="G488" s="89">
        <v>0</v>
      </c>
    </row>
    <row r="489" spans="1:7" ht="25.5">
      <c r="A489" s="86">
        <f t="shared" si="7"/>
        <v>474</v>
      </c>
      <c r="B489" s="87" t="s">
        <v>629</v>
      </c>
      <c r="C489" s="88" t="s">
        <v>892</v>
      </c>
      <c r="D489" s="88" t="s">
        <v>630</v>
      </c>
      <c r="E489" s="88"/>
      <c r="F489" s="89">
        <v>50</v>
      </c>
      <c r="G489" s="89">
        <v>0</v>
      </c>
    </row>
    <row r="490" spans="1:7" ht="38.25">
      <c r="A490" s="86">
        <f t="shared" si="7"/>
        <v>475</v>
      </c>
      <c r="B490" s="87" t="s">
        <v>701</v>
      </c>
      <c r="C490" s="88" t="s">
        <v>892</v>
      </c>
      <c r="D490" s="88" t="s">
        <v>631</v>
      </c>
      <c r="E490" s="88"/>
      <c r="F490" s="89">
        <v>50</v>
      </c>
      <c r="G490" s="89">
        <v>0</v>
      </c>
    </row>
    <row r="491" spans="1:7" ht="12.75">
      <c r="A491" s="86">
        <f t="shared" si="7"/>
        <v>476</v>
      </c>
      <c r="B491" s="87" t="s">
        <v>1025</v>
      </c>
      <c r="C491" s="88" t="s">
        <v>892</v>
      </c>
      <c r="D491" s="88" t="s">
        <v>631</v>
      </c>
      <c r="E491" s="88" t="s">
        <v>429</v>
      </c>
      <c r="F491" s="89">
        <v>50</v>
      </c>
      <c r="G491" s="89">
        <v>0</v>
      </c>
    </row>
    <row r="492" spans="1:7" ht="25.5">
      <c r="A492" s="86">
        <f t="shared" si="7"/>
        <v>477</v>
      </c>
      <c r="B492" s="106" t="s">
        <v>586</v>
      </c>
      <c r="C492" s="107" t="s">
        <v>892</v>
      </c>
      <c r="D492" s="107" t="s">
        <v>631</v>
      </c>
      <c r="E492" s="107" t="s">
        <v>581</v>
      </c>
      <c r="F492" s="108">
        <v>50</v>
      </c>
      <c r="G492" s="108">
        <v>0</v>
      </c>
    </row>
    <row r="493" spans="1:7" ht="51">
      <c r="A493" s="86">
        <f t="shared" si="7"/>
        <v>478</v>
      </c>
      <c r="B493" s="87" t="s">
        <v>893</v>
      </c>
      <c r="C493" s="88" t="s">
        <v>894</v>
      </c>
      <c r="D493" s="88"/>
      <c r="E493" s="88"/>
      <c r="F493" s="89">
        <v>2000</v>
      </c>
      <c r="G493" s="89">
        <v>0</v>
      </c>
    </row>
    <row r="494" spans="1:7" ht="102">
      <c r="A494" s="86">
        <f t="shared" si="7"/>
        <v>479</v>
      </c>
      <c r="B494" s="96" t="s">
        <v>895</v>
      </c>
      <c r="C494" s="88" t="s">
        <v>896</v>
      </c>
      <c r="D494" s="88"/>
      <c r="E494" s="88"/>
      <c r="F494" s="89">
        <v>1000</v>
      </c>
      <c r="G494" s="89">
        <v>0</v>
      </c>
    </row>
    <row r="495" spans="1:7" ht="25.5">
      <c r="A495" s="86">
        <f t="shared" si="7"/>
        <v>480</v>
      </c>
      <c r="B495" s="87" t="s">
        <v>629</v>
      </c>
      <c r="C495" s="88" t="s">
        <v>896</v>
      </c>
      <c r="D495" s="88" t="s">
        <v>630</v>
      </c>
      <c r="E495" s="88"/>
      <c r="F495" s="89">
        <v>1000</v>
      </c>
      <c r="G495" s="89">
        <v>0</v>
      </c>
    </row>
    <row r="496" spans="1:7" ht="38.25">
      <c r="A496" s="86">
        <f t="shared" si="7"/>
        <v>481</v>
      </c>
      <c r="B496" s="87" t="s">
        <v>701</v>
      </c>
      <c r="C496" s="88" t="s">
        <v>896</v>
      </c>
      <c r="D496" s="88" t="s">
        <v>631</v>
      </c>
      <c r="E496" s="88"/>
      <c r="F496" s="89">
        <v>1000</v>
      </c>
      <c r="G496" s="89">
        <v>0</v>
      </c>
    </row>
    <row r="497" spans="1:7" ht="12.75">
      <c r="A497" s="86">
        <f t="shared" si="7"/>
        <v>482</v>
      </c>
      <c r="B497" s="87" t="s">
        <v>1025</v>
      </c>
      <c r="C497" s="88" t="s">
        <v>896</v>
      </c>
      <c r="D497" s="88" t="s">
        <v>631</v>
      </c>
      <c r="E497" s="88" t="s">
        <v>429</v>
      </c>
      <c r="F497" s="89">
        <v>1000</v>
      </c>
      <c r="G497" s="89">
        <v>0</v>
      </c>
    </row>
    <row r="498" spans="1:7" ht="25.5">
      <c r="A498" s="86">
        <f t="shared" si="7"/>
        <v>483</v>
      </c>
      <c r="B498" s="106" t="s">
        <v>586</v>
      </c>
      <c r="C498" s="107" t="s">
        <v>896</v>
      </c>
      <c r="D498" s="107" t="s">
        <v>631</v>
      </c>
      <c r="E498" s="107" t="s">
        <v>581</v>
      </c>
      <c r="F498" s="108">
        <v>1000</v>
      </c>
      <c r="G498" s="108">
        <v>0</v>
      </c>
    </row>
    <row r="499" spans="1:7" ht="116.25" customHeight="1">
      <c r="A499" s="86">
        <f t="shared" si="7"/>
        <v>484</v>
      </c>
      <c r="B499" s="96" t="s">
        <v>128</v>
      </c>
      <c r="C499" s="88" t="s">
        <v>897</v>
      </c>
      <c r="D499" s="88"/>
      <c r="E499" s="88"/>
      <c r="F499" s="89">
        <v>1000</v>
      </c>
      <c r="G499" s="89">
        <v>0</v>
      </c>
    </row>
    <row r="500" spans="1:7" ht="25.5">
      <c r="A500" s="86">
        <f t="shared" si="7"/>
        <v>485</v>
      </c>
      <c r="B500" s="87" t="s">
        <v>629</v>
      </c>
      <c r="C500" s="88" t="s">
        <v>897</v>
      </c>
      <c r="D500" s="88" t="s">
        <v>630</v>
      </c>
      <c r="E500" s="88"/>
      <c r="F500" s="89">
        <v>1000</v>
      </c>
      <c r="G500" s="89">
        <v>0</v>
      </c>
    </row>
    <row r="501" spans="1:7" ht="38.25">
      <c r="A501" s="86">
        <f t="shared" si="7"/>
        <v>486</v>
      </c>
      <c r="B501" s="87" t="s">
        <v>701</v>
      </c>
      <c r="C501" s="88" t="s">
        <v>897</v>
      </c>
      <c r="D501" s="88" t="s">
        <v>631</v>
      </c>
      <c r="E501" s="88"/>
      <c r="F501" s="89">
        <v>1000</v>
      </c>
      <c r="G501" s="89">
        <v>0</v>
      </c>
    </row>
    <row r="502" spans="1:7" ht="12.75">
      <c r="A502" s="86">
        <f t="shared" si="7"/>
        <v>487</v>
      </c>
      <c r="B502" s="87" t="s">
        <v>1025</v>
      </c>
      <c r="C502" s="88" t="s">
        <v>897</v>
      </c>
      <c r="D502" s="88" t="s">
        <v>631</v>
      </c>
      <c r="E502" s="88" t="s">
        <v>429</v>
      </c>
      <c r="F502" s="89">
        <v>1000</v>
      </c>
      <c r="G502" s="89">
        <v>0</v>
      </c>
    </row>
    <row r="503" spans="1:7" ht="25.5">
      <c r="A503" s="86">
        <f t="shared" si="7"/>
        <v>488</v>
      </c>
      <c r="B503" s="106" t="s">
        <v>586</v>
      </c>
      <c r="C503" s="107" t="s">
        <v>897</v>
      </c>
      <c r="D503" s="107" t="s">
        <v>631</v>
      </c>
      <c r="E503" s="107" t="s">
        <v>581</v>
      </c>
      <c r="F503" s="108">
        <v>1000</v>
      </c>
      <c r="G503" s="108">
        <v>0</v>
      </c>
    </row>
    <row r="504" spans="1:7" ht="25.5">
      <c r="A504" s="90">
        <f t="shared" si="7"/>
        <v>489</v>
      </c>
      <c r="B504" s="84" t="s">
        <v>259</v>
      </c>
      <c r="C504" s="83" t="s">
        <v>260</v>
      </c>
      <c r="D504" s="83"/>
      <c r="E504" s="83"/>
      <c r="F504" s="85">
        <v>81127.8</v>
      </c>
      <c r="G504" s="85">
        <v>77827.8</v>
      </c>
    </row>
    <row r="505" spans="1:7" ht="63.75">
      <c r="A505" s="86">
        <f t="shared" si="7"/>
        <v>490</v>
      </c>
      <c r="B505" s="87" t="s">
        <v>884</v>
      </c>
      <c r="C505" s="88" t="s">
        <v>885</v>
      </c>
      <c r="D505" s="88"/>
      <c r="E505" s="88"/>
      <c r="F505" s="89">
        <v>74711.8</v>
      </c>
      <c r="G505" s="89">
        <v>71411.8</v>
      </c>
    </row>
    <row r="506" spans="1:7" ht="114.75">
      <c r="A506" s="86">
        <f t="shared" si="7"/>
        <v>491</v>
      </c>
      <c r="B506" s="96" t="s">
        <v>886</v>
      </c>
      <c r="C506" s="88" t="s">
        <v>887</v>
      </c>
      <c r="D506" s="88"/>
      <c r="E506" s="88"/>
      <c r="F506" s="89">
        <v>8441.4</v>
      </c>
      <c r="G506" s="89">
        <v>8441.4</v>
      </c>
    </row>
    <row r="507" spans="1:7" ht="12.75">
      <c r="A507" s="86">
        <f t="shared" si="7"/>
        <v>492</v>
      </c>
      <c r="B507" s="87" t="s">
        <v>920</v>
      </c>
      <c r="C507" s="88" t="s">
        <v>887</v>
      </c>
      <c r="D507" s="88" t="s">
        <v>797</v>
      </c>
      <c r="E507" s="88"/>
      <c r="F507" s="89">
        <v>8441.4</v>
      </c>
      <c r="G507" s="89">
        <v>8441.4</v>
      </c>
    </row>
    <row r="508" spans="1:7" ht="12.75">
      <c r="A508" s="86">
        <f t="shared" si="7"/>
        <v>493</v>
      </c>
      <c r="B508" s="87" t="s">
        <v>1006</v>
      </c>
      <c r="C508" s="88" t="s">
        <v>887</v>
      </c>
      <c r="D508" s="88" t="s">
        <v>888</v>
      </c>
      <c r="E508" s="88"/>
      <c r="F508" s="89">
        <v>8441.4</v>
      </c>
      <c r="G508" s="89">
        <v>8441.4</v>
      </c>
    </row>
    <row r="509" spans="1:7" ht="38.25">
      <c r="A509" s="86">
        <f t="shared" si="7"/>
        <v>494</v>
      </c>
      <c r="B509" s="21" t="s">
        <v>804</v>
      </c>
      <c r="C509" s="88" t="s">
        <v>887</v>
      </c>
      <c r="D509" s="88" t="s">
        <v>888</v>
      </c>
      <c r="E509" s="88" t="s">
        <v>617</v>
      </c>
      <c r="F509" s="89">
        <v>8441.4</v>
      </c>
      <c r="G509" s="89">
        <v>8441.4</v>
      </c>
    </row>
    <row r="510" spans="1:7" ht="38.25">
      <c r="A510" s="86">
        <f t="shared" si="7"/>
        <v>495</v>
      </c>
      <c r="B510" s="106" t="s">
        <v>786</v>
      </c>
      <c r="C510" s="107" t="s">
        <v>887</v>
      </c>
      <c r="D510" s="107" t="s">
        <v>888</v>
      </c>
      <c r="E510" s="107" t="s">
        <v>787</v>
      </c>
      <c r="F510" s="108">
        <v>8441.4</v>
      </c>
      <c r="G510" s="108">
        <v>8441.4</v>
      </c>
    </row>
    <row r="511" spans="1:7" ht="127.5">
      <c r="A511" s="86">
        <f t="shared" si="7"/>
        <v>496</v>
      </c>
      <c r="B511" s="96" t="s">
        <v>889</v>
      </c>
      <c r="C511" s="88" t="s">
        <v>890</v>
      </c>
      <c r="D511" s="88"/>
      <c r="E511" s="88"/>
      <c r="F511" s="89">
        <v>38048</v>
      </c>
      <c r="G511" s="89">
        <v>37104</v>
      </c>
    </row>
    <row r="512" spans="1:7" ht="12.75">
      <c r="A512" s="86">
        <f t="shared" si="7"/>
        <v>497</v>
      </c>
      <c r="B512" s="87" t="s">
        <v>920</v>
      </c>
      <c r="C512" s="88" t="s">
        <v>890</v>
      </c>
      <c r="D512" s="88" t="s">
        <v>797</v>
      </c>
      <c r="E512" s="88"/>
      <c r="F512" s="89">
        <v>38048</v>
      </c>
      <c r="G512" s="89">
        <v>37104</v>
      </c>
    </row>
    <row r="513" spans="1:7" ht="12.75">
      <c r="A513" s="86">
        <f t="shared" si="7"/>
        <v>498</v>
      </c>
      <c r="B513" s="87" t="s">
        <v>1006</v>
      </c>
      <c r="C513" s="88" t="s">
        <v>890</v>
      </c>
      <c r="D513" s="88" t="s">
        <v>888</v>
      </c>
      <c r="E513" s="88"/>
      <c r="F513" s="89">
        <v>38048</v>
      </c>
      <c r="G513" s="89">
        <v>37104</v>
      </c>
    </row>
    <row r="514" spans="1:7" ht="38.25">
      <c r="A514" s="86">
        <f t="shared" si="7"/>
        <v>499</v>
      </c>
      <c r="B514" s="87" t="s">
        <v>883</v>
      </c>
      <c r="C514" s="88" t="s">
        <v>890</v>
      </c>
      <c r="D514" s="88" t="s">
        <v>888</v>
      </c>
      <c r="E514" s="88" t="s">
        <v>617</v>
      </c>
      <c r="F514" s="89">
        <v>38048</v>
      </c>
      <c r="G514" s="89">
        <v>37104</v>
      </c>
    </row>
    <row r="515" spans="1:7" ht="38.25">
      <c r="A515" s="86">
        <f t="shared" si="7"/>
        <v>500</v>
      </c>
      <c r="B515" s="106" t="s">
        <v>786</v>
      </c>
      <c r="C515" s="107" t="s">
        <v>890</v>
      </c>
      <c r="D515" s="107" t="s">
        <v>888</v>
      </c>
      <c r="E515" s="107" t="s">
        <v>787</v>
      </c>
      <c r="F515" s="108">
        <v>38048</v>
      </c>
      <c r="G515" s="108">
        <v>37104</v>
      </c>
    </row>
    <row r="516" spans="1:7" ht="114.75">
      <c r="A516" s="86">
        <f t="shared" si="7"/>
        <v>501</v>
      </c>
      <c r="B516" s="96" t="s">
        <v>27</v>
      </c>
      <c r="C516" s="88" t="s">
        <v>269</v>
      </c>
      <c r="D516" s="88"/>
      <c r="E516" s="88"/>
      <c r="F516" s="89">
        <v>28222.4</v>
      </c>
      <c r="G516" s="89">
        <v>25866.4</v>
      </c>
    </row>
    <row r="517" spans="1:7" ht="12.75">
      <c r="A517" s="86">
        <f t="shared" si="7"/>
        <v>502</v>
      </c>
      <c r="B517" s="87" t="s">
        <v>920</v>
      </c>
      <c r="C517" s="88" t="s">
        <v>269</v>
      </c>
      <c r="D517" s="88" t="s">
        <v>797</v>
      </c>
      <c r="E517" s="88"/>
      <c r="F517" s="89">
        <v>28222.4</v>
      </c>
      <c r="G517" s="89">
        <v>25866.4</v>
      </c>
    </row>
    <row r="518" spans="1:7" ht="12.75">
      <c r="A518" s="86">
        <f t="shared" si="7"/>
        <v>503</v>
      </c>
      <c r="B518" s="87" t="s">
        <v>1006</v>
      </c>
      <c r="C518" s="88" t="s">
        <v>269</v>
      </c>
      <c r="D518" s="88" t="s">
        <v>888</v>
      </c>
      <c r="E518" s="88"/>
      <c r="F518" s="89">
        <v>28222.4</v>
      </c>
      <c r="G518" s="89">
        <v>25866.4</v>
      </c>
    </row>
    <row r="519" spans="1:7" ht="38.25">
      <c r="A519" s="86">
        <f t="shared" si="7"/>
        <v>504</v>
      </c>
      <c r="B519" s="21" t="s">
        <v>804</v>
      </c>
      <c r="C519" s="88" t="s">
        <v>269</v>
      </c>
      <c r="D519" s="88" t="s">
        <v>888</v>
      </c>
      <c r="E519" s="88" t="s">
        <v>617</v>
      </c>
      <c r="F519" s="89">
        <v>28222.4</v>
      </c>
      <c r="G519" s="89">
        <v>25866.4</v>
      </c>
    </row>
    <row r="520" spans="1:7" ht="25.5">
      <c r="A520" s="86">
        <f t="shared" si="7"/>
        <v>505</v>
      </c>
      <c r="B520" s="87" t="s">
        <v>93</v>
      </c>
      <c r="C520" s="107" t="s">
        <v>269</v>
      </c>
      <c r="D520" s="107" t="s">
        <v>888</v>
      </c>
      <c r="E520" s="107" t="s">
        <v>94</v>
      </c>
      <c r="F520" s="108">
        <v>28222.4</v>
      </c>
      <c r="G520" s="108">
        <v>25866.4</v>
      </c>
    </row>
    <row r="521" spans="1:7" ht="25.5">
      <c r="A521" s="86">
        <f t="shared" si="7"/>
        <v>506</v>
      </c>
      <c r="B521" s="87" t="s">
        <v>875</v>
      </c>
      <c r="C521" s="88" t="s">
        <v>876</v>
      </c>
      <c r="D521" s="88"/>
      <c r="E521" s="88"/>
      <c r="F521" s="89">
        <v>250</v>
      </c>
      <c r="G521" s="89">
        <v>250</v>
      </c>
    </row>
    <row r="522" spans="1:7" ht="63.75">
      <c r="A522" s="86">
        <f t="shared" si="7"/>
        <v>507</v>
      </c>
      <c r="B522" s="87" t="s">
        <v>877</v>
      </c>
      <c r="C522" s="88" t="s">
        <v>878</v>
      </c>
      <c r="D522" s="88"/>
      <c r="E522" s="88"/>
      <c r="F522" s="89">
        <v>250</v>
      </c>
      <c r="G522" s="89">
        <v>250</v>
      </c>
    </row>
    <row r="523" spans="1:7" ht="25.5">
      <c r="A523" s="86">
        <f t="shared" si="7"/>
        <v>508</v>
      </c>
      <c r="B523" s="87" t="s">
        <v>879</v>
      </c>
      <c r="C523" s="88" t="s">
        <v>878</v>
      </c>
      <c r="D523" s="88" t="s">
        <v>880</v>
      </c>
      <c r="E523" s="88"/>
      <c r="F523" s="89">
        <v>250</v>
      </c>
      <c r="G523" s="89">
        <v>250</v>
      </c>
    </row>
    <row r="524" spans="1:7" ht="12.75">
      <c r="A524" s="86">
        <f t="shared" si="7"/>
        <v>509</v>
      </c>
      <c r="B524" s="87" t="s">
        <v>881</v>
      </c>
      <c r="C524" s="88" t="s">
        <v>878</v>
      </c>
      <c r="D524" s="88" t="s">
        <v>882</v>
      </c>
      <c r="E524" s="88"/>
      <c r="F524" s="89">
        <v>250</v>
      </c>
      <c r="G524" s="89">
        <v>250</v>
      </c>
    </row>
    <row r="525" spans="1:7" ht="25.5">
      <c r="A525" s="86">
        <f t="shared" si="7"/>
        <v>510</v>
      </c>
      <c r="B525" s="87" t="s">
        <v>613</v>
      </c>
      <c r="C525" s="88" t="s">
        <v>878</v>
      </c>
      <c r="D525" s="88" t="s">
        <v>882</v>
      </c>
      <c r="E525" s="88" t="s">
        <v>614</v>
      </c>
      <c r="F525" s="89">
        <v>250</v>
      </c>
      <c r="G525" s="89">
        <v>250</v>
      </c>
    </row>
    <row r="526" spans="1:7" ht="25.5">
      <c r="A526" s="86">
        <f t="shared" si="7"/>
        <v>511</v>
      </c>
      <c r="B526" s="106" t="s">
        <v>615</v>
      </c>
      <c r="C526" s="107" t="s">
        <v>878</v>
      </c>
      <c r="D526" s="107" t="s">
        <v>882</v>
      </c>
      <c r="E526" s="107" t="s">
        <v>616</v>
      </c>
      <c r="F526" s="108">
        <v>250</v>
      </c>
      <c r="G526" s="108">
        <v>250</v>
      </c>
    </row>
    <row r="527" spans="1:7" ht="38.25">
      <c r="A527" s="86">
        <f t="shared" si="7"/>
        <v>512</v>
      </c>
      <c r="B527" s="87" t="s">
        <v>261</v>
      </c>
      <c r="C527" s="88" t="s">
        <v>262</v>
      </c>
      <c r="D527" s="88"/>
      <c r="E527" s="88"/>
      <c r="F527" s="89">
        <v>6166</v>
      </c>
      <c r="G527" s="89">
        <v>6166</v>
      </c>
    </row>
    <row r="528" spans="1:7" ht="89.25">
      <c r="A528" s="86">
        <f t="shared" si="7"/>
        <v>513</v>
      </c>
      <c r="B528" s="87" t="s">
        <v>263</v>
      </c>
      <c r="C528" s="88" t="s">
        <v>264</v>
      </c>
      <c r="D528" s="88"/>
      <c r="E528" s="88"/>
      <c r="F528" s="89">
        <v>6166</v>
      </c>
      <c r="G528" s="89">
        <v>6166</v>
      </c>
    </row>
    <row r="529" spans="1:7" ht="76.5">
      <c r="A529" s="86">
        <f t="shared" si="7"/>
        <v>514</v>
      </c>
      <c r="B529" s="87" t="s">
        <v>308</v>
      </c>
      <c r="C529" s="88" t="s">
        <v>264</v>
      </c>
      <c r="D529" s="88" t="s">
        <v>309</v>
      </c>
      <c r="E529" s="88"/>
      <c r="F529" s="89">
        <v>4346</v>
      </c>
      <c r="G529" s="89">
        <v>4346</v>
      </c>
    </row>
    <row r="530" spans="1:7" ht="25.5">
      <c r="A530" s="86">
        <f aca="true" t="shared" si="8" ref="A530:A593">A529+1</f>
        <v>515</v>
      </c>
      <c r="B530" s="87" t="s">
        <v>626</v>
      </c>
      <c r="C530" s="88" t="s">
        <v>264</v>
      </c>
      <c r="D530" s="88" t="s">
        <v>571</v>
      </c>
      <c r="E530" s="88"/>
      <c r="F530" s="89">
        <v>4346</v>
      </c>
      <c r="G530" s="89">
        <v>4346</v>
      </c>
    </row>
    <row r="531" spans="1:7" ht="12.75">
      <c r="A531" s="86">
        <f t="shared" si="8"/>
        <v>516</v>
      </c>
      <c r="B531" s="87" t="s">
        <v>301</v>
      </c>
      <c r="C531" s="88" t="s">
        <v>264</v>
      </c>
      <c r="D531" s="88" t="s">
        <v>571</v>
      </c>
      <c r="E531" s="88" t="s">
        <v>593</v>
      </c>
      <c r="F531" s="89">
        <v>4346</v>
      </c>
      <c r="G531" s="89">
        <v>4346</v>
      </c>
    </row>
    <row r="532" spans="1:7" ht="51">
      <c r="A532" s="86">
        <f t="shared" si="8"/>
        <v>517</v>
      </c>
      <c r="B532" s="106" t="s">
        <v>599</v>
      </c>
      <c r="C532" s="107" t="s">
        <v>264</v>
      </c>
      <c r="D532" s="107" t="s">
        <v>571</v>
      </c>
      <c r="E532" s="107" t="s">
        <v>600</v>
      </c>
      <c r="F532" s="108">
        <v>4346</v>
      </c>
      <c r="G532" s="108">
        <v>4346</v>
      </c>
    </row>
    <row r="533" spans="1:7" ht="25.5">
      <c r="A533" s="86">
        <f t="shared" si="8"/>
        <v>518</v>
      </c>
      <c r="B533" s="87" t="s">
        <v>629</v>
      </c>
      <c r="C533" s="88" t="s">
        <v>264</v>
      </c>
      <c r="D533" s="88" t="s">
        <v>630</v>
      </c>
      <c r="E533" s="88"/>
      <c r="F533" s="89">
        <v>1819</v>
      </c>
      <c r="G533" s="89">
        <v>1819</v>
      </c>
    </row>
    <row r="534" spans="1:7" ht="38.25">
      <c r="A534" s="86">
        <f t="shared" si="8"/>
        <v>519</v>
      </c>
      <c r="B534" s="87" t="s">
        <v>701</v>
      </c>
      <c r="C534" s="88" t="s">
        <v>264</v>
      </c>
      <c r="D534" s="88" t="s">
        <v>631</v>
      </c>
      <c r="E534" s="88"/>
      <c r="F534" s="89">
        <v>1819</v>
      </c>
      <c r="G534" s="89">
        <v>1819</v>
      </c>
    </row>
    <row r="535" spans="1:7" ht="12.75">
      <c r="A535" s="86">
        <f t="shared" si="8"/>
        <v>520</v>
      </c>
      <c r="B535" s="87" t="s">
        <v>301</v>
      </c>
      <c r="C535" s="88" t="s">
        <v>264</v>
      </c>
      <c r="D535" s="88" t="s">
        <v>631</v>
      </c>
      <c r="E535" s="88" t="s">
        <v>593</v>
      </c>
      <c r="F535" s="89">
        <v>1819</v>
      </c>
      <c r="G535" s="89">
        <v>1819</v>
      </c>
    </row>
    <row r="536" spans="1:7" ht="51">
      <c r="A536" s="86">
        <f t="shared" si="8"/>
        <v>521</v>
      </c>
      <c r="B536" s="106" t="s">
        <v>599</v>
      </c>
      <c r="C536" s="107" t="s">
        <v>264</v>
      </c>
      <c r="D536" s="107" t="s">
        <v>631</v>
      </c>
      <c r="E536" s="107" t="s">
        <v>600</v>
      </c>
      <c r="F536" s="108">
        <v>1819</v>
      </c>
      <c r="G536" s="108">
        <v>1819</v>
      </c>
    </row>
    <row r="537" spans="1:7" ht="12.75">
      <c r="A537" s="86">
        <f t="shared" si="8"/>
        <v>522</v>
      </c>
      <c r="B537" s="87" t="s">
        <v>655</v>
      </c>
      <c r="C537" s="88" t="s">
        <v>264</v>
      </c>
      <c r="D537" s="88" t="s">
        <v>656</v>
      </c>
      <c r="E537" s="88"/>
      <c r="F537" s="89">
        <v>1</v>
      </c>
      <c r="G537" s="89">
        <v>1</v>
      </c>
    </row>
    <row r="538" spans="1:7" ht="12.75">
      <c r="A538" s="86">
        <f t="shared" si="8"/>
        <v>523</v>
      </c>
      <c r="B538" s="87" t="s">
        <v>657</v>
      </c>
      <c r="C538" s="88" t="s">
        <v>264</v>
      </c>
      <c r="D538" s="88" t="s">
        <v>658</v>
      </c>
      <c r="E538" s="88"/>
      <c r="F538" s="89">
        <v>1</v>
      </c>
      <c r="G538" s="89">
        <v>1</v>
      </c>
    </row>
    <row r="539" spans="1:7" ht="12.75">
      <c r="A539" s="86">
        <f t="shared" si="8"/>
        <v>524</v>
      </c>
      <c r="B539" s="87" t="s">
        <v>301</v>
      </c>
      <c r="C539" s="88" t="s">
        <v>264</v>
      </c>
      <c r="D539" s="88" t="s">
        <v>658</v>
      </c>
      <c r="E539" s="88" t="s">
        <v>593</v>
      </c>
      <c r="F539" s="89">
        <v>1</v>
      </c>
      <c r="G539" s="89">
        <v>1</v>
      </c>
    </row>
    <row r="540" spans="1:7" ht="51">
      <c r="A540" s="86">
        <f t="shared" si="8"/>
        <v>525</v>
      </c>
      <c r="B540" s="106" t="s">
        <v>599</v>
      </c>
      <c r="C540" s="107" t="s">
        <v>264</v>
      </c>
      <c r="D540" s="107" t="s">
        <v>658</v>
      </c>
      <c r="E540" s="107" t="s">
        <v>600</v>
      </c>
      <c r="F540" s="108">
        <v>1</v>
      </c>
      <c r="G540" s="108">
        <v>1</v>
      </c>
    </row>
    <row r="541" spans="1:7" ht="51">
      <c r="A541" s="90">
        <f t="shared" si="8"/>
        <v>526</v>
      </c>
      <c r="B541" s="84" t="s">
        <v>898</v>
      </c>
      <c r="C541" s="83" t="s">
        <v>899</v>
      </c>
      <c r="D541" s="83"/>
      <c r="E541" s="83"/>
      <c r="F541" s="85">
        <v>1000</v>
      </c>
      <c r="G541" s="85">
        <v>1000</v>
      </c>
    </row>
    <row r="542" spans="1:7" ht="12.75">
      <c r="A542" s="86">
        <f t="shared" si="8"/>
        <v>527</v>
      </c>
      <c r="B542" s="87" t="s">
        <v>312</v>
      </c>
      <c r="C542" s="88" t="s">
        <v>900</v>
      </c>
      <c r="D542" s="88"/>
      <c r="E542" s="88"/>
      <c r="F542" s="89">
        <v>1000</v>
      </c>
      <c r="G542" s="89">
        <v>1000</v>
      </c>
    </row>
    <row r="543" spans="1:7" ht="89.25">
      <c r="A543" s="86">
        <f t="shared" si="8"/>
        <v>528</v>
      </c>
      <c r="B543" s="87" t="s">
        <v>901</v>
      </c>
      <c r="C543" s="88" t="s">
        <v>902</v>
      </c>
      <c r="D543" s="88"/>
      <c r="E543" s="88"/>
      <c r="F543" s="89">
        <v>780.7</v>
      </c>
      <c r="G543" s="89">
        <v>780.7</v>
      </c>
    </row>
    <row r="544" spans="1:7" ht="25.5">
      <c r="A544" s="86">
        <f t="shared" si="8"/>
        <v>529</v>
      </c>
      <c r="B544" s="87" t="s">
        <v>629</v>
      </c>
      <c r="C544" s="88" t="s">
        <v>902</v>
      </c>
      <c r="D544" s="88" t="s">
        <v>630</v>
      </c>
      <c r="E544" s="88"/>
      <c r="F544" s="89">
        <v>780.7</v>
      </c>
      <c r="G544" s="89">
        <v>780.7</v>
      </c>
    </row>
    <row r="545" spans="1:7" ht="38.25">
      <c r="A545" s="86">
        <f t="shared" si="8"/>
        <v>530</v>
      </c>
      <c r="B545" s="87" t="s">
        <v>701</v>
      </c>
      <c r="C545" s="88" t="s">
        <v>902</v>
      </c>
      <c r="D545" s="88" t="s">
        <v>631</v>
      </c>
      <c r="E545" s="88"/>
      <c r="F545" s="89">
        <v>780.7</v>
      </c>
      <c r="G545" s="89">
        <v>780.7</v>
      </c>
    </row>
    <row r="546" spans="1:7" ht="12.75">
      <c r="A546" s="86">
        <f t="shared" si="8"/>
        <v>531</v>
      </c>
      <c r="B546" s="87" t="s">
        <v>1025</v>
      </c>
      <c r="C546" s="88" t="s">
        <v>902</v>
      </c>
      <c r="D546" s="88" t="s">
        <v>631</v>
      </c>
      <c r="E546" s="88" t="s">
        <v>429</v>
      </c>
      <c r="F546" s="89">
        <v>780.7</v>
      </c>
      <c r="G546" s="89">
        <v>780.7</v>
      </c>
    </row>
    <row r="547" spans="1:7" ht="25.5">
      <c r="A547" s="86">
        <f t="shared" si="8"/>
        <v>532</v>
      </c>
      <c r="B547" s="106" t="s">
        <v>586</v>
      </c>
      <c r="C547" s="107" t="s">
        <v>902</v>
      </c>
      <c r="D547" s="107" t="s">
        <v>631</v>
      </c>
      <c r="E547" s="107" t="s">
        <v>581</v>
      </c>
      <c r="F547" s="108">
        <v>780.7</v>
      </c>
      <c r="G547" s="108">
        <v>780.7</v>
      </c>
    </row>
    <row r="548" spans="1:7" ht="76.5">
      <c r="A548" s="86">
        <f t="shared" si="8"/>
        <v>533</v>
      </c>
      <c r="B548" s="87" t="s">
        <v>903</v>
      </c>
      <c r="C548" s="88" t="s">
        <v>904</v>
      </c>
      <c r="D548" s="88"/>
      <c r="E548" s="88"/>
      <c r="F548" s="89">
        <v>59.3</v>
      </c>
      <c r="G548" s="89">
        <v>59.3</v>
      </c>
    </row>
    <row r="549" spans="1:7" ht="25.5">
      <c r="A549" s="86">
        <f t="shared" si="8"/>
        <v>534</v>
      </c>
      <c r="B549" s="87" t="s">
        <v>629</v>
      </c>
      <c r="C549" s="88" t="s">
        <v>904</v>
      </c>
      <c r="D549" s="88" t="s">
        <v>630</v>
      </c>
      <c r="E549" s="88"/>
      <c r="F549" s="89">
        <v>59.3</v>
      </c>
      <c r="G549" s="89">
        <v>59.3</v>
      </c>
    </row>
    <row r="550" spans="1:7" ht="38.25">
      <c r="A550" s="86">
        <f t="shared" si="8"/>
        <v>535</v>
      </c>
      <c r="B550" s="87" t="s">
        <v>701</v>
      </c>
      <c r="C550" s="88" t="s">
        <v>904</v>
      </c>
      <c r="D550" s="88" t="s">
        <v>631</v>
      </c>
      <c r="E550" s="88"/>
      <c r="F550" s="89">
        <v>59.3</v>
      </c>
      <c r="G550" s="89">
        <v>59.3</v>
      </c>
    </row>
    <row r="551" spans="1:7" ht="12.75">
      <c r="A551" s="86">
        <f t="shared" si="8"/>
        <v>536</v>
      </c>
      <c r="B551" s="87" t="s">
        <v>1025</v>
      </c>
      <c r="C551" s="88" t="s">
        <v>904</v>
      </c>
      <c r="D551" s="88" t="s">
        <v>631</v>
      </c>
      <c r="E551" s="88" t="s">
        <v>429</v>
      </c>
      <c r="F551" s="89">
        <v>59.3</v>
      </c>
      <c r="G551" s="89">
        <v>59.3</v>
      </c>
    </row>
    <row r="552" spans="1:7" ht="25.5">
      <c r="A552" s="86">
        <f t="shared" si="8"/>
        <v>537</v>
      </c>
      <c r="B552" s="106" t="s">
        <v>586</v>
      </c>
      <c r="C552" s="107" t="s">
        <v>904</v>
      </c>
      <c r="D552" s="107" t="s">
        <v>631</v>
      </c>
      <c r="E552" s="107" t="s">
        <v>581</v>
      </c>
      <c r="F552" s="108">
        <v>59.3</v>
      </c>
      <c r="G552" s="108">
        <v>59.3</v>
      </c>
    </row>
    <row r="553" spans="1:7" ht="63.75">
      <c r="A553" s="86">
        <f t="shared" si="8"/>
        <v>538</v>
      </c>
      <c r="B553" s="87" t="s">
        <v>905</v>
      </c>
      <c r="C553" s="88" t="s">
        <v>906</v>
      </c>
      <c r="D553" s="88"/>
      <c r="E553" s="88"/>
      <c r="F553" s="89">
        <v>10</v>
      </c>
      <c r="G553" s="89">
        <v>10</v>
      </c>
    </row>
    <row r="554" spans="1:7" ht="25.5">
      <c r="A554" s="86">
        <f t="shared" si="8"/>
        <v>539</v>
      </c>
      <c r="B554" s="87" t="s">
        <v>629</v>
      </c>
      <c r="C554" s="88" t="s">
        <v>906</v>
      </c>
      <c r="D554" s="88" t="s">
        <v>630</v>
      </c>
      <c r="E554" s="88"/>
      <c r="F554" s="89">
        <v>10</v>
      </c>
      <c r="G554" s="89">
        <v>10</v>
      </c>
    </row>
    <row r="555" spans="1:7" ht="38.25">
      <c r="A555" s="86">
        <f t="shared" si="8"/>
        <v>540</v>
      </c>
      <c r="B555" s="87" t="s">
        <v>701</v>
      </c>
      <c r="C555" s="88" t="s">
        <v>906</v>
      </c>
      <c r="D555" s="88" t="s">
        <v>631</v>
      </c>
      <c r="E555" s="88"/>
      <c r="F555" s="89">
        <v>10</v>
      </c>
      <c r="G555" s="89">
        <v>10</v>
      </c>
    </row>
    <row r="556" spans="1:7" ht="12.75">
      <c r="A556" s="86">
        <f t="shared" si="8"/>
        <v>541</v>
      </c>
      <c r="B556" s="87" t="s">
        <v>1025</v>
      </c>
      <c r="C556" s="88" t="s">
        <v>906</v>
      </c>
      <c r="D556" s="88" t="s">
        <v>631</v>
      </c>
      <c r="E556" s="88" t="s">
        <v>429</v>
      </c>
      <c r="F556" s="89">
        <v>10</v>
      </c>
      <c r="G556" s="89">
        <v>10</v>
      </c>
    </row>
    <row r="557" spans="1:7" ht="25.5">
      <c r="A557" s="86">
        <f t="shared" si="8"/>
        <v>542</v>
      </c>
      <c r="B557" s="106" t="s">
        <v>586</v>
      </c>
      <c r="C557" s="107" t="s">
        <v>906</v>
      </c>
      <c r="D557" s="107" t="s">
        <v>631</v>
      </c>
      <c r="E557" s="107" t="s">
        <v>581</v>
      </c>
      <c r="F557" s="108">
        <v>10</v>
      </c>
      <c r="G557" s="108">
        <v>10</v>
      </c>
    </row>
    <row r="558" spans="1:7" ht="102">
      <c r="A558" s="86">
        <f t="shared" si="8"/>
        <v>543</v>
      </c>
      <c r="B558" s="87" t="s">
        <v>907</v>
      </c>
      <c r="C558" s="88" t="s">
        <v>908</v>
      </c>
      <c r="D558" s="88"/>
      <c r="E558" s="88"/>
      <c r="F558" s="89">
        <v>100</v>
      </c>
      <c r="G558" s="89">
        <v>100</v>
      </c>
    </row>
    <row r="559" spans="1:7" ht="25.5">
      <c r="A559" s="86">
        <f t="shared" si="8"/>
        <v>544</v>
      </c>
      <c r="B559" s="87" t="s">
        <v>629</v>
      </c>
      <c r="C559" s="88" t="s">
        <v>908</v>
      </c>
      <c r="D559" s="88" t="s">
        <v>630</v>
      </c>
      <c r="E559" s="88"/>
      <c r="F559" s="89">
        <v>100</v>
      </c>
      <c r="G559" s="89">
        <v>100</v>
      </c>
    </row>
    <row r="560" spans="1:7" ht="38.25">
      <c r="A560" s="86">
        <f t="shared" si="8"/>
        <v>545</v>
      </c>
      <c r="B560" s="87" t="s">
        <v>701</v>
      </c>
      <c r="C560" s="88" t="s">
        <v>908</v>
      </c>
      <c r="D560" s="88" t="s">
        <v>631</v>
      </c>
      <c r="E560" s="88"/>
      <c r="F560" s="89">
        <v>100</v>
      </c>
      <c r="G560" s="89">
        <v>100</v>
      </c>
    </row>
    <row r="561" spans="1:7" ht="12.75">
      <c r="A561" s="86">
        <f t="shared" si="8"/>
        <v>546</v>
      </c>
      <c r="B561" s="87" t="s">
        <v>1025</v>
      </c>
      <c r="C561" s="88" t="s">
        <v>908</v>
      </c>
      <c r="D561" s="88" t="s">
        <v>631</v>
      </c>
      <c r="E561" s="88" t="s">
        <v>429</v>
      </c>
      <c r="F561" s="89">
        <v>100</v>
      </c>
      <c r="G561" s="89">
        <v>100</v>
      </c>
    </row>
    <row r="562" spans="1:7" ht="25.5">
      <c r="A562" s="86">
        <f t="shared" si="8"/>
        <v>547</v>
      </c>
      <c r="B562" s="106" t="s">
        <v>586</v>
      </c>
      <c r="C562" s="107" t="s">
        <v>908</v>
      </c>
      <c r="D562" s="107" t="s">
        <v>631</v>
      </c>
      <c r="E562" s="107" t="s">
        <v>581</v>
      </c>
      <c r="F562" s="108">
        <v>100</v>
      </c>
      <c r="G562" s="108">
        <v>100</v>
      </c>
    </row>
    <row r="563" spans="1:7" ht="63.75">
      <c r="A563" s="86">
        <f t="shared" si="8"/>
        <v>548</v>
      </c>
      <c r="B563" s="87" t="s">
        <v>909</v>
      </c>
      <c r="C563" s="88" t="s">
        <v>910</v>
      </c>
      <c r="D563" s="88"/>
      <c r="E563" s="88"/>
      <c r="F563" s="89">
        <v>50</v>
      </c>
      <c r="G563" s="89">
        <v>50</v>
      </c>
    </row>
    <row r="564" spans="1:7" ht="25.5">
      <c r="A564" s="86">
        <f t="shared" si="8"/>
        <v>549</v>
      </c>
      <c r="B564" s="87" t="s">
        <v>629</v>
      </c>
      <c r="C564" s="88" t="s">
        <v>910</v>
      </c>
      <c r="D564" s="88" t="s">
        <v>630</v>
      </c>
      <c r="E564" s="88"/>
      <c r="F564" s="89">
        <v>50</v>
      </c>
      <c r="G564" s="89">
        <v>50</v>
      </c>
    </row>
    <row r="565" spans="1:7" ht="38.25">
      <c r="A565" s="86">
        <f t="shared" si="8"/>
        <v>550</v>
      </c>
      <c r="B565" s="87" t="s">
        <v>701</v>
      </c>
      <c r="C565" s="88" t="s">
        <v>910</v>
      </c>
      <c r="D565" s="88" t="s">
        <v>631</v>
      </c>
      <c r="E565" s="88"/>
      <c r="F565" s="89">
        <v>50</v>
      </c>
      <c r="G565" s="89">
        <v>50</v>
      </c>
    </row>
    <row r="566" spans="1:7" ht="12.75">
      <c r="A566" s="86">
        <f t="shared" si="8"/>
        <v>551</v>
      </c>
      <c r="B566" s="87" t="s">
        <v>1025</v>
      </c>
      <c r="C566" s="88" t="s">
        <v>910</v>
      </c>
      <c r="D566" s="88" t="s">
        <v>631</v>
      </c>
      <c r="E566" s="88" t="s">
        <v>429</v>
      </c>
      <c r="F566" s="89">
        <v>50</v>
      </c>
      <c r="G566" s="89">
        <v>50</v>
      </c>
    </row>
    <row r="567" spans="1:7" ht="25.5">
      <c r="A567" s="86">
        <f t="shared" si="8"/>
        <v>552</v>
      </c>
      <c r="B567" s="106" t="s">
        <v>586</v>
      </c>
      <c r="C567" s="107" t="s">
        <v>910</v>
      </c>
      <c r="D567" s="107" t="s">
        <v>631</v>
      </c>
      <c r="E567" s="107" t="s">
        <v>581</v>
      </c>
      <c r="F567" s="108">
        <v>50</v>
      </c>
      <c r="G567" s="108">
        <v>50</v>
      </c>
    </row>
    <row r="568" spans="1:7" ht="25.5">
      <c r="A568" s="90">
        <f t="shared" si="8"/>
        <v>553</v>
      </c>
      <c r="B568" s="84" t="s">
        <v>302</v>
      </c>
      <c r="C568" s="83" t="s">
        <v>303</v>
      </c>
      <c r="D568" s="83"/>
      <c r="E568" s="83"/>
      <c r="F568" s="85">
        <v>2676.2</v>
      </c>
      <c r="G568" s="85">
        <v>2676.2</v>
      </c>
    </row>
    <row r="569" spans="1:7" ht="25.5">
      <c r="A569" s="86">
        <f t="shared" si="8"/>
        <v>554</v>
      </c>
      <c r="B569" s="87" t="s">
        <v>304</v>
      </c>
      <c r="C569" s="88" t="s">
        <v>305</v>
      </c>
      <c r="D569" s="88"/>
      <c r="E569" s="88"/>
      <c r="F569" s="89">
        <v>2676.2</v>
      </c>
      <c r="G569" s="89">
        <v>2676.2</v>
      </c>
    </row>
    <row r="570" spans="1:7" ht="38.25">
      <c r="A570" s="86">
        <f t="shared" si="8"/>
        <v>555</v>
      </c>
      <c r="B570" s="87" t="s">
        <v>306</v>
      </c>
      <c r="C570" s="88" t="s">
        <v>307</v>
      </c>
      <c r="D570" s="88"/>
      <c r="E570" s="88"/>
      <c r="F570" s="89">
        <v>939.5</v>
      </c>
      <c r="G570" s="89">
        <v>939.5</v>
      </c>
    </row>
    <row r="571" spans="1:7" ht="76.5">
      <c r="A571" s="86">
        <f t="shared" si="8"/>
        <v>556</v>
      </c>
      <c r="B571" s="87" t="s">
        <v>308</v>
      </c>
      <c r="C571" s="88" t="s">
        <v>307</v>
      </c>
      <c r="D571" s="88" t="s">
        <v>309</v>
      </c>
      <c r="E571" s="88"/>
      <c r="F571" s="89">
        <v>937.1</v>
      </c>
      <c r="G571" s="89">
        <v>937.1</v>
      </c>
    </row>
    <row r="572" spans="1:7" ht="25.5">
      <c r="A572" s="86">
        <f t="shared" si="8"/>
        <v>557</v>
      </c>
      <c r="B572" s="87" t="s">
        <v>626</v>
      </c>
      <c r="C572" s="88" t="s">
        <v>307</v>
      </c>
      <c r="D572" s="88" t="s">
        <v>571</v>
      </c>
      <c r="E572" s="88"/>
      <c r="F572" s="89">
        <v>937.1</v>
      </c>
      <c r="G572" s="89">
        <v>937.1</v>
      </c>
    </row>
    <row r="573" spans="1:7" ht="12.75">
      <c r="A573" s="86">
        <f t="shared" si="8"/>
        <v>558</v>
      </c>
      <c r="B573" s="87" t="s">
        <v>301</v>
      </c>
      <c r="C573" s="88" t="s">
        <v>307</v>
      </c>
      <c r="D573" s="88" t="s">
        <v>571</v>
      </c>
      <c r="E573" s="88" t="s">
        <v>593</v>
      </c>
      <c r="F573" s="89">
        <v>937.1</v>
      </c>
      <c r="G573" s="89">
        <v>937.1</v>
      </c>
    </row>
    <row r="574" spans="1:7" ht="38.25">
      <c r="A574" s="86">
        <f t="shared" si="8"/>
        <v>559</v>
      </c>
      <c r="B574" s="106" t="s">
        <v>594</v>
      </c>
      <c r="C574" s="107" t="s">
        <v>307</v>
      </c>
      <c r="D574" s="107" t="s">
        <v>571</v>
      </c>
      <c r="E574" s="107" t="s">
        <v>595</v>
      </c>
      <c r="F574" s="108">
        <v>937.1</v>
      </c>
      <c r="G574" s="108">
        <v>937.1</v>
      </c>
    </row>
    <row r="575" spans="1:7" ht="25.5">
      <c r="A575" s="86">
        <f t="shared" si="8"/>
        <v>560</v>
      </c>
      <c r="B575" s="87" t="s">
        <v>629</v>
      </c>
      <c r="C575" s="88" t="s">
        <v>307</v>
      </c>
      <c r="D575" s="88" t="s">
        <v>630</v>
      </c>
      <c r="E575" s="88"/>
      <c r="F575" s="89">
        <v>2.4</v>
      </c>
      <c r="G575" s="89">
        <v>2.4</v>
      </c>
    </row>
    <row r="576" spans="1:7" ht="38.25">
      <c r="A576" s="86">
        <f t="shared" si="8"/>
        <v>561</v>
      </c>
      <c r="B576" s="87" t="s">
        <v>701</v>
      </c>
      <c r="C576" s="88" t="s">
        <v>307</v>
      </c>
      <c r="D576" s="88" t="s">
        <v>631</v>
      </c>
      <c r="E576" s="88"/>
      <c r="F576" s="89">
        <v>2.4</v>
      </c>
      <c r="G576" s="89">
        <v>2.4</v>
      </c>
    </row>
    <row r="577" spans="1:7" ht="12.75">
      <c r="A577" s="86">
        <f t="shared" si="8"/>
        <v>562</v>
      </c>
      <c r="B577" s="87" t="s">
        <v>301</v>
      </c>
      <c r="C577" s="88" t="s">
        <v>307</v>
      </c>
      <c r="D577" s="88" t="s">
        <v>631</v>
      </c>
      <c r="E577" s="88" t="s">
        <v>593</v>
      </c>
      <c r="F577" s="89">
        <v>2.4</v>
      </c>
      <c r="G577" s="89">
        <v>2.4</v>
      </c>
    </row>
    <row r="578" spans="1:7" ht="38.25">
      <c r="A578" s="86">
        <f t="shared" si="8"/>
        <v>563</v>
      </c>
      <c r="B578" s="106" t="s">
        <v>594</v>
      </c>
      <c r="C578" s="107" t="s">
        <v>307</v>
      </c>
      <c r="D578" s="107" t="s">
        <v>631</v>
      </c>
      <c r="E578" s="107" t="s">
        <v>595</v>
      </c>
      <c r="F578" s="108">
        <v>2.4</v>
      </c>
      <c r="G578" s="108">
        <v>2.4</v>
      </c>
    </row>
    <row r="579" spans="1:7" ht="51">
      <c r="A579" s="86">
        <f t="shared" si="8"/>
        <v>564</v>
      </c>
      <c r="B579" s="87" t="s">
        <v>627</v>
      </c>
      <c r="C579" s="88" t="s">
        <v>628</v>
      </c>
      <c r="D579" s="88"/>
      <c r="E579" s="88"/>
      <c r="F579" s="89">
        <v>1118.1</v>
      </c>
      <c r="G579" s="89">
        <v>1118.1</v>
      </c>
    </row>
    <row r="580" spans="1:7" ht="76.5">
      <c r="A580" s="86">
        <f t="shared" si="8"/>
        <v>565</v>
      </c>
      <c r="B580" s="87" t="s">
        <v>308</v>
      </c>
      <c r="C580" s="88" t="s">
        <v>628</v>
      </c>
      <c r="D580" s="88" t="s">
        <v>309</v>
      </c>
      <c r="E580" s="88"/>
      <c r="F580" s="89">
        <v>842.6</v>
      </c>
      <c r="G580" s="89">
        <v>842.6</v>
      </c>
    </row>
    <row r="581" spans="1:7" ht="25.5">
      <c r="A581" s="86">
        <f t="shared" si="8"/>
        <v>566</v>
      </c>
      <c r="B581" s="87" t="s">
        <v>626</v>
      </c>
      <c r="C581" s="88" t="s">
        <v>628</v>
      </c>
      <c r="D581" s="88" t="s">
        <v>571</v>
      </c>
      <c r="E581" s="88"/>
      <c r="F581" s="89">
        <v>842.6</v>
      </c>
      <c r="G581" s="89">
        <v>842.6</v>
      </c>
    </row>
    <row r="582" spans="1:7" ht="12.75">
      <c r="A582" s="86">
        <f t="shared" si="8"/>
        <v>567</v>
      </c>
      <c r="B582" s="87" t="s">
        <v>301</v>
      </c>
      <c r="C582" s="88" t="s">
        <v>628</v>
      </c>
      <c r="D582" s="88" t="s">
        <v>571</v>
      </c>
      <c r="E582" s="88" t="s">
        <v>593</v>
      </c>
      <c r="F582" s="89">
        <v>842.6</v>
      </c>
      <c r="G582" s="89">
        <v>842.6</v>
      </c>
    </row>
    <row r="583" spans="1:7" ht="51">
      <c r="A583" s="86">
        <f t="shared" si="8"/>
        <v>568</v>
      </c>
      <c r="B583" s="106" t="s">
        <v>596</v>
      </c>
      <c r="C583" s="107" t="s">
        <v>628</v>
      </c>
      <c r="D583" s="107" t="s">
        <v>571</v>
      </c>
      <c r="E583" s="107" t="s">
        <v>597</v>
      </c>
      <c r="F583" s="108">
        <v>842.6</v>
      </c>
      <c r="G583" s="108">
        <v>842.6</v>
      </c>
    </row>
    <row r="584" spans="1:7" ht="25.5">
      <c r="A584" s="86">
        <f t="shared" si="8"/>
        <v>569</v>
      </c>
      <c r="B584" s="87" t="s">
        <v>629</v>
      </c>
      <c r="C584" s="88" t="s">
        <v>628</v>
      </c>
      <c r="D584" s="88" t="s">
        <v>630</v>
      </c>
      <c r="E584" s="88"/>
      <c r="F584" s="89">
        <v>275.5</v>
      </c>
      <c r="G584" s="89">
        <v>275.5</v>
      </c>
    </row>
    <row r="585" spans="1:7" ht="38.25">
      <c r="A585" s="86">
        <f t="shared" si="8"/>
        <v>570</v>
      </c>
      <c r="B585" s="87" t="s">
        <v>701</v>
      </c>
      <c r="C585" s="88" t="s">
        <v>628</v>
      </c>
      <c r="D585" s="88" t="s">
        <v>631</v>
      </c>
      <c r="E585" s="88"/>
      <c r="F585" s="89">
        <v>275.5</v>
      </c>
      <c r="G585" s="89">
        <v>275.5</v>
      </c>
    </row>
    <row r="586" spans="1:7" ht="12.75">
      <c r="A586" s="86">
        <f t="shared" si="8"/>
        <v>571</v>
      </c>
      <c r="B586" s="87" t="s">
        <v>301</v>
      </c>
      <c r="C586" s="88" t="s">
        <v>628</v>
      </c>
      <c r="D586" s="88" t="s">
        <v>631</v>
      </c>
      <c r="E586" s="88" t="s">
        <v>593</v>
      </c>
      <c r="F586" s="89">
        <v>275.5</v>
      </c>
      <c r="G586" s="89">
        <v>275.5</v>
      </c>
    </row>
    <row r="587" spans="1:7" ht="51">
      <c r="A587" s="86">
        <f t="shared" si="8"/>
        <v>572</v>
      </c>
      <c r="B587" s="106" t="s">
        <v>596</v>
      </c>
      <c r="C587" s="107" t="s">
        <v>628</v>
      </c>
      <c r="D587" s="107" t="s">
        <v>631</v>
      </c>
      <c r="E587" s="107" t="s">
        <v>597</v>
      </c>
      <c r="F587" s="108">
        <v>275.5</v>
      </c>
      <c r="G587" s="108">
        <v>275.5</v>
      </c>
    </row>
    <row r="588" spans="1:7" ht="51">
      <c r="A588" s="86">
        <f t="shared" si="8"/>
        <v>573</v>
      </c>
      <c r="B588" s="87" t="s">
        <v>632</v>
      </c>
      <c r="C588" s="88" t="s">
        <v>633</v>
      </c>
      <c r="D588" s="88"/>
      <c r="E588" s="88"/>
      <c r="F588" s="89">
        <v>618.6</v>
      </c>
      <c r="G588" s="89">
        <v>618.6</v>
      </c>
    </row>
    <row r="589" spans="1:7" ht="76.5">
      <c r="A589" s="86">
        <f t="shared" si="8"/>
        <v>574</v>
      </c>
      <c r="B589" s="87" t="s">
        <v>308</v>
      </c>
      <c r="C589" s="88" t="s">
        <v>633</v>
      </c>
      <c r="D589" s="88" t="s">
        <v>309</v>
      </c>
      <c r="E589" s="88"/>
      <c r="F589" s="89">
        <v>582.6</v>
      </c>
      <c r="G589" s="89">
        <v>582.6</v>
      </c>
    </row>
    <row r="590" spans="1:7" ht="25.5">
      <c r="A590" s="86">
        <f t="shared" si="8"/>
        <v>575</v>
      </c>
      <c r="B590" s="87" t="s">
        <v>626</v>
      </c>
      <c r="C590" s="88" t="s">
        <v>633</v>
      </c>
      <c r="D590" s="88" t="s">
        <v>571</v>
      </c>
      <c r="E590" s="88"/>
      <c r="F590" s="89">
        <v>582.6</v>
      </c>
      <c r="G590" s="89">
        <v>582.6</v>
      </c>
    </row>
    <row r="591" spans="1:7" ht="12.75">
      <c r="A591" s="86">
        <f t="shared" si="8"/>
        <v>576</v>
      </c>
      <c r="B591" s="87" t="s">
        <v>301</v>
      </c>
      <c r="C591" s="88" t="s">
        <v>633</v>
      </c>
      <c r="D591" s="88" t="s">
        <v>571</v>
      </c>
      <c r="E591" s="88" t="s">
        <v>593</v>
      </c>
      <c r="F591" s="89">
        <v>582.6</v>
      </c>
      <c r="G591" s="89">
        <v>582.6</v>
      </c>
    </row>
    <row r="592" spans="1:7" ht="51">
      <c r="A592" s="86">
        <f t="shared" si="8"/>
        <v>577</v>
      </c>
      <c r="B592" s="106" t="s">
        <v>599</v>
      </c>
      <c r="C592" s="107" t="s">
        <v>633</v>
      </c>
      <c r="D592" s="107" t="s">
        <v>571</v>
      </c>
      <c r="E592" s="107" t="s">
        <v>600</v>
      </c>
      <c r="F592" s="108">
        <v>582.6</v>
      </c>
      <c r="G592" s="108">
        <v>582.6</v>
      </c>
    </row>
    <row r="593" spans="1:7" ht="25.5">
      <c r="A593" s="86">
        <f t="shared" si="8"/>
        <v>578</v>
      </c>
      <c r="B593" s="87" t="s">
        <v>629</v>
      </c>
      <c r="C593" s="88" t="s">
        <v>633</v>
      </c>
      <c r="D593" s="88" t="s">
        <v>630</v>
      </c>
      <c r="E593" s="88"/>
      <c r="F593" s="89">
        <v>36</v>
      </c>
      <c r="G593" s="89">
        <v>36</v>
      </c>
    </row>
    <row r="594" spans="1:7" ht="38.25">
      <c r="A594" s="86">
        <f aca="true" t="shared" si="9" ref="A594:A657">A593+1</f>
        <v>579</v>
      </c>
      <c r="B594" s="87" t="s">
        <v>701</v>
      </c>
      <c r="C594" s="88" t="s">
        <v>633</v>
      </c>
      <c r="D594" s="88" t="s">
        <v>631</v>
      </c>
      <c r="E594" s="88"/>
      <c r="F594" s="89">
        <v>36</v>
      </c>
      <c r="G594" s="89">
        <v>36</v>
      </c>
    </row>
    <row r="595" spans="1:7" ht="12.75">
      <c r="A595" s="86">
        <f t="shared" si="9"/>
        <v>580</v>
      </c>
      <c r="B595" s="87" t="s">
        <v>301</v>
      </c>
      <c r="C595" s="88" t="s">
        <v>633</v>
      </c>
      <c r="D595" s="88" t="s">
        <v>631</v>
      </c>
      <c r="E595" s="88" t="s">
        <v>593</v>
      </c>
      <c r="F595" s="89">
        <v>36</v>
      </c>
      <c r="G595" s="89">
        <v>36</v>
      </c>
    </row>
    <row r="596" spans="1:7" ht="51">
      <c r="A596" s="86">
        <f t="shared" si="9"/>
        <v>581</v>
      </c>
      <c r="B596" s="106" t="s">
        <v>599</v>
      </c>
      <c r="C596" s="107" t="s">
        <v>633</v>
      </c>
      <c r="D596" s="107" t="s">
        <v>631</v>
      </c>
      <c r="E596" s="107" t="s">
        <v>600</v>
      </c>
      <c r="F596" s="108">
        <v>36</v>
      </c>
      <c r="G596" s="108">
        <v>36</v>
      </c>
    </row>
    <row r="597" spans="1:7" ht="25.5">
      <c r="A597" s="90">
        <f t="shared" si="9"/>
        <v>582</v>
      </c>
      <c r="B597" s="84" t="s">
        <v>645</v>
      </c>
      <c r="C597" s="83" t="s">
        <v>646</v>
      </c>
      <c r="D597" s="83"/>
      <c r="E597" s="83"/>
      <c r="F597" s="85">
        <v>39752.5</v>
      </c>
      <c r="G597" s="85">
        <v>45367.2</v>
      </c>
    </row>
    <row r="598" spans="1:7" ht="25.5">
      <c r="A598" s="86">
        <f t="shared" si="9"/>
        <v>583</v>
      </c>
      <c r="B598" s="87" t="s">
        <v>647</v>
      </c>
      <c r="C598" s="88" t="s">
        <v>648</v>
      </c>
      <c r="D598" s="88"/>
      <c r="E598" s="88"/>
      <c r="F598" s="89">
        <v>37359.5</v>
      </c>
      <c r="G598" s="89">
        <v>43086.4</v>
      </c>
    </row>
    <row r="599" spans="1:7" ht="102">
      <c r="A599" s="86">
        <f t="shared" si="9"/>
        <v>584</v>
      </c>
      <c r="B599" s="96" t="s">
        <v>177</v>
      </c>
      <c r="C599" s="88" t="s">
        <v>178</v>
      </c>
      <c r="D599" s="88"/>
      <c r="E599" s="88"/>
      <c r="F599" s="89">
        <v>391.8</v>
      </c>
      <c r="G599" s="89">
        <v>1167.8</v>
      </c>
    </row>
    <row r="600" spans="1:7" ht="25.5">
      <c r="A600" s="86">
        <f t="shared" si="9"/>
        <v>585</v>
      </c>
      <c r="B600" s="87" t="s">
        <v>629</v>
      </c>
      <c r="C600" s="88" t="s">
        <v>178</v>
      </c>
      <c r="D600" s="88" t="s">
        <v>630</v>
      </c>
      <c r="E600" s="88"/>
      <c r="F600" s="89">
        <v>391.8</v>
      </c>
      <c r="G600" s="89">
        <v>1167.8</v>
      </c>
    </row>
    <row r="601" spans="1:7" ht="38.25">
      <c r="A601" s="86">
        <f t="shared" si="9"/>
        <v>586</v>
      </c>
      <c r="B601" s="87" t="s">
        <v>701</v>
      </c>
      <c r="C601" s="88" t="s">
        <v>178</v>
      </c>
      <c r="D601" s="88" t="s">
        <v>631</v>
      </c>
      <c r="E601" s="88"/>
      <c r="F601" s="89">
        <v>391.8</v>
      </c>
      <c r="G601" s="89">
        <v>1167.8</v>
      </c>
    </row>
    <row r="602" spans="1:7" ht="12.75">
      <c r="A602" s="86">
        <f t="shared" si="9"/>
        <v>587</v>
      </c>
      <c r="B602" s="87" t="s">
        <v>176</v>
      </c>
      <c r="C602" s="88" t="s">
        <v>178</v>
      </c>
      <c r="D602" s="88" t="s">
        <v>631</v>
      </c>
      <c r="E602" s="88" t="s">
        <v>466</v>
      </c>
      <c r="F602" s="89">
        <v>391.8</v>
      </c>
      <c r="G602" s="89">
        <v>1167.8</v>
      </c>
    </row>
    <row r="603" spans="1:7" ht="12.75">
      <c r="A603" s="86">
        <f t="shared" si="9"/>
        <v>588</v>
      </c>
      <c r="B603" s="106" t="s">
        <v>473</v>
      </c>
      <c r="C603" s="107" t="s">
        <v>178</v>
      </c>
      <c r="D603" s="107" t="s">
        <v>631</v>
      </c>
      <c r="E603" s="107" t="s">
        <v>474</v>
      </c>
      <c r="F603" s="108">
        <v>391.8</v>
      </c>
      <c r="G603" s="108">
        <v>1167.8</v>
      </c>
    </row>
    <row r="604" spans="1:7" ht="76.5">
      <c r="A604" s="86">
        <f t="shared" si="9"/>
        <v>589</v>
      </c>
      <c r="B604" s="87" t="s">
        <v>1017</v>
      </c>
      <c r="C604" s="88" t="s">
        <v>1018</v>
      </c>
      <c r="D604" s="88"/>
      <c r="E604" s="88"/>
      <c r="F604" s="89">
        <v>14.8</v>
      </c>
      <c r="G604" s="89">
        <v>0</v>
      </c>
    </row>
    <row r="605" spans="1:7" ht="25.5">
      <c r="A605" s="86">
        <f t="shared" si="9"/>
        <v>590</v>
      </c>
      <c r="B605" s="87" t="s">
        <v>629</v>
      </c>
      <c r="C605" s="88" t="s">
        <v>1018</v>
      </c>
      <c r="D605" s="88" t="s">
        <v>630</v>
      </c>
      <c r="E605" s="88"/>
      <c r="F605" s="89">
        <v>14.8</v>
      </c>
      <c r="G605" s="89">
        <v>0</v>
      </c>
    </row>
    <row r="606" spans="1:7" ht="38.25">
      <c r="A606" s="86">
        <f t="shared" si="9"/>
        <v>591</v>
      </c>
      <c r="B606" s="87" t="s">
        <v>701</v>
      </c>
      <c r="C606" s="88" t="s">
        <v>1018</v>
      </c>
      <c r="D606" s="88" t="s">
        <v>631</v>
      </c>
      <c r="E606" s="88"/>
      <c r="F606" s="89">
        <v>14.8</v>
      </c>
      <c r="G606" s="89">
        <v>0</v>
      </c>
    </row>
    <row r="607" spans="1:7" ht="12.75">
      <c r="A607" s="86">
        <f t="shared" si="9"/>
        <v>592</v>
      </c>
      <c r="B607" s="87" t="s">
        <v>301</v>
      </c>
      <c r="C607" s="88" t="s">
        <v>1018</v>
      </c>
      <c r="D607" s="88" t="s">
        <v>631</v>
      </c>
      <c r="E607" s="88" t="s">
        <v>593</v>
      </c>
      <c r="F607" s="89">
        <v>14.8</v>
      </c>
      <c r="G607" s="89">
        <v>0</v>
      </c>
    </row>
    <row r="608" spans="1:7" ht="12.75">
      <c r="A608" s="86">
        <f t="shared" si="9"/>
        <v>593</v>
      </c>
      <c r="B608" s="106" t="s">
        <v>295</v>
      </c>
      <c r="C608" s="107" t="s">
        <v>1018</v>
      </c>
      <c r="D608" s="107" t="s">
        <v>631</v>
      </c>
      <c r="E608" s="107" t="s">
        <v>296</v>
      </c>
      <c r="F608" s="108">
        <v>14.8</v>
      </c>
      <c r="G608" s="108">
        <v>0</v>
      </c>
    </row>
    <row r="609" spans="1:7" ht="89.25">
      <c r="A609" s="86">
        <f t="shared" si="9"/>
        <v>594</v>
      </c>
      <c r="B609" s="87" t="s">
        <v>706</v>
      </c>
      <c r="C609" s="88" t="s">
        <v>707</v>
      </c>
      <c r="D609" s="88"/>
      <c r="E609" s="88"/>
      <c r="F609" s="89">
        <v>39.8</v>
      </c>
      <c r="G609" s="89">
        <v>39.8</v>
      </c>
    </row>
    <row r="610" spans="1:7" ht="25.5">
      <c r="A610" s="86">
        <f t="shared" si="9"/>
        <v>595</v>
      </c>
      <c r="B610" s="87" t="s">
        <v>629</v>
      </c>
      <c r="C610" s="88" t="s">
        <v>707</v>
      </c>
      <c r="D610" s="88" t="s">
        <v>630</v>
      </c>
      <c r="E610" s="88"/>
      <c r="F610" s="89">
        <v>39.8</v>
      </c>
      <c r="G610" s="89">
        <v>39.8</v>
      </c>
    </row>
    <row r="611" spans="1:7" ht="38.25">
      <c r="A611" s="86">
        <f t="shared" si="9"/>
        <v>596</v>
      </c>
      <c r="B611" s="87" t="s">
        <v>701</v>
      </c>
      <c r="C611" s="88" t="s">
        <v>707</v>
      </c>
      <c r="D611" s="88" t="s">
        <v>631</v>
      </c>
      <c r="E611" s="88"/>
      <c r="F611" s="89">
        <v>39.8</v>
      </c>
      <c r="G611" s="89">
        <v>39.8</v>
      </c>
    </row>
    <row r="612" spans="1:7" ht="12.75">
      <c r="A612" s="86">
        <f t="shared" si="9"/>
        <v>597</v>
      </c>
      <c r="B612" s="87" t="s">
        <v>301</v>
      </c>
      <c r="C612" s="88" t="s">
        <v>707</v>
      </c>
      <c r="D612" s="88" t="s">
        <v>631</v>
      </c>
      <c r="E612" s="88" t="s">
        <v>593</v>
      </c>
      <c r="F612" s="89">
        <v>39.8</v>
      </c>
      <c r="G612" s="89">
        <v>39.8</v>
      </c>
    </row>
    <row r="613" spans="1:7" ht="12.75">
      <c r="A613" s="86">
        <f t="shared" si="9"/>
        <v>598</v>
      </c>
      <c r="B613" s="106" t="s">
        <v>314</v>
      </c>
      <c r="C613" s="107" t="s">
        <v>707</v>
      </c>
      <c r="D613" s="107" t="s">
        <v>631</v>
      </c>
      <c r="E613" s="107" t="s">
        <v>583</v>
      </c>
      <c r="F613" s="108">
        <v>39.8</v>
      </c>
      <c r="G613" s="108">
        <v>39.8</v>
      </c>
    </row>
    <row r="614" spans="1:7" ht="76.5">
      <c r="A614" s="86">
        <f t="shared" si="9"/>
        <v>599</v>
      </c>
      <c r="B614" s="87" t="s">
        <v>649</v>
      </c>
      <c r="C614" s="88" t="s">
        <v>650</v>
      </c>
      <c r="D614" s="88"/>
      <c r="E614" s="88"/>
      <c r="F614" s="89">
        <v>1081.8</v>
      </c>
      <c r="G614" s="89">
        <v>1081.8</v>
      </c>
    </row>
    <row r="615" spans="1:7" ht="76.5">
      <c r="A615" s="86">
        <f t="shared" si="9"/>
        <v>600</v>
      </c>
      <c r="B615" s="87" t="s">
        <v>308</v>
      </c>
      <c r="C615" s="88" t="s">
        <v>650</v>
      </c>
      <c r="D615" s="88" t="s">
        <v>309</v>
      </c>
      <c r="E615" s="88"/>
      <c r="F615" s="89">
        <v>834</v>
      </c>
      <c r="G615" s="89">
        <v>834</v>
      </c>
    </row>
    <row r="616" spans="1:7" ht="25.5">
      <c r="A616" s="86">
        <f t="shared" si="9"/>
        <v>601</v>
      </c>
      <c r="B616" s="87" t="s">
        <v>626</v>
      </c>
      <c r="C616" s="88" t="s">
        <v>650</v>
      </c>
      <c r="D616" s="88" t="s">
        <v>571</v>
      </c>
      <c r="E616" s="88"/>
      <c r="F616" s="89">
        <v>834</v>
      </c>
      <c r="G616" s="89">
        <v>834</v>
      </c>
    </row>
    <row r="617" spans="1:7" ht="12.75">
      <c r="A617" s="86">
        <f t="shared" si="9"/>
        <v>602</v>
      </c>
      <c r="B617" s="87" t="s">
        <v>301</v>
      </c>
      <c r="C617" s="88" t="s">
        <v>650</v>
      </c>
      <c r="D617" s="88" t="s">
        <v>571</v>
      </c>
      <c r="E617" s="88" t="s">
        <v>593</v>
      </c>
      <c r="F617" s="89">
        <v>834</v>
      </c>
      <c r="G617" s="89">
        <v>834</v>
      </c>
    </row>
    <row r="618" spans="1:7" ht="63.75">
      <c r="A618" s="86">
        <f t="shared" si="9"/>
        <v>603</v>
      </c>
      <c r="B618" s="106" t="s">
        <v>294</v>
      </c>
      <c r="C618" s="107" t="s">
        <v>650</v>
      </c>
      <c r="D618" s="107" t="s">
        <v>571</v>
      </c>
      <c r="E618" s="107" t="s">
        <v>598</v>
      </c>
      <c r="F618" s="108">
        <v>834</v>
      </c>
      <c r="G618" s="108">
        <v>834</v>
      </c>
    </row>
    <row r="619" spans="1:7" ht="25.5">
      <c r="A619" s="86">
        <f t="shared" si="9"/>
        <v>604</v>
      </c>
      <c r="B619" s="87" t="s">
        <v>629</v>
      </c>
      <c r="C619" s="88" t="s">
        <v>650</v>
      </c>
      <c r="D619" s="88" t="s">
        <v>630</v>
      </c>
      <c r="E619" s="88"/>
      <c r="F619" s="89">
        <v>247.8</v>
      </c>
      <c r="G619" s="89">
        <v>247.8</v>
      </c>
    </row>
    <row r="620" spans="1:7" ht="38.25">
      <c r="A620" s="86">
        <f t="shared" si="9"/>
        <v>605</v>
      </c>
      <c r="B620" s="87" t="s">
        <v>701</v>
      </c>
      <c r="C620" s="88" t="s">
        <v>650</v>
      </c>
      <c r="D620" s="88" t="s">
        <v>631</v>
      </c>
      <c r="E620" s="88"/>
      <c r="F620" s="89">
        <v>247.8</v>
      </c>
      <c r="G620" s="89">
        <v>247.8</v>
      </c>
    </row>
    <row r="621" spans="1:7" ht="12.75">
      <c r="A621" s="86">
        <f t="shared" si="9"/>
        <v>606</v>
      </c>
      <c r="B621" s="87" t="s">
        <v>301</v>
      </c>
      <c r="C621" s="88" t="s">
        <v>650</v>
      </c>
      <c r="D621" s="88" t="s">
        <v>631</v>
      </c>
      <c r="E621" s="88" t="s">
        <v>593</v>
      </c>
      <c r="F621" s="89">
        <v>247.8</v>
      </c>
      <c r="G621" s="89">
        <v>247.8</v>
      </c>
    </row>
    <row r="622" spans="1:7" ht="63.75">
      <c r="A622" s="86">
        <f t="shared" si="9"/>
        <v>607</v>
      </c>
      <c r="B622" s="106" t="s">
        <v>294</v>
      </c>
      <c r="C622" s="107" t="s">
        <v>650</v>
      </c>
      <c r="D622" s="107" t="s">
        <v>631</v>
      </c>
      <c r="E622" s="107" t="s">
        <v>598</v>
      </c>
      <c r="F622" s="108">
        <v>247.8</v>
      </c>
      <c r="G622" s="108">
        <v>247.8</v>
      </c>
    </row>
    <row r="623" spans="1:7" ht="76.5">
      <c r="A623" s="86">
        <f t="shared" si="9"/>
        <v>608</v>
      </c>
      <c r="B623" s="87" t="s">
        <v>179</v>
      </c>
      <c r="C623" s="88" t="s">
        <v>180</v>
      </c>
      <c r="D623" s="88"/>
      <c r="E623" s="88"/>
      <c r="F623" s="89">
        <v>479</v>
      </c>
      <c r="G623" s="89">
        <v>1444.7</v>
      </c>
    </row>
    <row r="624" spans="1:7" ht="25.5">
      <c r="A624" s="86">
        <f t="shared" si="9"/>
        <v>609</v>
      </c>
      <c r="B624" s="87" t="s">
        <v>629</v>
      </c>
      <c r="C624" s="88" t="s">
        <v>180</v>
      </c>
      <c r="D624" s="88" t="s">
        <v>630</v>
      </c>
      <c r="E624" s="88"/>
      <c r="F624" s="89">
        <v>479</v>
      </c>
      <c r="G624" s="89">
        <v>1444.7</v>
      </c>
    </row>
    <row r="625" spans="1:7" ht="38.25">
      <c r="A625" s="86">
        <f t="shared" si="9"/>
        <v>610</v>
      </c>
      <c r="B625" s="87" t="s">
        <v>701</v>
      </c>
      <c r="C625" s="88" t="s">
        <v>180</v>
      </c>
      <c r="D625" s="88" t="s">
        <v>631</v>
      </c>
      <c r="E625" s="88"/>
      <c r="F625" s="89">
        <v>479</v>
      </c>
      <c r="G625" s="89">
        <v>1444.7</v>
      </c>
    </row>
    <row r="626" spans="1:7" ht="12.75">
      <c r="A626" s="86">
        <f t="shared" si="9"/>
        <v>611</v>
      </c>
      <c r="B626" s="87" t="s">
        <v>176</v>
      </c>
      <c r="C626" s="88" t="s">
        <v>180</v>
      </c>
      <c r="D626" s="88" t="s">
        <v>631</v>
      </c>
      <c r="E626" s="88" t="s">
        <v>466</v>
      </c>
      <c r="F626" s="89">
        <v>479</v>
      </c>
      <c r="G626" s="89">
        <v>1444.7</v>
      </c>
    </row>
    <row r="627" spans="1:7" ht="12.75">
      <c r="A627" s="86">
        <f t="shared" si="9"/>
        <v>612</v>
      </c>
      <c r="B627" s="106" t="s">
        <v>473</v>
      </c>
      <c r="C627" s="107" t="s">
        <v>180</v>
      </c>
      <c r="D627" s="107" t="s">
        <v>631</v>
      </c>
      <c r="E627" s="107" t="s">
        <v>474</v>
      </c>
      <c r="F627" s="108">
        <v>479</v>
      </c>
      <c r="G627" s="108">
        <v>1444.7</v>
      </c>
    </row>
    <row r="628" spans="1:7" ht="76.5">
      <c r="A628" s="86">
        <f t="shared" si="9"/>
        <v>613</v>
      </c>
      <c r="B628" s="87" t="s">
        <v>651</v>
      </c>
      <c r="C628" s="88" t="s">
        <v>652</v>
      </c>
      <c r="D628" s="88"/>
      <c r="E628" s="88"/>
      <c r="F628" s="89">
        <v>467.6</v>
      </c>
      <c r="G628" s="89">
        <v>467.6</v>
      </c>
    </row>
    <row r="629" spans="1:7" ht="76.5">
      <c r="A629" s="86">
        <f t="shared" si="9"/>
        <v>614</v>
      </c>
      <c r="B629" s="87" t="s">
        <v>308</v>
      </c>
      <c r="C629" s="88" t="s">
        <v>652</v>
      </c>
      <c r="D629" s="88" t="s">
        <v>309</v>
      </c>
      <c r="E629" s="88"/>
      <c r="F629" s="89">
        <v>416.9</v>
      </c>
      <c r="G629" s="89">
        <v>416.9</v>
      </c>
    </row>
    <row r="630" spans="1:7" ht="25.5">
      <c r="A630" s="86">
        <f t="shared" si="9"/>
        <v>615</v>
      </c>
      <c r="B630" s="87" t="s">
        <v>626</v>
      </c>
      <c r="C630" s="88" t="s">
        <v>652</v>
      </c>
      <c r="D630" s="88" t="s">
        <v>571</v>
      </c>
      <c r="E630" s="88"/>
      <c r="F630" s="89">
        <v>416.9</v>
      </c>
      <c r="G630" s="89">
        <v>416.9</v>
      </c>
    </row>
    <row r="631" spans="1:7" ht="12.75">
      <c r="A631" s="86">
        <f t="shared" si="9"/>
        <v>616</v>
      </c>
      <c r="B631" s="87" t="s">
        <v>301</v>
      </c>
      <c r="C631" s="88" t="s">
        <v>652</v>
      </c>
      <c r="D631" s="88" t="s">
        <v>571</v>
      </c>
      <c r="E631" s="88" t="s">
        <v>593</v>
      </c>
      <c r="F631" s="89">
        <v>416.9</v>
      </c>
      <c r="G631" s="89">
        <v>416.9</v>
      </c>
    </row>
    <row r="632" spans="1:7" ht="63.75">
      <c r="A632" s="86">
        <f t="shared" si="9"/>
        <v>617</v>
      </c>
      <c r="B632" s="106" t="s">
        <v>294</v>
      </c>
      <c r="C632" s="107" t="s">
        <v>652</v>
      </c>
      <c r="D632" s="107" t="s">
        <v>571</v>
      </c>
      <c r="E632" s="107" t="s">
        <v>598</v>
      </c>
      <c r="F632" s="108">
        <v>416.9</v>
      </c>
      <c r="G632" s="108">
        <v>416.9</v>
      </c>
    </row>
    <row r="633" spans="1:7" ht="25.5">
      <c r="A633" s="86">
        <f t="shared" si="9"/>
        <v>618</v>
      </c>
      <c r="B633" s="87" t="s">
        <v>629</v>
      </c>
      <c r="C633" s="88" t="s">
        <v>652</v>
      </c>
      <c r="D633" s="88" t="s">
        <v>630</v>
      </c>
      <c r="E633" s="88"/>
      <c r="F633" s="89">
        <v>50.7</v>
      </c>
      <c r="G633" s="89">
        <v>50.7</v>
      </c>
    </row>
    <row r="634" spans="1:7" ht="38.25">
      <c r="A634" s="86">
        <f t="shared" si="9"/>
        <v>619</v>
      </c>
      <c r="B634" s="87" t="s">
        <v>701</v>
      </c>
      <c r="C634" s="88" t="s">
        <v>652</v>
      </c>
      <c r="D634" s="88" t="s">
        <v>631</v>
      </c>
      <c r="E634" s="88"/>
      <c r="F634" s="89">
        <v>50.7</v>
      </c>
      <c r="G634" s="89">
        <v>50.7</v>
      </c>
    </row>
    <row r="635" spans="1:7" ht="12.75">
      <c r="A635" s="86">
        <f t="shared" si="9"/>
        <v>620</v>
      </c>
      <c r="B635" s="87" t="s">
        <v>301</v>
      </c>
      <c r="C635" s="88" t="s">
        <v>652</v>
      </c>
      <c r="D635" s="88" t="s">
        <v>631</v>
      </c>
      <c r="E635" s="88" t="s">
        <v>593</v>
      </c>
      <c r="F635" s="89">
        <v>50.7</v>
      </c>
      <c r="G635" s="89">
        <v>50.7</v>
      </c>
    </row>
    <row r="636" spans="1:7" ht="63.75">
      <c r="A636" s="86">
        <f t="shared" si="9"/>
        <v>621</v>
      </c>
      <c r="B636" s="106" t="s">
        <v>294</v>
      </c>
      <c r="C636" s="107" t="s">
        <v>652</v>
      </c>
      <c r="D636" s="107" t="s">
        <v>631</v>
      </c>
      <c r="E636" s="107" t="s">
        <v>598</v>
      </c>
      <c r="F636" s="108">
        <v>50.7</v>
      </c>
      <c r="G636" s="108">
        <v>50.7</v>
      </c>
    </row>
    <row r="637" spans="1:7" ht="51">
      <c r="A637" s="86">
        <f t="shared" si="9"/>
        <v>622</v>
      </c>
      <c r="B637" s="87" t="s">
        <v>653</v>
      </c>
      <c r="C637" s="88" t="s">
        <v>654</v>
      </c>
      <c r="D637" s="88"/>
      <c r="E637" s="88"/>
      <c r="F637" s="89">
        <v>32763.2</v>
      </c>
      <c r="G637" s="89">
        <v>36763.2</v>
      </c>
    </row>
    <row r="638" spans="1:7" ht="76.5">
      <c r="A638" s="86">
        <f t="shared" si="9"/>
        <v>623</v>
      </c>
      <c r="B638" s="87" t="s">
        <v>308</v>
      </c>
      <c r="C638" s="88" t="s">
        <v>654</v>
      </c>
      <c r="D638" s="88" t="s">
        <v>309</v>
      </c>
      <c r="E638" s="88"/>
      <c r="F638" s="89">
        <v>19982.7</v>
      </c>
      <c r="G638" s="89">
        <v>19982.7</v>
      </c>
    </row>
    <row r="639" spans="1:7" ht="25.5">
      <c r="A639" s="86">
        <f t="shared" si="9"/>
        <v>624</v>
      </c>
      <c r="B639" s="87" t="s">
        <v>626</v>
      </c>
      <c r="C639" s="88" t="s">
        <v>654</v>
      </c>
      <c r="D639" s="88" t="s">
        <v>571</v>
      </c>
      <c r="E639" s="88"/>
      <c r="F639" s="89">
        <v>19982.7</v>
      </c>
      <c r="G639" s="89">
        <v>19982.7</v>
      </c>
    </row>
    <row r="640" spans="1:7" ht="12.75">
      <c r="A640" s="86">
        <f t="shared" si="9"/>
        <v>625</v>
      </c>
      <c r="B640" s="87" t="s">
        <v>301</v>
      </c>
      <c r="C640" s="88" t="s">
        <v>654</v>
      </c>
      <c r="D640" s="88" t="s">
        <v>571</v>
      </c>
      <c r="E640" s="88" t="s">
        <v>593</v>
      </c>
      <c r="F640" s="89">
        <v>19982.7</v>
      </c>
      <c r="G640" s="89">
        <v>19982.7</v>
      </c>
    </row>
    <row r="641" spans="1:7" ht="63.75">
      <c r="A641" s="86">
        <f t="shared" si="9"/>
        <v>626</v>
      </c>
      <c r="B641" s="106" t="s">
        <v>294</v>
      </c>
      <c r="C641" s="107" t="s">
        <v>654</v>
      </c>
      <c r="D641" s="107" t="s">
        <v>571</v>
      </c>
      <c r="E641" s="107" t="s">
        <v>598</v>
      </c>
      <c r="F641" s="108">
        <v>19982.7</v>
      </c>
      <c r="G641" s="108">
        <v>19982.7</v>
      </c>
    </row>
    <row r="642" spans="1:7" ht="25.5">
      <c r="A642" s="86">
        <f t="shared" si="9"/>
        <v>627</v>
      </c>
      <c r="B642" s="87" t="s">
        <v>629</v>
      </c>
      <c r="C642" s="88" t="s">
        <v>654</v>
      </c>
      <c r="D642" s="88" t="s">
        <v>630</v>
      </c>
      <c r="E642" s="88"/>
      <c r="F642" s="89">
        <v>12756.8</v>
      </c>
      <c r="G642" s="89">
        <v>16756.8</v>
      </c>
    </row>
    <row r="643" spans="1:7" ht="38.25">
      <c r="A643" s="86">
        <f t="shared" si="9"/>
        <v>628</v>
      </c>
      <c r="B643" s="87" t="s">
        <v>701</v>
      </c>
      <c r="C643" s="88" t="s">
        <v>654</v>
      </c>
      <c r="D643" s="88" t="s">
        <v>631</v>
      </c>
      <c r="E643" s="88"/>
      <c r="F643" s="89">
        <v>12756.8</v>
      </c>
      <c r="G643" s="89">
        <v>16756.8</v>
      </c>
    </row>
    <row r="644" spans="1:7" ht="12.75">
      <c r="A644" s="86">
        <f t="shared" si="9"/>
        <v>629</v>
      </c>
      <c r="B644" s="87" t="s">
        <v>301</v>
      </c>
      <c r="C644" s="88" t="s">
        <v>654</v>
      </c>
      <c r="D644" s="88" t="s">
        <v>631</v>
      </c>
      <c r="E644" s="88" t="s">
        <v>593</v>
      </c>
      <c r="F644" s="89">
        <v>12756.8</v>
      </c>
      <c r="G644" s="89">
        <v>16756.8</v>
      </c>
    </row>
    <row r="645" spans="1:7" ht="63.75">
      <c r="A645" s="86">
        <f t="shared" si="9"/>
        <v>630</v>
      </c>
      <c r="B645" s="106" t="s">
        <v>294</v>
      </c>
      <c r="C645" s="107" t="s">
        <v>654</v>
      </c>
      <c r="D645" s="107" t="s">
        <v>631</v>
      </c>
      <c r="E645" s="107" t="s">
        <v>598</v>
      </c>
      <c r="F645" s="108">
        <v>12756.8</v>
      </c>
      <c r="G645" s="108">
        <v>16756.8</v>
      </c>
    </row>
    <row r="646" spans="1:7" ht="12.75">
      <c r="A646" s="86">
        <f t="shared" si="9"/>
        <v>631</v>
      </c>
      <c r="B646" s="87" t="s">
        <v>655</v>
      </c>
      <c r="C646" s="88" t="s">
        <v>654</v>
      </c>
      <c r="D646" s="88" t="s">
        <v>656</v>
      </c>
      <c r="E646" s="88"/>
      <c r="F646" s="89">
        <v>23.7</v>
      </c>
      <c r="G646" s="89">
        <v>23.7</v>
      </c>
    </row>
    <row r="647" spans="1:7" ht="12.75">
      <c r="A647" s="86">
        <f t="shared" si="9"/>
        <v>632</v>
      </c>
      <c r="B647" s="87" t="s">
        <v>657</v>
      </c>
      <c r="C647" s="88" t="s">
        <v>654</v>
      </c>
      <c r="D647" s="88" t="s">
        <v>658</v>
      </c>
      <c r="E647" s="88"/>
      <c r="F647" s="89">
        <v>23.7</v>
      </c>
      <c r="G647" s="89">
        <v>23.7</v>
      </c>
    </row>
    <row r="648" spans="1:7" ht="12.75">
      <c r="A648" s="86">
        <f t="shared" si="9"/>
        <v>633</v>
      </c>
      <c r="B648" s="87" t="s">
        <v>301</v>
      </c>
      <c r="C648" s="88" t="s">
        <v>654</v>
      </c>
      <c r="D648" s="88" t="s">
        <v>658</v>
      </c>
      <c r="E648" s="88" t="s">
        <v>593</v>
      </c>
      <c r="F648" s="89">
        <v>23.7</v>
      </c>
      <c r="G648" s="89">
        <v>23.7</v>
      </c>
    </row>
    <row r="649" spans="1:7" ht="63.75">
      <c r="A649" s="86">
        <f t="shared" si="9"/>
        <v>634</v>
      </c>
      <c r="B649" s="106" t="s">
        <v>294</v>
      </c>
      <c r="C649" s="107" t="s">
        <v>654</v>
      </c>
      <c r="D649" s="107" t="s">
        <v>658</v>
      </c>
      <c r="E649" s="107" t="s">
        <v>598</v>
      </c>
      <c r="F649" s="108">
        <v>23.7</v>
      </c>
      <c r="G649" s="108">
        <v>23.7</v>
      </c>
    </row>
    <row r="650" spans="1:7" ht="38.25">
      <c r="A650" s="86">
        <f t="shared" si="9"/>
        <v>635</v>
      </c>
      <c r="B650" s="87" t="s">
        <v>659</v>
      </c>
      <c r="C650" s="88" t="s">
        <v>660</v>
      </c>
      <c r="D650" s="88"/>
      <c r="E650" s="88"/>
      <c r="F650" s="89">
        <v>906.7</v>
      </c>
      <c r="G650" s="89">
        <v>906.7</v>
      </c>
    </row>
    <row r="651" spans="1:7" ht="76.5">
      <c r="A651" s="86">
        <f t="shared" si="9"/>
        <v>636</v>
      </c>
      <c r="B651" s="87" t="s">
        <v>308</v>
      </c>
      <c r="C651" s="88" t="s">
        <v>660</v>
      </c>
      <c r="D651" s="88" t="s">
        <v>309</v>
      </c>
      <c r="E651" s="88"/>
      <c r="F651" s="89">
        <v>906.7</v>
      </c>
      <c r="G651" s="89">
        <v>906.7</v>
      </c>
    </row>
    <row r="652" spans="1:7" ht="25.5">
      <c r="A652" s="86">
        <f t="shared" si="9"/>
        <v>637</v>
      </c>
      <c r="B652" s="87" t="s">
        <v>626</v>
      </c>
      <c r="C652" s="88" t="s">
        <v>660</v>
      </c>
      <c r="D652" s="88" t="s">
        <v>571</v>
      </c>
      <c r="E652" s="88"/>
      <c r="F652" s="89">
        <v>906.7</v>
      </c>
      <c r="G652" s="89">
        <v>906.7</v>
      </c>
    </row>
    <row r="653" spans="1:7" ht="12.75">
      <c r="A653" s="86">
        <f t="shared" si="9"/>
        <v>638</v>
      </c>
      <c r="B653" s="87" t="s">
        <v>301</v>
      </c>
      <c r="C653" s="88" t="s">
        <v>660</v>
      </c>
      <c r="D653" s="88" t="s">
        <v>571</v>
      </c>
      <c r="E653" s="88" t="s">
        <v>593</v>
      </c>
      <c r="F653" s="89">
        <v>906.7</v>
      </c>
      <c r="G653" s="89">
        <v>906.7</v>
      </c>
    </row>
    <row r="654" spans="1:7" ht="63.75">
      <c r="A654" s="86">
        <f t="shared" si="9"/>
        <v>639</v>
      </c>
      <c r="B654" s="106" t="s">
        <v>294</v>
      </c>
      <c r="C654" s="107" t="s">
        <v>660</v>
      </c>
      <c r="D654" s="107" t="s">
        <v>571</v>
      </c>
      <c r="E654" s="107" t="s">
        <v>598</v>
      </c>
      <c r="F654" s="108">
        <v>906.7</v>
      </c>
      <c r="G654" s="108">
        <v>906.7</v>
      </c>
    </row>
    <row r="655" spans="1:7" ht="38.25">
      <c r="A655" s="86">
        <f t="shared" si="9"/>
        <v>640</v>
      </c>
      <c r="B655" s="87" t="s">
        <v>1019</v>
      </c>
      <c r="C655" s="88" t="s">
        <v>1020</v>
      </c>
      <c r="D655" s="88"/>
      <c r="E655" s="88"/>
      <c r="F655" s="89">
        <v>140</v>
      </c>
      <c r="G655" s="89">
        <v>140</v>
      </c>
    </row>
    <row r="656" spans="1:7" ht="12.75">
      <c r="A656" s="86">
        <f t="shared" si="9"/>
        <v>641</v>
      </c>
      <c r="B656" s="87" t="s">
        <v>655</v>
      </c>
      <c r="C656" s="88" t="s">
        <v>1020</v>
      </c>
      <c r="D656" s="88" t="s">
        <v>656</v>
      </c>
      <c r="E656" s="88"/>
      <c r="F656" s="89">
        <v>140</v>
      </c>
      <c r="G656" s="89">
        <v>140</v>
      </c>
    </row>
    <row r="657" spans="1:7" ht="12.75">
      <c r="A657" s="86">
        <f t="shared" si="9"/>
        <v>642</v>
      </c>
      <c r="B657" s="87" t="s">
        <v>1021</v>
      </c>
      <c r="C657" s="88" t="s">
        <v>1020</v>
      </c>
      <c r="D657" s="88" t="s">
        <v>1022</v>
      </c>
      <c r="E657" s="88"/>
      <c r="F657" s="89">
        <v>140</v>
      </c>
      <c r="G657" s="89">
        <v>140</v>
      </c>
    </row>
    <row r="658" spans="1:7" ht="12.75">
      <c r="A658" s="86">
        <f aca="true" t="shared" si="10" ref="A658:A692">A657+1</f>
        <v>643</v>
      </c>
      <c r="B658" s="87" t="s">
        <v>301</v>
      </c>
      <c r="C658" s="88" t="s">
        <v>1020</v>
      </c>
      <c r="D658" s="88" t="s">
        <v>1022</v>
      </c>
      <c r="E658" s="88" t="s">
        <v>593</v>
      </c>
      <c r="F658" s="89">
        <v>140</v>
      </c>
      <c r="G658" s="89">
        <v>140</v>
      </c>
    </row>
    <row r="659" spans="1:7" ht="12.75">
      <c r="A659" s="86">
        <f t="shared" si="10"/>
        <v>644</v>
      </c>
      <c r="B659" s="106" t="s">
        <v>601</v>
      </c>
      <c r="C659" s="107" t="s">
        <v>1020</v>
      </c>
      <c r="D659" s="107" t="s">
        <v>1022</v>
      </c>
      <c r="E659" s="107" t="s">
        <v>582</v>
      </c>
      <c r="F659" s="108">
        <v>140</v>
      </c>
      <c r="G659" s="108">
        <v>140</v>
      </c>
    </row>
    <row r="660" spans="1:7" ht="51">
      <c r="A660" s="86">
        <f t="shared" si="10"/>
        <v>645</v>
      </c>
      <c r="B660" s="87" t="s">
        <v>1023</v>
      </c>
      <c r="C660" s="88" t="s">
        <v>1024</v>
      </c>
      <c r="D660" s="88"/>
      <c r="E660" s="88"/>
      <c r="F660" s="89">
        <v>148.8</v>
      </c>
      <c r="G660" s="89">
        <v>148.8</v>
      </c>
    </row>
    <row r="661" spans="1:7" ht="25.5">
      <c r="A661" s="86">
        <f t="shared" si="10"/>
        <v>646</v>
      </c>
      <c r="B661" s="87" t="s">
        <v>629</v>
      </c>
      <c r="C661" s="88" t="s">
        <v>1024</v>
      </c>
      <c r="D661" s="88" t="s">
        <v>630</v>
      </c>
      <c r="E661" s="88"/>
      <c r="F661" s="89">
        <v>148.8</v>
      </c>
      <c r="G661" s="89">
        <v>148.8</v>
      </c>
    </row>
    <row r="662" spans="1:7" ht="38.25">
      <c r="A662" s="86">
        <f t="shared" si="10"/>
        <v>647</v>
      </c>
      <c r="B662" s="87" t="s">
        <v>701</v>
      </c>
      <c r="C662" s="88" t="s">
        <v>1024</v>
      </c>
      <c r="D662" s="88" t="s">
        <v>631</v>
      </c>
      <c r="E662" s="88"/>
      <c r="F662" s="89">
        <v>148.8</v>
      </c>
      <c r="G662" s="89">
        <v>148.8</v>
      </c>
    </row>
    <row r="663" spans="1:7" ht="12.75">
      <c r="A663" s="86">
        <f t="shared" si="10"/>
        <v>648</v>
      </c>
      <c r="B663" s="87" t="s">
        <v>301</v>
      </c>
      <c r="C663" s="88" t="s">
        <v>1024</v>
      </c>
      <c r="D663" s="88" t="s">
        <v>631</v>
      </c>
      <c r="E663" s="88" t="s">
        <v>593</v>
      </c>
      <c r="F663" s="89">
        <v>148.8</v>
      </c>
      <c r="G663" s="89">
        <v>148.8</v>
      </c>
    </row>
    <row r="664" spans="1:7" ht="12.75">
      <c r="A664" s="86">
        <f t="shared" si="10"/>
        <v>649</v>
      </c>
      <c r="B664" s="106" t="s">
        <v>314</v>
      </c>
      <c r="C664" s="107" t="s">
        <v>1024</v>
      </c>
      <c r="D664" s="107" t="s">
        <v>631</v>
      </c>
      <c r="E664" s="107" t="s">
        <v>583</v>
      </c>
      <c r="F664" s="108">
        <v>148.8</v>
      </c>
      <c r="G664" s="108">
        <v>148.8</v>
      </c>
    </row>
    <row r="665" spans="1:7" ht="89.25">
      <c r="A665" s="86">
        <f t="shared" si="10"/>
        <v>650</v>
      </c>
      <c r="B665" s="87" t="s">
        <v>708</v>
      </c>
      <c r="C665" s="88" t="s">
        <v>709</v>
      </c>
      <c r="D665" s="88"/>
      <c r="E665" s="88"/>
      <c r="F665" s="89">
        <v>156</v>
      </c>
      <c r="G665" s="89">
        <v>156</v>
      </c>
    </row>
    <row r="666" spans="1:7" ht="12.75">
      <c r="A666" s="86">
        <f t="shared" si="10"/>
        <v>651</v>
      </c>
      <c r="B666" s="87" t="s">
        <v>655</v>
      </c>
      <c r="C666" s="88" t="s">
        <v>709</v>
      </c>
      <c r="D666" s="88" t="s">
        <v>656</v>
      </c>
      <c r="E666" s="88"/>
      <c r="F666" s="89">
        <v>156</v>
      </c>
      <c r="G666" s="89">
        <v>156</v>
      </c>
    </row>
    <row r="667" spans="1:7" ht="12.75">
      <c r="A667" s="86">
        <f t="shared" si="10"/>
        <v>652</v>
      </c>
      <c r="B667" s="87" t="s">
        <v>710</v>
      </c>
      <c r="C667" s="88" t="s">
        <v>709</v>
      </c>
      <c r="D667" s="88" t="s">
        <v>711</v>
      </c>
      <c r="E667" s="88"/>
      <c r="F667" s="89">
        <v>156</v>
      </c>
      <c r="G667" s="89">
        <v>156</v>
      </c>
    </row>
    <row r="668" spans="1:7" ht="12.75">
      <c r="A668" s="86">
        <f t="shared" si="10"/>
        <v>653</v>
      </c>
      <c r="B668" s="87" t="s">
        <v>301</v>
      </c>
      <c r="C668" s="88" t="s">
        <v>709</v>
      </c>
      <c r="D668" s="88" t="s">
        <v>711</v>
      </c>
      <c r="E668" s="88" t="s">
        <v>593</v>
      </c>
      <c r="F668" s="89">
        <v>156</v>
      </c>
      <c r="G668" s="89">
        <v>156</v>
      </c>
    </row>
    <row r="669" spans="1:7" ht="12.75">
      <c r="A669" s="86">
        <f t="shared" si="10"/>
        <v>654</v>
      </c>
      <c r="B669" s="106" t="s">
        <v>314</v>
      </c>
      <c r="C669" s="107" t="s">
        <v>709</v>
      </c>
      <c r="D669" s="107" t="s">
        <v>711</v>
      </c>
      <c r="E669" s="107" t="s">
        <v>583</v>
      </c>
      <c r="F669" s="108">
        <v>156</v>
      </c>
      <c r="G669" s="108">
        <v>156</v>
      </c>
    </row>
    <row r="670" spans="1:7" ht="38.25">
      <c r="A670" s="86">
        <f t="shared" si="10"/>
        <v>655</v>
      </c>
      <c r="B670" s="87" t="s">
        <v>726</v>
      </c>
      <c r="C670" s="88" t="s">
        <v>727</v>
      </c>
      <c r="D670" s="88"/>
      <c r="E670" s="88"/>
      <c r="F670" s="89">
        <v>770</v>
      </c>
      <c r="G670" s="89">
        <v>770</v>
      </c>
    </row>
    <row r="671" spans="1:7" ht="25.5">
      <c r="A671" s="86">
        <f t="shared" si="10"/>
        <v>656</v>
      </c>
      <c r="B671" s="87" t="s">
        <v>629</v>
      </c>
      <c r="C671" s="88" t="s">
        <v>727</v>
      </c>
      <c r="D671" s="88" t="s">
        <v>630</v>
      </c>
      <c r="E671" s="88"/>
      <c r="F671" s="89">
        <v>770</v>
      </c>
      <c r="G671" s="89">
        <v>770</v>
      </c>
    </row>
    <row r="672" spans="1:7" ht="38.25">
      <c r="A672" s="86">
        <f t="shared" si="10"/>
        <v>657</v>
      </c>
      <c r="B672" s="87" t="s">
        <v>701</v>
      </c>
      <c r="C672" s="88" t="s">
        <v>727</v>
      </c>
      <c r="D672" s="88" t="s">
        <v>631</v>
      </c>
      <c r="E672" s="88"/>
      <c r="F672" s="89">
        <v>770</v>
      </c>
      <c r="G672" s="89">
        <v>770</v>
      </c>
    </row>
    <row r="673" spans="1:7" ht="25.5">
      <c r="A673" s="86">
        <f t="shared" si="10"/>
        <v>658</v>
      </c>
      <c r="B673" s="87" t="s">
        <v>911</v>
      </c>
      <c r="C673" s="88" t="s">
        <v>727</v>
      </c>
      <c r="D673" s="88" t="s">
        <v>631</v>
      </c>
      <c r="E673" s="88" t="s">
        <v>434</v>
      </c>
      <c r="F673" s="89">
        <v>770</v>
      </c>
      <c r="G673" s="89">
        <v>770</v>
      </c>
    </row>
    <row r="674" spans="1:7" ht="12.75">
      <c r="A674" s="86">
        <f t="shared" si="10"/>
        <v>659</v>
      </c>
      <c r="B674" s="106" t="s">
        <v>618</v>
      </c>
      <c r="C674" s="107" t="s">
        <v>727</v>
      </c>
      <c r="D674" s="107" t="s">
        <v>631</v>
      </c>
      <c r="E674" s="107" t="s">
        <v>619</v>
      </c>
      <c r="F674" s="108">
        <v>770</v>
      </c>
      <c r="G674" s="108">
        <v>770</v>
      </c>
    </row>
    <row r="675" spans="1:7" ht="25.5">
      <c r="A675" s="86">
        <f t="shared" si="10"/>
        <v>660</v>
      </c>
      <c r="B675" s="87" t="s">
        <v>867</v>
      </c>
      <c r="C675" s="88" t="s">
        <v>868</v>
      </c>
      <c r="D675" s="88"/>
      <c r="E675" s="88"/>
      <c r="F675" s="89">
        <v>2393</v>
      </c>
      <c r="G675" s="89">
        <v>2280.8</v>
      </c>
    </row>
    <row r="676" spans="1:7" ht="51">
      <c r="A676" s="86">
        <f t="shared" si="10"/>
        <v>661</v>
      </c>
      <c r="B676" s="87" t="s">
        <v>872</v>
      </c>
      <c r="C676" s="88" t="s">
        <v>873</v>
      </c>
      <c r="D676" s="88"/>
      <c r="E676" s="88"/>
      <c r="F676" s="89">
        <v>2197.4</v>
      </c>
      <c r="G676" s="89">
        <v>2085.2</v>
      </c>
    </row>
    <row r="677" spans="1:7" ht="12.75">
      <c r="A677" s="86">
        <f t="shared" si="10"/>
        <v>662</v>
      </c>
      <c r="B677" s="87" t="s">
        <v>920</v>
      </c>
      <c r="C677" s="88" t="s">
        <v>873</v>
      </c>
      <c r="D677" s="88" t="s">
        <v>797</v>
      </c>
      <c r="E677" s="88"/>
      <c r="F677" s="89">
        <v>2197.4</v>
      </c>
      <c r="G677" s="89">
        <v>2085.2</v>
      </c>
    </row>
    <row r="678" spans="1:7" ht="12.75">
      <c r="A678" s="86">
        <f t="shared" si="10"/>
        <v>663</v>
      </c>
      <c r="B678" s="87" t="s">
        <v>590</v>
      </c>
      <c r="C678" s="88" t="s">
        <v>873</v>
      </c>
      <c r="D678" s="88" t="s">
        <v>921</v>
      </c>
      <c r="E678" s="88"/>
      <c r="F678" s="89">
        <v>2197.4</v>
      </c>
      <c r="G678" s="89">
        <v>2085.2</v>
      </c>
    </row>
    <row r="679" spans="1:7" ht="12.75">
      <c r="A679" s="86">
        <f t="shared" si="10"/>
        <v>664</v>
      </c>
      <c r="B679" s="87" t="s">
        <v>871</v>
      </c>
      <c r="C679" s="88" t="s">
        <v>873</v>
      </c>
      <c r="D679" s="88" t="s">
        <v>921</v>
      </c>
      <c r="E679" s="88" t="s">
        <v>966</v>
      </c>
      <c r="F679" s="89">
        <v>2197.4</v>
      </c>
      <c r="G679" s="89">
        <v>2085.2</v>
      </c>
    </row>
    <row r="680" spans="1:7" ht="12.75">
      <c r="A680" s="86">
        <f t="shared" si="10"/>
        <v>665</v>
      </c>
      <c r="B680" s="106" t="s">
        <v>967</v>
      </c>
      <c r="C680" s="107" t="s">
        <v>873</v>
      </c>
      <c r="D680" s="107" t="s">
        <v>921</v>
      </c>
      <c r="E680" s="107" t="s">
        <v>968</v>
      </c>
      <c r="F680" s="108">
        <v>2197.4</v>
      </c>
      <c r="G680" s="108">
        <v>2085.2</v>
      </c>
    </row>
    <row r="681" spans="1:7" ht="63.75">
      <c r="A681" s="86">
        <f t="shared" si="10"/>
        <v>666</v>
      </c>
      <c r="B681" s="87" t="s">
        <v>869</v>
      </c>
      <c r="C681" s="88" t="s">
        <v>870</v>
      </c>
      <c r="D681" s="88"/>
      <c r="E681" s="88"/>
      <c r="F681" s="89">
        <v>75.6</v>
      </c>
      <c r="G681" s="89">
        <v>75.6</v>
      </c>
    </row>
    <row r="682" spans="1:7" ht="12.75">
      <c r="A682" s="86">
        <f t="shared" si="10"/>
        <v>667</v>
      </c>
      <c r="B682" s="87" t="s">
        <v>920</v>
      </c>
      <c r="C682" s="88" t="s">
        <v>870</v>
      </c>
      <c r="D682" s="88" t="s">
        <v>797</v>
      </c>
      <c r="E682" s="88"/>
      <c r="F682" s="89">
        <v>75.6</v>
      </c>
      <c r="G682" s="89">
        <v>75.6</v>
      </c>
    </row>
    <row r="683" spans="1:7" ht="12.75">
      <c r="A683" s="86">
        <f t="shared" si="10"/>
        <v>668</v>
      </c>
      <c r="B683" s="87" t="s">
        <v>590</v>
      </c>
      <c r="C683" s="88" t="s">
        <v>870</v>
      </c>
      <c r="D683" s="88" t="s">
        <v>921</v>
      </c>
      <c r="E683" s="88"/>
      <c r="F683" s="89">
        <v>75.6</v>
      </c>
      <c r="G683" s="89">
        <v>75.6</v>
      </c>
    </row>
    <row r="684" spans="1:7" ht="12.75">
      <c r="A684" s="86">
        <f t="shared" si="10"/>
        <v>669</v>
      </c>
      <c r="B684" s="87" t="s">
        <v>301</v>
      </c>
      <c r="C684" s="88" t="s">
        <v>870</v>
      </c>
      <c r="D684" s="88" t="s">
        <v>921</v>
      </c>
      <c r="E684" s="88" t="s">
        <v>593</v>
      </c>
      <c r="F684" s="89">
        <v>75.6</v>
      </c>
      <c r="G684" s="89">
        <v>75.6</v>
      </c>
    </row>
    <row r="685" spans="1:7" ht="12.75">
      <c r="A685" s="86">
        <f t="shared" si="10"/>
        <v>670</v>
      </c>
      <c r="B685" s="106" t="s">
        <v>314</v>
      </c>
      <c r="C685" s="107" t="s">
        <v>870</v>
      </c>
      <c r="D685" s="107" t="s">
        <v>921</v>
      </c>
      <c r="E685" s="107" t="s">
        <v>583</v>
      </c>
      <c r="F685" s="108">
        <v>75.6</v>
      </c>
      <c r="G685" s="108">
        <v>75.6</v>
      </c>
    </row>
    <row r="686" spans="1:7" ht="51">
      <c r="A686" s="86">
        <f t="shared" si="10"/>
        <v>671</v>
      </c>
      <c r="B686" s="87" t="s">
        <v>736</v>
      </c>
      <c r="C686" s="88" t="s">
        <v>874</v>
      </c>
      <c r="D686" s="88"/>
      <c r="E686" s="88"/>
      <c r="F686" s="89">
        <v>120</v>
      </c>
      <c r="G686" s="89">
        <v>120</v>
      </c>
    </row>
    <row r="687" spans="1:7" ht="12.75">
      <c r="A687" s="86">
        <f t="shared" si="10"/>
        <v>672</v>
      </c>
      <c r="B687" s="87" t="s">
        <v>920</v>
      </c>
      <c r="C687" s="88" t="s">
        <v>874</v>
      </c>
      <c r="D687" s="88" t="s">
        <v>797</v>
      </c>
      <c r="E687" s="88"/>
      <c r="F687" s="89">
        <v>120</v>
      </c>
      <c r="G687" s="89">
        <v>120</v>
      </c>
    </row>
    <row r="688" spans="1:7" ht="12.75">
      <c r="A688" s="86">
        <f t="shared" si="10"/>
        <v>673</v>
      </c>
      <c r="B688" s="87" t="s">
        <v>590</v>
      </c>
      <c r="C688" s="88" t="s">
        <v>874</v>
      </c>
      <c r="D688" s="88" t="s">
        <v>921</v>
      </c>
      <c r="E688" s="88"/>
      <c r="F688" s="89">
        <v>120</v>
      </c>
      <c r="G688" s="89">
        <v>120</v>
      </c>
    </row>
    <row r="689" spans="1:7" ht="25.5">
      <c r="A689" s="86">
        <f t="shared" si="10"/>
        <v>674</v>
      </c>
      <c r="B689" s="87" t="s">
        <v>911</v>
      </c>
      <c r="C689" s="88" t="s">
        <v>874</v>
      </c>
      <c r="D689" s="88" t="s">
        <v>921</v>
      </c>
      <c r="E689" s="88" t="s">
        <v>434</v>
      </c>
      <c r="F689" s="89">
        <v>120</v>
      </c>
      <c r="G689" s="89">
        <v>120</v>
      </c>
    </row>
    <row r="690" spans="1:7" ht="12.75">
      <c r="A690" s="86">
        <f t="shared" si="10"/>
        <v>675</v>
      </c>
      <c r="B690" s="106" t="s">
        <v>618</v>
      </c>
      <c r="C690" s="107" t="s">
        <v>874</v>
      </c>
      <c r="D690" s="107" t="s">
        <v>921</v>
      </c>
      <c r="E690" s="107" t="s">
        <v>619</v>
      </c>
      <c r="F690" s="108">
        <v>120</v>
      </c>
      <c r="G690" s="108">
        <v>120</v>
      </c>
    </row>
    <row r="691" spans="1:8" ht="12.75">
      <c r="A691" s="109">
        <f t="shared" si="10"/>
        <v>676</v>
      </c>
      <c r="B691" s="104" t="s">
        <v>699</v>
      </c>
      <c r="C691" s="104"/>
      <c r="D691" s="104"/>
      <c r="E691" s="104"/>
      <c r="F691" s="110">
        <v>7800</v>
      </c>
      <c r="G691" s="111">
        <v>15700</v>
      </c>
      <c r="H691" s="112"/>
    </row>
    <row r="692" spans="1:7" ht="12.75">
      <c r="A692" s="113">
        <f t="shared" si="10"/>
        <v>677</v>
      </c>
      <c r="B692" s="97" t="s">
        <v>299</v>
      </c>
      <c r="C692" s="98"/>
      <c r="D692" s="98"/>
      <c r="E692" s="98"/>
      <c r="F692" s="94">
        <f>645729.1+F691</f>
        <v>653529.1</v>
      </c>
      <c r="G692" s="94">
        <f>643199.8+G691</f>
        <v>658899.8</v>
      </c>
    </row>
    <row r="693" ht="12.75" customHeight="1"/>
    <row r="694" ht="12.75" customHeight="1"/>
    <row r="695" ht="12.75" customHeight="1"/>
    <row r="696" ht="12.75" customHeight="1"/>
    <row r="697" ht="12.75" customHeight="1"/>
    <row r="698" ht="12.75" customHeight="1"/>
    <row r="699" ht="12.75" customHeight="1"/>
    <row r="700" ht="12.75" customHeight="1"/>
  </sheetData>
  <sheetProtection/>
  <mergeCells count="15">
    <mergeCell ref="A8:G8"/>
    <mergeCell ref="A1:G1"/>
    <mergeCell ref="A2:G2"/>
    <mergeCell ref="A3:G3"/>
    <mergeCell ref="A4:G4"/>
    <mergeCell ref="A6:G6"/>
    <mergeCell ref="A7:G7"/>
    <mergeCell ref="A9:G9"/>
    <mergeCell ref="A13:A14"/>
    <mergeCell ref="B13:B14"/>
    <mergeCell ref="C13:C14"/>
    <mergeCell ref="D13:D14"/>
    <mergeCell ref="E13:E14"/>
    <mergeCell ref="F13:F14"/>
    <mergeCell ref="G13:G14"/>
  </mergeCells>
  <printOptions/>
  <pageMargins left="0.7086614173228347" right="0.3937007874015748" top="0.3937007874015748" bottom="0.3937007874015748"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666633"/>
  </sheetPr>
  <dimension ref="A1:E24"/>
  <sheetViews>
    <sheetView zoomScalePageLayoutView="0" workbookViewId="0" topLeftCell="A1">
      <selection activeCell="A7" sqref="A7:E7"/>
    </sheetView>
  </sheetViews>
  <sheetFormatPr defaultColWidth="9.00390625" defaultRowHeight="12.75"/>
  <cols>
    <col min="1" max="1" width="6.125" style="0" customWidth="1"/>
    <col min="2" max="2" width="44.00390625" style="0" customWidth="1"/>
    <col min="3" max="3" width="14.625" style="0" customWidth="1"/>
    <col min="4" max="4" width="13.125" style="0" customWidth="1"/>
    <col min="5" max="5" width="14.00390625" style="0" customWidth="1"/>
  </cols>
  <sheetData>
    <row r="1" spans="1:5" ht="12.75">
      <c r="A1" s="261" t="s">
        <v>75</v>
      </c>
      <c r="B1" s="261"/>
      <c r="C1" s="261"/>
      <c r="D1" s="261"/>
      <c r="E1" s="261"/>
    </row>
    <row r="2" spans="1:5" ht="12.75">
      <c r="A2" s="261" t="s">
        <v>518</v>
      </c>
      <c r="B2" s="261"/>
      <c r="C2" s="261"/>
      <c r="D2" s="261"/>
      <c r="E2" s="261"/>
    </row>
    <row r="3" spans="1:5" ht="12.75">
      <c r="A3" s="261" t="s">
        <v>1125</v>
      </c>
      <c r="B3" s="261"/>
      <c r="C3" s="261"/>
      <c r="D3" s="261"/>
      <c r="E3" s="261"/>
    </row>
    <row r="4" spans="1:5" ht="12.75">
      <c r="A4" s="114"/>
      <c r="B4" s="115"/>
      <c r="C4" s="115"/>
      <c r="D4" s="114"/>
      <c r="E4" s="114"/>
    </row>
    <row r="5" spans="1:5" ht="16.5">
      <c r="A5" s="260" t="s">
        <v>549</v>
      </c>
      <c r="B5" s="260"/>
      <c r="C5" s="260"/>
      <c r="D5" s="260"/>
      <c r="E5" s="260"/>
    </row>
    <row r="6" spans="1:5" ht="16.5">
      <c r="A6" s="260" t="s">
        <v>550</v>
      </c>
      <c r="B6" s="260"/>
      <c r="C6" s="260"/>
      <c r="D6" s="260"/>
      <c r="E6" s="260"/>
    </row>
    <row r="7" spans="1:5" ht="18.75" customHeight="1">
      <c r="A7" s="260" t="s">
        <v>44</v>
      </c>
      <c r="B7" s="260"/>
      <c r="C7" s="260"/>
      <c r="D7" s="260"/>
      <c r="E7" s="260"/>
    </row>
    <row r="8" spans="1:5" ht="18.75" customHeight="1">
      <c r="A8" s="116"/>
      <c r="B8" s="116"/>
      <c r="C8" s="116"/>
      <c r="D8" s="114"/>
      <c r="E8" s="114"/>
    </row>
    <row r="9" spans="1:5" ht="12.75">
      <c r="A9" s="114"/>
      <c r="B9" s="115"/>
      <c r="C9" s="117"/>
      <c r="D9" s="114"/>
      <c r="E9" s="117" t="s">
        <v>997</v>
      </c>
    </row>
    <row r="10" spans="1:5" ht="12.75">
      <c r="A10" s="114"/>
      <c r="B10" s="115"/>
      <c r="C10" s="117"/>
      <c r="D10" s="114"/>
      <c r="E10" s="114"/>
    </row>
    <row r="11" spans="1:5" ht="12.75">
      <c r="A11" s="256" t="s">
        <v>985</v>
      </c>
      <c r="B11" s="257" t="s">
        <v>454</v>
      </c>
      <c r="C11" s="258" t="s">
        <v>998</v>
      </c>
      <c r="D11" s="258"/>
      <c r="E11" s="258"/>
    </row>
    <row r="12" spans="1:5" ht="12.75">
      <c r="A12" s="256"/>
      <c r="B12" s="257"/>
      <c r="C12" s="259" t="s">
        <v>547</v>
      </c>
      <c r="D12" s="259" t="s">
        <v>548</v>
      </c>
      <c r="E12" s="259" t="s">
        <v>45</v>
      </c>
    </row>
    <row r="13" spans="1:5" ht="12.75">
      <c r="A13" s="256"/>
      <c r="B13" s="257"/>
      <c r="C13" s="256"/>
      <c r="D13" s="256"/>
      <c r="E13" s="256"/>
    </row>
    <row r="14" spans="1:5" ht="18.75">
      <c r="A14" s="118">
        <v>1</v>
      </c>
      <c r="B14" s="118" t="s">
        <v>987</v>
      </c>
      <c r="C14" s="119">
        <v>239</v>
      </c>
      <c r="D14" s="119">
        <v>191.2</v>
      </c>
      <c r="E14" s="119">
        <v>191.2</v>
      </c>
    </row>
    <row r="15" spans="1:5" ht="18.75">
      <c r="A15" s="118">
        <f aca="true" t="shared" si="0" ref="A15:A20">A14+1</f>
        <v>2</v>
      </c>
      <c r="B15" s="118" t="s">
        <v>988</v>
      </c>
      <c r="C15" s="120">
        <v>1425.5</v>
      </c>
      <c r="D15" s="120">
        <v>1140.4</v>
      </c>
      <c r="E15" s="120">
        <v>1140.4</v>
      </c>
    </row>
    <row r="16" spans="1:5" ht="18.75">
      <c r="A16" s="118">
        <f t="shared" si="0"/>
        <v>3</v>
      </c>
      <c r="B16" s="118" t="s">
        <v>989</v>
      </c>
      <c r="C16" s="120">
        <v>1432.5</v>
      </c>
      <c r="D16" s="120">
        <v>1146</v>
      </c>
      <c r="E16" s="120">
        <v>1146</v>
      </c>
    </row>
    <row r="17" spans="1:5" ht="18.75">
      <c r="A17" s="118">
        <f t="shared" si="0"/>
        <v>4</v>
      </c>
      <c r="B17" s="118" t="s">
        <v>990</v>
      </c>
      <c r="C17" s="120">
        <v>1094.7</v>
      </c>
      <c r="D17" s="120">
        <v>875.8</v>
      </c>
      <c r="E17" s="120">
        <v>875.8</v>
      </c>
    </row>
    <row r="18" spans="1:5" ht="18.75">
      <c r="A18" s="118">
        <f t="shared" si="0"/>
        <v>5</v>
      </c>
      <c r="B18" s="118" t="s">
        <v>991</v>
      </c>
      <c r="C18" s="120">
        <v>1225.5</v>
      </c>
      <c r="D18" s="120">
        <v>980.4</v>
      </c>
      <c r="E18" s="120">
        <v>980.4</v>
      </c>
    </row>
    <row r="19" spans="1:5" ht="18.75">
      <c r="A19" s="118">
        <f t="shared" si="0"/>
        <v>6</v>
      </c>
      <c r="B19" s="118" t="s">
        <v>992</v>
      </c>
      <c r="C19" s="120">
        <v>548.4</v>
      </c>
      <c r="D19" s="120">
        <v>438.7</v>
      </c>
      <c r="E19" s="120">
        <v>438.7</v>
      </c>
    </row>
    <row r="20" spans="1:5" ht="18.75">
      <c r="A20" s="118">
        <f t="shared" si="0"/>
        <v>7</v>
      </c>
      <c r="B20" s="118" t="s">
        <v>993</v>
      </c>
      <c r="C20" s="120">
        <v>797.1</v>
      </c>
      <c r="D20" s="120">
        <v>637.7</v>
      </c>
      <c r="E20" s="120">
        <v>637.7</v>
      </c>
    </row>
    <row r="21" spans="1:5" ht="18.75">
      <c r="A21" s="118">
        <v>8</v>
      </c>
      <c r="B21" s="118" t="s">
        <v>994</v>
      </c>
      <c r="C21" s="120">
        <v>1774.7</v>
      </c>
      <c r="D21" s="120">
        <v>1419.7</v>
      </c>
      <c r="E21" s="120">
        <v>1419.7</v>
      </c>
    </row>
    <row r="22" spans="1:5" ht="18.75">
      <c r="A22" s="118">
        <v>9</v>
      </c>
      <c r="B22" s="118" t="s">
        <v>995</v>
      </c>
      <c r="C22" s="120">
        <v>412.8</v>
      </c>
      <c r="D22" s="120">
        <v>330.2</v>
      </c>
      <c r="E22" s="120">
        <v>330.2</v>
      </c>
    </row>
    <row r="23" spans="1:5" ht="18.75">
      <c r="A23" s="118">
        <v>10</v>
      </c>
      <c r="B23" s="118" t="s">
        <v>996</v>
      </c>
      <c r="C23" s="120">
        <v>1601.6</v>
      </c>
      <c r="D23" s="120">
        <v>1281.3</v>
      </c>
      <c r="E23" s="120">
        <v>1281.3</v>
      </c>
    </row>
    <row r="24" spans="1:5" ht="18.75">
      <c r="A24" s="118"/>
      <c r="B24" s="118" t="s">
        <v>986</v>
      </c>
      <c r="C24" s="120">
        <f>C15+C16+C17+C18+C19+C20+C22+C23+C14+C21</f>
        <v>10551.800000000001</v>
      </c>
      <c r="D24" s="120">
        <f>D15+D16+D17+D18+D19+D20+D22+D23+D14+D21</f>
        <v>8441.4</v>
      </c>
      <c r="E24" s="120">
        <f>E15+E16+E17+E18+E19+E20+E22+E23+E14+E21</f>
        <v>8441.4</v>
      </c>
    </row>
  </sheetData>
  <sheetProtection/>
  <mergeCells count="12">
    <mergeCell ref="A6:E6"/>
    <mergeCell ref="A7:E7"/>
    <mergeCell ref="A1:E1"/>
    <mergeCell ref="A2:E2"/>
    <mergeCell ref="A3:E3"/>
    <mergeCell ref="A5:E5"/>
    <mergeCell ref="A11:A13"/>
    <mergeCell ref="B11:B13"/>
    <mergeCell ref="C11:E11"/>
    <mergeCell ref="C12:C13"/>
    <mergeCell ref="D12:D13"/>
    <mergeCell ref="E12:E13"/>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E25"/>
  <sheetViews>
    <sheetView zoomScaleSheetLayoutView="100" zoomScalePageLayoutView="0" workbookViewId="0" topLeftCell="A1">
      <selection activeCell="A8" sqref="A8:E8"/>
    </sheetView>
  </sheetViews>
  <sheetFormatPr defaultColWidth="9.00390625" defaultRowHeight="12.75"/>
  <cols>
    <col min="1" max="1" width="6.125" style="0" customWidth="1"/>
    <col min="2" max="2" width="44.00390625" style="0" customWidth="1"/>
    <col min="3" max="3" width="12.00390625" style="0" customWidth="1"/>
    <col min="4" max="4" width="11.75390625" style="0" customWidth="1"/>
    <col min="5" max="5" width="12.125" style="0" customWidth="1"/>
  </cols>
  <sheetData>
    <row r="1" spans="1:5" ht="12.75">
      <c r="A1" s="261" t="s">
        <v>74</v>
      </c>
      <c r="B1" s="261"/>
      <c r="C1" s="261"/>
      <c r="D1" s="261"/>
      <c r="E1" s="261"/>
    </row>
    <row r="2" spans="1:5" ht="12.75">
      <c r="A2" s="261" t="s">
        <v>518</v>
      </c>
      <c r="B2" s="261"/>
      <c r="C2" s="261"/>
      <c r="D2" s="261"/>
      <c r="E2" s="261"/>
    </row>
    <row r="3" spans="1:5" ht="12.75">
      <c r="A3" s="261" t="s">
        <v>1125</v>
      </c>
      <c r="B3" s="261"/>
      <c r="C3" s="261"/>
      <c r="D3" s="261"/>
      <c r="E3" s="261"/>
    </row>
    <row r="4" spans="1:5" ht="12.75">
      <c r="A4" s="117"/>
      <c r="B4" s="117"/>
      <c r="C4" s="117"/>
      <c r="D4" s="117"/>
      <c r="E4" s="117"/>
    </row>
    <row r="5" spans="1:5" ht="12.75">
      <c r="A5" s="114"/>
      <c r="B5" s="115"/>
      <c r="C5" s="115"/>
      <c r="D5" s="114"/>
      <c r="E5" s="114"/>
    </row>
    <row r="6" spans="1:5" ht="16.5">
      <c r="A6" s="260" t="s">
        <v>622</v>
      </c>
      <c r="B6" s="260"/>
      <c r="C6" s="260"/>
      <c r="D6" s="260"/>
      <c r="E6" s="260"/>
    </row>
    <row r="7" spans="1:5" ht="16.5">
      <c r="A7" s="260" t="s">
        <v>546</v>
      </c>
      <c r="B7" s="260"/>
      <c r="C7" s="260"/>
      <c r="D7" s="260"/>
      <c r="E7" s="260"/>
    </row>
    <row r="8" spans="1:5" ht="18.75" customHeight="1">
      <c r="A8" s="260" t="s">
        <v>44</v>
      </c>
      <c r="B8" s="260"/>
      <c r="C8" s="260"/>
      <c r="D8" s="260"/>
      <c r="E8" s="260"/>
    </row>
    <row r="9" spans="1:5" ht="18.75" customHeight="1">
      <c r="A9" s="116"/>
      <c r="B9" s="116"/>
      <c r="C9" s="116"/>
      <c r="D9" s="114"/>
      <c r="E9" s="114"/>
    </row>
    <row r="10" spans="1:5" ht="12.75">
      <c r="A10" s="114"/>
      <c r="B10" s="115"/>
      <c r="C10" s="117"/>
      <c r="D10" s="114"/>
      <c r="E10" s="117" t="s">
        <v>997</v>
      </c>
    </row>
    <row r="11" spans="1:5" ht="12.75">
      <c r="A11" s="114"/>
      <c r="B11" s="115"/>
      <c r="C11" s="117"/>
      <c r="D11" s="114"/>
      <c r="E11" s="114"/>
    </row>
    <row r="12" spans="1:5" ht="12.75">
      <c r="A12" s="256" t="s">
        <v>985</v>
      </c>
      <c r="B12" s="257" t="s">
        <v>454</v>
      </c>
      <c r="C12" s="258" t="s">
        <v>998</v>
      </c>
      <c r="D12" s="258"/>
      <c r="E12" s="258"/>
    </row>
    <row r="13" spans="1:5" ht="12.75" customHeight="1">
      <c r="A13" s="256"/>
      <c r="B13" s="257"/>
      <c r="C13" s="259" t="s">
        <v>547</v>
      </c>
      <c r="D13" s="259" t="s">
        <v>548</v>
      </c>
      <c r="E13" s="259" t="s">
        <v>45</v>
      </c>
    </row>
    <row r="14" spans="1:5" ht="12.75" customHeight="1">
      <c r="A14" s="256"/>
      <c r="B14" s="257"/>
      <c r="C14" s="256"/>
      <c r="D14" s="256"/>
      <c r="E14" s="256"/>
    </row>
    <row r="15" spans="1:5" ht="18.75">
      <c r="A15" s="121">
        <v>1</v>
      </c>
      <c r="B15" s="118" t="s">
        <v>987</v>
      </c>
      <c r="C15" s="119">
        <v>1854.5</v>
      </c>
      <c r="D15" s="119">
        <v>94.4</v>
      </c>
      <c r="E15" s="119">
        <v>8.8</v>
      </c>
    </row>
    <row r="16" spans="1:5" ht="18.75">
      <c r="A16" s="121">
        <f aca="true" t="shared" si="0" ref="A16:A21">A15+1</f>
        <v>2</v>
      </c>
      <c r="B16" s="118" t="s">
        <v>988</v>
      </c>
      <c r="C16" s="120">
        <v>9913.9</v>
      </c>
      <c r="D16" s="120">
        <v>6182.9</v>
      </c>
      <c r="E16" s="120">
        <v>5981.7</v>
      </c>
    </row>
    <row r="17" spans="1:5" ht="18.75">
      <c r="A17" s="121">
        <f t="shared" si="0"/>
        <v>3</v>
      </c>
      <c r="B17" s="118" t="s">
        <v>989</v>
      </c>
      <c r="C17" s="120">
        <v>7513.9</v>
      </c>
      <c r="D17" s="120">
        <v>5148</v>
      </c>
      <c r="E17" s="120">
        <v>5081.5</v>
      </c>
    </row>
    <row r="18" spans="1:5" ht="18.75">
      <c r="A18" s="121">
        <f t="shared" si="0"/>
        <v>4</v>
      </c>
      <c r="B18" s="118" t="s">
        <v>990</v>
      </c>
      <c r="C18" s="120">
        <v>9116.4</v>
      </c>
      <c r="D18" s="120">
        <v>5719.7</v>
      </c>
      <c r="E18" s="120">
        <v>5584.4</v>
      </c>
    </row>
    <row r="19" spans="1:5" ht="18.75">
      <c r="A19" s="121">
        <f t="shared" si="0"/>
        <v>5</v>
      </c>
      <c r="B19" s="118" t="s">
        <v>991</v>
      </c>
      <c r="C19" s="120"/>
      <c r="D19" s="120">
        <v>5846.6</v>
      </c>
      <c r="E19" s="120">
        <v>5661.2</v>
      </c>
    </row>
    <row r="20" spans="1:5" ht="18.75">
      <c r="A20" s="121">
        <f t="shared" si="0"/>
        <v>6</v>
      </c>
      <c r="B20" s="118" t="s">
        <v>992</v>
      </c>
      <c r="C20" s="120">
        <v>6053.3</v>
      </c>
      <c r="D20" s="120">
        <v>3527</v>
      </c>
      <c r="E20" s="120">
        <v>3562.6</v>
      </c>
    </row>
    <row r="21" spans="1:5" ht="18.75">
      <c r="A21" s="121">
        <f t="shared" si="0"/>
        <v>7</v>
      </c>
      <c r="B21" s="118" t="s">
        <v>993</v>
      </c>
      <c r="C21" s="120">
        <v>5199.4</v>
      </c>
      <c r="D21" s="120">
        <v>3077.4</v>
      </c>
      <c r="E21" s="120">
        <v>3062.9</v>
      </c>
    </row>
    <row r="22" spans="1:5" ht="18.75">
      <c r="A22" s="121">
        <v>8</v>
      </c>
      <c r="B22" s="118" t="s">
        <v>994</v>
      </c>
      <c r="C22" s="120">
        <v>1498.6</v>
      </c>
      <c r="D22" s="120">
        <v>452.8</v>
      </c>
      <c r="E22" s="120">
        <v>407.4</v>
      </c>
    </row>
    <row r="23" spans="1:5" ht="18.75">
      <c r="A23" s="121">
        <v>9</v>
      </c>
      <c r="B23" s="118" t="s">
        <v>995</v>
      </c>
      <c r="C23" s="120"/>
      <c r="D23" s="120">
        <v>2284.5</v>
      </c>
      <c r="E23" s="120">
        <v>2475.1</v>
      </c>
    </row>
    <row r="24" spans="1:5" ht="18.75">
      <c r="A24" s="121">
        <v>10</v>
      </c>
      <c r="B24" s="118" t="s">
        <v>996</v>
      </c>
      <c r="C24" s="120">
        <v>12411</v>
      </c>
      <c r="D24" s="120">
        <v>5714.7</v>
      </c>
      <c r="E24" s="120">
        <v>5278.4</v>
      </c>
    </row>
    <row r="25" spans="1:5" ht="18.75">
      <c r="A25" s="118"/>
      <c r="B25" s="118" t="s">
        <v>986</v>
      </c>
      <c r="C25" s="120">
        <f>C16+C17+C18+C19+C20+C21+C23+C24+C15+C22</f>
        <v>53560.99999999999</v>
      </c>
      <c r="D25" s="120">
        <f>D16+D17+D18+D19+D20+D21+D23+D24+D15+D22</f>
        <v>38048</v>
      </c>
      <c r="E25" s="120">
        <f>E16+E17+E18+E19+E20+E21+E23+E24+E15+E22</f>
        <v>37104</v>
      </c>
    </row>
  </sheetData>
  <sheetProtection/>
  <mergeCells count="12">
    <mergeCell ref="A12:A14"/>
    <mergeCell ref="D13:D14"/>
    <mergeCell ref="C12:E12"/>
    <mergeCell ref="E13:E14"/>
    <mergeCell ref="B12:B14"/>
    <mergeCell ref="C13:C14"/>
    <mergeCell ref="A6:E6"/>
    <mergeCell ref="A7:E7"/>
    <mergeCell ref="A8:E8"/>
    <mergeCell ref="A1:E1"/>
    <mergeCell ref="A2:E2"/>
    <mergeCell ref="A3:E3"/>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6"/>
  </sheetPr>
  <dimension ref="A1:E28"/>
  <sheetViews>
    <sheetView zoomScalePageLayoutView="0" workbookViewId="0" topLeftCell="A1">
      <selection activeCell="A10" sqref="A10:E10"/>
    </sheetView>
  </sheetViews>
  <sheetFormatPr defaultColWidth="9.00390625" defaultRowHeight="12.75"/>
  <cols>
    <col min="1" max="1" width="4.875" style="0" customWidth="1"/>
    <col min="2" max="2" width="43.125" style="0" customWidth="1"/>
    <col min="3" max="3" width="12.00390625" style="0" customWidth="1"/>
    <col min="4" max="4" width="11.625" style="0" customWidth="1"/>
    <col min="5" max="5" width="10.125" style="0" customWidth="1"/>
  </cols>
  <sheetData>
    <row r="1" spans="1:5" ht="12.75">
      <c r="A1" s="261" t="s">
        <v>552</v>
      </c>
      <c r="B1" s="261"/>
      <c r="C1" s="261"/>
      <c r="D1" s="261"/>
      <c r="E1" s="261"/>
    </row>
    <row r="2" spans="1:5" ht="12.75">
      <c r="A2" s="262" t="s">
        <v>551</v>
      </c>
      <c r="B2" s="262"/>
      <c r="C2" s="262"/>
      <c r="D2" s="262"/>
      <c r="E2" s="262"/>
    </row>
    <row r="3" spans="1:5" ht="12.75">
      <c r="A3" s="261" t="s">
        <v>1126</v>
      </c>
      <c r="B3" s="261"/>
      <c r="C3" s="261"/>
      <c r="D3" s="261"/>
      <c r="E3" s="261"/>
    </row>
    <row r="4" spans="1:5" ht="12.75">
      <c r="A4" s="117"/>
      <c r="B4" s="117"/>
      <c r="C4" s="117"/>
      <c r="D4" s="117"/>
      <c r="E4" s="117"/>
    </row>
    <row r="5" spans="1:5" ht="12.75">
      <c r="A5" s="114"/>
      <c r="B5" s="115"/>
      <c r="C5" s="115"/>
      <c r="D5" s="114"/>
      <c r="E5" s="114"/>
    </row>
    <row r="6" spans="1:5" ht="16.5">
      <c r="A6" s="260" t="s">
        <v>554</v>
      </c>
      <c r="B6" s="260"/>
      <c r="C6" s="260"/>
      <c r="D6" s="260"/>
      <c r="E6" s="260"/>
    </row>
    <row r="7" spans="1:5" ht="16.5">
      <c r="A7" s="260" t="s">
        <v>553</v>
      </c>
      <c r="B7" s="260"/>
      <c r="C7" s="260"/>
      <c r="D7" s="260"/>
      <c r="E7" s="260"/>
    </row>
    <row r="8" spans="1:5" ht="16.5">
      <c r="A8" s="260" t="s">
        <v>455</v>
      </c>
      <c r="B8" s="260"/>
      <c r="C8" s="260"/>
      <c r="D8" s="260"/>
      <c r="E8" s="260"/>
    </row>
    <row r="9" spans="1:5" ht="16.5">
      <c r="A9" s="260" t="s">
        <v>456</v>
      </c>
      <c r="B9" s="260"/>
      <c r="C9" s="260"/>
      <c r="D9" s="260"/>
      <c r="E9" s="260"/>
    </row>
    <row r="10" spans="1:5" ht="16.5">
      <c r="A10" s="260" t="s">
        <v>457</v>
      </c>
      <c r="B10" s="260"/>
      <c r="C10" s="260"/>
      <c r="D10" s="260"/>
      <c r="E10" s="260"/>
    </row>
    <row r="11" spans="1:5" ht="16.5">
      <c r="A11" s="260" t="s">
        <v>46</v>
      </c>
      <c r="B11" s="260"/>
      <c r="C11" s="260"/>
      <c r="D11" s="260"/>
      <c r="E11" s="260"/>
    </row>
    <row r="12" spans="1:5" ht="16.5">
      <c r="A12" s="122"/>
      <c r="B12" s="122"/>
      <c r="C12" s="122"/>
      <c r="D12" s="123"/>
      <c r="E12" s="114"/>
    </row>
    <row r="13" spans="1:5" ht="16.5">
      <c r="A13" s="122"/>
      <c r="B13" s="122"/>
      <c r="C13" s="122"/>
      <c r="D13" s="123"/>
      <c r="E13" s="114"/>
    </row>
    <row r="14" spans="1:5" ht="16.5">
      <c r="A14" s="114"/>
      <c r="B14" s="123"/>
      <c r="C14" s="117"/>
      <c r="D14" s="123"/>
      <c r="E14" s="117" t="s">
        <v>997</v>
      </c>
    </row>
    <row r="15" spans="1:5" ht="15">
      <c r="A15" s="256" t="s">
        <v>985</v>
      </c>
      <c r="B15" s="256" t="s">
        <v>454</v>
      </c>
      <c r="C15" s="264" t="s">
        <v>998</v>
      </c>
      <c r="D15" s="264"/>
      <c r="E15" s="264"/>
    </row>
    <row r="16" spans="1:5" ht="12.75" customHeight="1">
      <c r="A16" s="256"/>
      <c r="B16" s="256"/>
      <c r="C16" s="263" t="s">
        <v>547</v>
      </c>
      <c r="D16" s="263" t="s">
        <v>548</v>
      </c>
      <c r="E16" s="263" t="s">
        <v>45</v>
      </c>
    </row>
    <row r="17" spans="1:5" ht="12.75" customHeight="1">
      <c r="A17" s="256"/>
      <c r="B17" s="256"/>
      <c r="C17" s="263"/>
      <c r="D17" s="263"/>
      <c r="E17" s="263"/>
    </row>
    <row r="18" spans="1:5" ht="18.75">
      <c r="A18" s="121">
        <v>1</v>
      </c>
      <c r="B18" s="118" t="s">
        <v>987</v>
      </c>
      <c r="C18" s="124">
        <v>89.5</v>
      </c>
      <c r="D18" s="125">
        <v>90.5</v>
      </c>
      <c r="E18" s="125">
        <v>85.9</v>
      </c>
    </row>
    <row r="19" spans="1:5" ht="18.75">
      <c r="A19" s="121">
        <f>A18+1</f>
        <v>2</v>
      </c>
      <c r="B19" s="118" t="s">
        <v>988</v>
      </c>
      <c r="C19" s="124">
        <v>255.8</v>
      </c>
      <c r="D19" s="125">
        <v>258.5</v>
      </c>
      <c r="E19" s="125">
        <v>245.3</v>
      </c>
    </row>
    <row r="20" spans="1:5" ht="18.75">
      <c r="A20" s="121">
        <f aca="true" t="shared" si="0" ref="A20:A27">A19+1</f>
        <v>3</v>
      </c>
      <c r="B20" s="118" t="s">
        <v>989</v>
      </c>
      <c r="C20" s="124">
        <v>255.8</v>
      </c>
      <c r="D20" s="125">
        <v>258.5</v>
      </c>
      <c r="E20" s="125">
        <v>245.3</v>
      </c>
    </row>
    <row r="21" spans="1:5" ht="18.75">
      <c r="A21" s="121">
        <f t="shared" si="0"/>
        <v>4</v>
      </c>
      <c r="B21" s="118" t="s">
        <v>990</v>
      </c>
      <c r="C21" s="124">
        <v>255.8</v>
      </c>
      <c r="D21" s="125">
        <v>258.5</v>
      </c>
      <c r="E21" s="125">
        <v>245.3</v>
      </c>
    </row>
    <row r="22" spans="1:5" ht="18.75">
      <c r="A22" s="121">
        <f t="shared" si="0"/>
        <v>5</v>
      </c>
      <c r="B22" s="118" t="s">
        <v>991</v>
      </c>
      <c r="C22" s="124">
        <v>255.8</v>
      </c>
      <c r="D22" s="125">
        <v>258.5</v>
      </c>
      <c r="E22" s="125">
        <v>245.3</v>
      </c>
    </row>
    <row r="23" spans="1:5" ht="18.75">
      <c r="A23" s="121">
        <f t="shared" si="0"/>
        <v>6</v>
      </c>
      <c r="B23" s="118" t="s">
        <v>992</v>
      </c>
      <c r="C23" s="124">
        <v>89.5</v>
      </c>
      <c r="D23" s="125">
        <v>90.5</v>
      </c>
      <c r="E23" s="125">
        <v>85.9</v>
      </c>
    </row>
    <row r="24" spans="1:5" ht="18.75">
      <c r="A24" s="121">
        <f t="shared" si="0"/>
        <v>7</v>
      </c>
      <c r="B24" s="118" t="s">
        <v>993</v>
      </c>
      <c r="C24" s="124">
        <v>102.4</v>
      </c>
      <c r="D24" s="125">
        <v>103.4</v>
      </c>
      <c r="E24" s="125">
        <v>98.1</v>
      </c>
    </row>
    <row r="25" spans="1:5" ht="18.75">
      <c r="A25" s="121">
        <f t="shared" si="0"/>
        <v>8</v>
      </c>
      <c r="B25" s="118" t="s">
        <v>994</v>
      </c>
      <c r="C25" s="124">
        <v>255.8</v>
      </c>
      <c r="D25" s="125">
        <v>258.5</v>
      </c>
      <c r="E25" s="125">
        <v>245.3</v>
      </c>
    </row>
    <row r="26" spans="1:5" ht="18.75">
      <c r="A26" s="121">
        <f t="shared" si="0"/>
        <v>9</v>
      </c>
      <c r="B26" s="118" t="s">
        <v>995</v>
      </c>
      <c r="C26" s="124">
        <v>102.4</v>
      </c>
      <c r="D26" s="125">
        <v>103.4</v>
      </c>
      <c r="E26" s="125">
        <v>98.1</v>
      </c>
    </row>
    <row r="27" spans="1:5" ht="18.75">
      <c r="A27" s="121">
        <f t="shared" si="0"/>
        <v>10</v>
      </c>
      <c r="B27" s="118" t="s">
        <v>996</v>
      </c>
      <c r="C27" s="124">
        <v>511.6</v>
      </c>
      <c r="D27" s="125">
        <v>517.1</v>
      </c>
      <c r="E27" s="125">
        <v>490.7</v>
      </c>
    </row>
    <row r="28" spans="1:5" ht="18.75">
      <c r="A28" s="118"/>
      <c r="B28" s="118" t="s">
        <v>986</v>
      </c>
      <c r="C28" s="118">
        <f>C19+C20+C21+C22+C23+C26+C27+C25+C18+C24</f>
        <v>2174.4</v>
      </c>
      <c r="D28" s="118">
        <f>D19+D20+D21+D22+D23+D26+D27+D25+D18+D24</f>
        <v>2197.4</v>
      </c>
      <c r="E28" s="118">
        <f>E19+E20+E21+E22+E23+E26+E27+E25+E18+E24</f>
        <v>2085.2000000000003</v>
      </c>
    </row>
  </sheetData>
  <sheetProtection/>
  <mergeCells count="15">
    <mergeCell ref="C16:C17"/>
    <mergeCell ref="B15:B17"/>
    <mergeCell ref="A15:A17"/>
    <mergeCell ref="C15:E15"/>
    <mergeCell ref="D16:D17"/>
    <mergeCell ref="E16:E17"/>
    <mergeCell ref="A11:E11"/>
    <mergeCell ref="A1:E1"/>
    <mergeCell ref="A2:E2"/>
    <mergeCell ref="A3:E3"/>
    <mergeCell ref="A7:E7"/>
    <mergeCell ref="A8:E8"/>
    <mergeCell ref="A9:E9"/>
    <mergeCell ref="A10:E10"/>
    <mergeCell ref="A6:E6"/>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61"/>
  </sheetPr>
  <dimension ref="A1:E26"/>
  <sheetViews>
    <sheetView tabSelected="1" zoomScalePageLayoutView="0" workbookViewId="0" topLeftCell="A1">
      <selection activeCell="H24" sqref="H24"/>
    </sheetView>
  </sheetViews>
  <sheetFormatPr defaultColWidth="9.00390625" defaultRowHeight="12.75"/>
  <cols>
    <col min="1" max="1" width="5.00390625" style="0" customWidth="1"/>
    <col min="2" max="2" width="45.125" style="0" customWidth="1"/>
    <col min="3" max="3" width="10.875" style="0" customWidth="1"/>
    <col min="4" max="4" width="9.875" style="0" customWidth="1"/>
    <col min="5" max="5" width="10.375" style="0" customWidth="1"/>
  </cols>
  <sheetData>
    <row r="1" spans="1:5" ht="12.75">
      <c r="A1" s="261" t="s">
        <v>73</v>
      </c>
      <c r="B1" s="261"/>
      <c r="C1" s="261"/>
      <c r="D1" s="261"/>
      <c r="E1" s="261"/>
    </row>
    <row r="2" spans="1:5" ht="12.75">
      <c r="A2" s="261" t="s">
        <v>606</v>
      </c>
      <c r="B2" s="261"/>
      <c r="C2" s="261"/>
      <c r="D2" s="261"/>
      <c r="E2" s="261"/>
    </row>
    <row r="3" spans="1:5" ht="12.75">
      <c r="A3" s="261" t="s">
        <v>1125</v>
      </c>
      <c r="B3" s="261"/>
      <c r="C3" s="261"/>
      <c r="D3" s="261"/>
      <c r="E3" s="261"/>
    </row>
    <row r="4" spans="1:5" ht="12.75">
      <c r="A4" s="81"/>
      <c r="B4" s="81"/>
      <c r="C4" s="81"/>
      <c r="D4" s="81"/>
      <c r="E4" s="114"/>
    </row>
    <row r="5" spans="1:5" ht="12.75">
      <c r="A5" s="114"/>
      <c r="B5" s="115"/>
      <c r="C5" s="115"/>
      <c r="D5" s="114"/>
      <c r="E5" s="114"/>
    </row>
    <row r="6" spans="1:5" ht="16.5">
      <c r="A6" s="260" t="s">
        <v>555</v>
      </c>
      <c r="B6" s="260"/>
      <c r="C6" s="260"/>
      <c r="D6" s="260"/>
      <c r="E6" s="260"/>
    </row>
    <row r="7" spans="1:5" ht="16.5">
      <c r="A7" s="123" t="s">
        <v>194</v>
      </c>
      <c r="B7" s="123"/>
      <c r="C7" s="123"/>
      <c r="D7" s="123"/>
      <c r="E7" s="114"/>
    </row>
    <row r="8" spans="1:5" ht="16.5">
      <c r="A8" s="123" t="s">
        <v>193</v>
      </c>
      <c r="B8" s="123"/>
      <c r="C8" s="123"/>
      <c r="D8" s="123"/>
      <c r="E8" s="114"/>
    </row>
    <row r="9" spans="1:5" ht="16.5">
      <c r="A9" s="260" t="s">
        <v>47</v>
      </c>
      <c r="B9" s="260"/>
      <c r="C9" s="260"/>
      <c r="D9" s="260"/>
      <c r="E9" s="260"/>
    </row>
    <row r="10" spans="1:5" ht="16.5">
      <c r="A10" s="260"/>
      <c r="B10" s="260"/>
      <c r="C10" s="260"/>
      <c r="D10" s="114"/>
      <c r="E10" s="114"/>
    </row>
    <row r="11" spans="1:5" ht="16.5">
      <c r="A11" s="126"/>
      <c r="B11" s="122"/>
      <c r="C11" s="122"/>
      <c r="D11" s="114"/>
      <c r="E11" s="117" t="s">
        <v>997</v>
      </c>
    </row>
    <row r="12" spans="1:5" ht="16.5">
      <c r="A12" s="126"/>
      <c r="B12" s="122"/>
      <c r="C12" s="122"/>
      <c r="D12" s="114"/>
      <c r="E12" s="117"/>
    </row>
    <row r="13" spans="1:5" ht="15">
      <c r="A13" s="256" t="s">
        <v>985</v>
      </c>
      <c r="B13" s="256" t="s">
        <v>454</v>
      </c>
      <c r="C13" s="256" t="s">
        <v>998</v>
      </c>
      <c r="D13" s="256"/>
      <c r="E13" s="256"/>
    </row>
    <row r="14" spans="1:5" ht="12.75" customHeight="1">
      <c r="A14" s="256"/>
      <c r="B14" s="256"/>
      <c r="C14" s="263" t="s">
        <v>547</v>
      </c>
      <c r="D14" s="263" t="s">
        <v>548</v>
      </c>
      <c r="E14" s="263" t="s">
        <v>45</v>
      </c>
    </row>
    <row r="15" spans="1:5" ht="12.75" customHeight="1">
      <c r="A15" s="256"/>
      <c r="B15" s="256"/>
      <c r="C15" s="263"/>
      <c r="D15" s="263"/>
      <c r="E15" s="263"/>
    </row>
    <row r="16" spans="1:5" ht="18.75">
      <c r="A16" s="121">
        <v>1</v>
      </c>
      <c r="B16" s="118" t="s">
        <v>603</v>
      </c>
      <c r="C16" s="120">
        <v>4.2</v>
      </c>
      <c r="D16" s="120">
        <v>4.3</v>
      </c>
      <c r="E16" s="120">
        <v>4.3</v>
      </c>
    </row>
    <row r="17" spans="1:5" ht="18.75">
      <c r="A17" s="121">
        <f>A16+1</f>
        <v>2</v>
      </c>
      <c r="B17" s="118" t="s">
        <v>988</v>
      </c>
      <c r="C17" s="120">
        <v>8.2</v>
      </c>
      <c r="D17" s="120">
        <v>8.4</v>
      </c>
      <c r="E17" s="120">
        <v>8.4</v>
      </c>
    </row>
    <row r="18" spans="1:5" ht="18.75">
      <c r="A18" s="121">
        <f aca="true" t="shared" si="0" ref="A18:A25">A17+1</f>
        <v>3</v>
      </c>
      <c r="B18" s="118" t="s">
        <v>989</v>
      </c>
      <c r="C18" s="120">
        <v>6</v>
      </c>
      <c r="D18" s="120">
        <v>6.2</v>
      </c>
      <c r="E18" s="120">
        <v>6.2</v>
      </c>
    </row>
    <row r="19" spans="1:5" ht="18.75">
      <c r="A19" s="121">
        <f t="shared" si="0"/>
        <v>4</v>
      </c>
      <c r="B19" s="118" t="s">
        <v>990</v>
      </c>
      <c r="C19" s="120">
        <v>8.5</v>
      </c>
      <c r="D19" s="120">
        <v>8.7</v>
      </c>
      <c r="E19" s="120">
        <v>8.7</v>
      </c>
    </row>
    <row r="20" spans="1:5" ht="18.75">
      <c r="A20" s="121">
        <f t="shared" si="0"/>
        <v>5</v>
      </c>
      <c r="B20" s="118" t="s">
        <v>991</v>
      </c>
      <c r="C20" s="120">
        <v>9</v>
      </c>
      <c r="D20" s="120">
        <v>9.3</v>
      </c>
      <c r="E20" s="120">
        <v>9.3</v>
      </c>
    </row>
    <row r="21" spans="1:5" ht="18.75">
      <c r="A21" s="121">
        <f t="shared" si="0"/>
        <v>6</v>
      </c>
      <c r="B21" s="118" t="s">
        <v>992</v>
      </c>
      <c r="C21" s="120">
        <v>4.5</v>
      </c>
      <c r="D21" s="120">
        <v>4.7</v>
      </c>
      <c r="E21" s="120">
        <v>4.7</v>
      </c>
    </row>
    <row r="22" spans="1:5" ht="18.75">
      <c r="A22" s="121">
        <f t="shared" si="0"/>
        <v>7</v>
      </c>
      <c r="B22" s="118" t="s">
        <v>993</v>
      </c>
      <c r="C22" s="120">
        <v>4.8</v>
      </c>
      <c r="D22" s="120">
        <v>4.9</v>
      </c>
      <c r="E22" s="120">
        <v>4.9</v>
      </c>
    </row>
    <row r="23" spans="1:5" ht="18.75">
      <c r="A23" s="121">
        <f t="shared" si="0"/>
        <v>8</v>
      </c>
      <c r="B23" s="118" t="s">
        <v>994</v>
      </c>
      <c r="C23" s="120">
        <v>7.5</v>
      </c>
      <c r="D23" s="120">
        <v>7.7</v>
      </c>
      <c r="E23" s="120">
        <v>7.7</v>
      </c>
    </row>
    <row r="24" spans="1:5" ht="18.75">
      <c r="A24" s="121">
        <f t="shared" si="0"/>
        <v>9</v>
      </c>
      <c r="B24" s="118" t="s">
        <v>995</v>
      </c>
      <c r="C24" s="120">
        <v>4.7</v>
      </c>
      <c r="D24" s="120">
        <v>4.8</v>
      </c>
      <c r="E24" s="120">
        <v>4.8</v>
      </c>
    </row>
    <row r="25" spans="1:5" ht="18.75">
      <c r="A25" s="121">
        <f t="shared" si="0"/>
        <v>10</v>
      </c>
      <c r="B25" s="118" t="s">
        <v>996</v>
      </c>
      <c r="C25" s="120">
        <v>16.1</v>
      </c>
      <c r="D25" s="120">
        <v>16.6</v>
      </c>
      <c r="E25" s="120">
        <v>16.6</v>
      </c>
    </row>
    <row r="26" spans="1:5" ht="18.75">
      <c r="A26" s="118"/>
      <c r="B26" s="118" t="s">
        <v>986</v>
      </c>
      <c r="C26" s="120">
        <f>C17+C18+C19+C20+C21+C24+C25+C23+C22+C16</f>
        <v>73.5</v>
      </c>
      <c r="D26" s="120">
        <f>D17+D18+D19+D20+D21+D24+D25+D23+D22+D16</f>
        <v>75.60000000000001</v>
      </c>
      <c r="E26" s="120">
        <f>E17+E18+E19+E20+E21+E24+E25+E23+E22+E16</f>
        <v>75.60000000000001</v>
      </c>
    </row>
  </sheetData>
  <sheetProtection/>
  <mergeCells count="12">
    <mergeCell ref="A9:E9"/>
    <mergeCell ref="A6:E6"/>
    <mergeCell ref="A1:E1"/>
    <mergeCell ref="A2:E2"/>
    <mergeCell ref="A3:E3"/>
    <mergeCell ref="D14:D15"/>
    <mergeCell ref="E14:E15"/>
    <mergeCell ref="C13:E13"/>
    <mergeCell ref="A10:C10"/>
    <mergeCell ref="C14:C15"/>
    <mergeCell ref="B13:B15"/>
    <mergeCell ref="A13:A15"/>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1"/>
  </sheetPr>
  <dimension ref="A1:E21"/>
  <sheetViews>
    <sheetView zoomScalePageLayoutView="0" workbookViewId="0" topLeftCell="A1">
      <selection activeCell="A3" sqref="A3:E3"/>
    </sheetView>
  </sheetViews>
  <sheetFormatPr defaultColWidth="9.00390625" defaultRowHeight="12.75"/>
  <cols>
    <col min="1" max="1" width="4.875" style="0" customWidth="1"/>
    <col min="2" max="2" width="47.625" style="0" customWidth="1"/>
    <col min="3" max="3" width="11.875" style="0" customWidth="1"/>
    <col min="4" max="4" width="12.00390625" style="0" customWidth="1"/>
    <col min="5" max="5" width="11.125" style="0" customWidth="1"/>
  </cols>
  <sheetData>
    <row r="1" spans="1:5" ht="12.75">
      <c r="A1" s="261" t="s">
        <v>72</v>
      </c>
      <c r="B1" s="261"/>
      <c r="C1" s="261"/>
      <c r="D1" s="261"/>
      <c r="E1" s="261"/>
    </row>
    <row r="2" spans="1:5" ht="12.75">
      <c r="A2" s="261" t="s">
        <v>557</v>
      </c>
      <c r="B2" s="261"/>
      <c r="C2" s="261"/>
      <c r="D2" s="261"/>
      <c r="E2" s="261"/>
    </row>
    <row r="3" spans="1:5" ht="12.75">
      <c r="A3" s="261" t="s">
        <v>1125</v>
      </c>
      <c r="B3" s="261"/>
      <c r="C3" s="261"/>
      <c r="D3" s="261"/>
      <c r="E3" s="261"/>
    </row>
    <row r="4" spans="1:5" ht="12.75">
      <c r="A4" s="114"/>
      <c r="B4" s="114"/>
      <c r="C4" s="114"/>
      <c r="D4" s="114"/>
      <c r="E4" s="114"/>
    </row>
    <row r="5" spans="1:5" ht="12.75">
      <c r="A5" s="114"/>
      <c r="B5" s="115"/>
      <c r="C5" s="115"/>
      <c r="D5" s="114"/>
      <c r="E5" s="114"/>
    </row>
    <row r="6" spans="1:5" ht="16.5">
      <c r="A6" s="260" t="s">
        <v>556</v>
      </c>
      <c r="B6" s="260"/>
      <c r="C6" s="260"/>
      <c r="D6" s="260"/>
      <c r="E6" s="260"/>
    </row>
    <row r="7" spans="1:5" ht="16.5">
      <c r="A7" s="260" t="s">
        <v>537</v>
      </c>
      <c r="B7" s="260"/>
      <c r="C7" s="260"/>
      <c r="D7" s="260"/>
      <c r="E7" s="260"/>
    </row>
    <row r="8" spans="1:5" ht="16.5">
      <c r="A8" s="260" t="s">
        <v>538</v>
      </c>
      <c r="B8" s="260"/>
      <c r="C8" s="260"/>
      <c r="D8" s="260"/>
      <c r="E8" s="260"/>
    </row>
    <row r="9" spans="1:5" ht="16.5">
      <c r="A9" s="260" t="s">
        <v>47</v>
      </c>
      <c r="B9" s="260"/>
      <c r="C9" s="260"/>
      <c r="D9" s="260"/>
      <c r="E9" s="260"/>
    </row>
    <row r="10" spans="1:5" ht="16.5">
      <c r="A10" s="260"/>
      <c r="B10" s="260"/>
      <c r="C10" s="260"/>
      <c r="D10" s="123"/>
      <c r="E10" s="114"/>
    </row>
    <row r="11" spans="1:5" ht="16.5">
      <c r="A11" s="122"/>
      <c r="B11" s="122"/>
      <c r="C11" s="122"/>
      <c r="D11" s="123"/>
      <c r="E11" s="114"/>
    </row>
    <row r="12" spans="1:5" ht="16.5" customHeight="1">
      <c r="A12" s="127"/>
      <c r="B12" s="127"/>
      <c r="C12" s="127"/>
      <c r="D12" s="127"/>
      <c r="E12" s="117" t="s">
        <v>997</v>
      </c>
    </row>
    <row r="13" spans="1:5" ht="15">
      <c r="A13" s="256" t="s">
        <v>985</v>
      </c>
      <c r="B13" s="256" t="s">
        <v>454</v>
      </c>
      <c r="C13" s="264" t="s">
        <v>998</v>
      </c>
      <c r="D13" s="264"/>
      <c r="E13" s="264"/>
    </row>
    <row r="14" spans="1:5" ht="12.75" customHeight="1">
      <c r="A14" s="256"/>
      <c r="B14" s="256"/>
      <c r="C14" s="263" t="s">
        <v>547</v>
      </c>
      <c r="D14" s="263" t="s">
        <v>548</v>
      </c>
      <c r="E14" s="263" t="s">
        <v>45</v>
      </c>
    </row>
    <row r="15" spans="1:5" ht="12.75" customHeight="1">
      <c r="A15" s="256"/>
      <c r="B15" s="256"/>
      <c r="C15" s="263"/>
      <c r="D15" s="263"/>
      <c r="E15" s="263"/>
    </row>
    <row r="16" spans="1:5" ht="18.75">
      <c r="A16" s="121">
        <v>1</v>
      </c>
      <c r="B16" s="118" t="s">
        <v>989</v>
      </c>
      <c r="C16" s="125">
        <v>20</v>
      </c>
      <c r="D16" s="125">
        <v>20</v>
      </c>
      <c r="E16" s="125">
        <v>20</v>
      </c>
    </row>
    <row r="17" spans="1:5" ht="18.75">
      <c r="A17" s="121">
        <f>A16+1</f>
        <v>2</v>
      </c>
      <c r="B17" s="118" t="s">
        <v>990</v>
      </c>
      <c r="C17" s="125">
        <v>20</v>
      </c>
      <c r="D17" s="125">
        <v>20</v>
      </c>
      <c r="E17" s="125">
        <v>20</v>
      </c>
    </row>
    <row r="18" spans="1:5" ht="18.75">
      <c r="A18" s="121">
        <f>A17+1</f>
        <v>3</v>
      </c>
      <c r="B18" s="118" t="s">
        <v>993</v>
      </c>
      <c r="C18" s="125">
        <v>20</v>
      </c>
      <c r="D18" s="125">
        <v>20</v>
      </c>
      <c r="E18" s="125">
        <v>20</v>
      </c>
    </row>
    <row r="19" spans="1:5" ht="18.75">
      <c r="A19" s="121">
        <f>A18+1</f>
        <v>4</v>
      </c>
      <c r="B19" s="118" t="s">
        <v>994</v>
      </c>
      <c r="C19" s="125">
        <v>20</v>
      </c>
      <c r="D19" s="125">
        <v>20</v>
      </c>
      <c r="E19" s="125">
        <v>20</v>
      </c>
    </row>
    <row r="20" spans="1:5" ht="18.75">
      <c r="A20" s="121">
        <v>5</v>
      </c>
      <c r="B20" s="118" t="s">
        <v>996</v>
      </c>
      <c r="C20" s="125">
        <v>40</v>
      </c>
      <c r="D20" s="125">
        <v>40</v>
      </c>
      <c r="E20" s="125">
        <v>40</v>
      </c>
    </row>
    <row r="21" spans="1:5" ht="18.75">
      <c r="A21" s="118"/>
      <c r="B21" s="118" t="s">
        <v>986</v>
      </c>
      <c r="C21" s="120">
        <f>C16+C17+C19+C20+C18</f>
        <v>120</v>
      </c>
      <c r="D21" s="120">
        <f>D16+D17+D19+D20+D18</f>
        <v>120</v>
      </c>
      <c r="E21" s="120">
        <f>E16+E17+E19+E20+E18</f>
        <v>120</v>
      </c>
    </row>
  </sheetData>
  <sheetProtection/>
  <mergeCells count="14">
    <mergeCell ref="B13:B15"/>
    <mergeCell ref="A13:A15"/>
    <mergeCell ref="C13:E13"/>
    <mergeCell ref="D14:D15"/>
    <mergeCell ref="E14:E15"/>
    <mergeCell ref="C14:C15"/>
    <mergeCell ref="A9:E9"/>
    <mergeCell ref="A10:C10"/>
    <mergeCell ref="A1:E1"/>
    <mergeCell ref="A2:E2"/>
    <mergeCell ref="A3:E3"/>
    <mergeCell ref="A6:E6"/>
    <mergeCell ref="A7:E7"/>
    <mergeCell ref="A8:E8"/>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4"/>
  </sheetPr>
  <dimension ref="A1:E25"/>
  <sheetViews>
    <sheetView zoomScalePageLayoutView="0" workbookViewId="0" topLeftCell="A1">
      <selection activeCell="B4" sqref="B4"/>
    </sheetView>
  </sheetViews>
  <sheetFormatPr defaultColWidth="9.00390625" defaultRowHeight="12.75"/>
  <cols>
    <col min="1" max="1" width="4.625" style="0" customWidth="1"/>
    <col min="2" max="2" width="42.75390625" style="0" customWidth="1"/>
    <col min="3" max="3" width="13.25390625" style="0" customWidth="1"/>
    <col min="4" max="4" width="11.875" style="0" customWidth="1"/>
    <col min="5" max="5" width="11.625" style="0" customWidth="1"/>
  </cols>
  <sheetData>
    <row r="1" spans="1:5" ht="12.75">
      <c r="A1" s="261" t="s">
        <v>71</v>
      </c>
      <c r="B1" s="261"/>
      <c r="C1" s="261"/>
      <c r="D1" s="261"/>
      <c r="E1" s="261"/>
    </row>
    <row r="2" spans="1:5" ht="12.75">
      <c r="A2" s="261" t="s">
        <v>519</v>
      </c>
      <c r="B2" s="261"/>
      <c r="C2" s="261"/>
      <c r="D2" s="261"/>
      <c r="E2" s="261"/>
    </row>
    <row r="3" spans="1:5" ht="12.75">
      <c r="A3" s="261" t="s">
        <v>1125</v>
      </c>
      <c r="B3" s="261"/>
      <c r="C3" s="261"/>
      <c r="D3" s="261"/>
      <c r="E3" s="261"/>
    </row>
    <row r="4" spans="1:5" ht="12.75">
      <c r="A4" s="117"/>
      <c r="B4" s="117"/>
      <c r="C4" s="117"/>
      <c r="D4" s="117"/>
      <c r="E4" s="117"/>
    </row>
    <row r="5" spans="1:5" ht="12.75">
      <c r="A5" s="114"/>
      <c r="B5" s="115"/>
      <c r="C5" s="115"/>
      <c r="D5" s="114"/>
      <c r="E5" s="114"/>
    </row>
    <row r="6" spans="1:5" ht="16.5">
      <c r="A6" s="260" t="s">
        <v>559</v>
      </c>
      <c r="B6" s="260"/>
      <c r="C6" s="260"/>
      <c r="D6" s="260"/>
      <c r="E6" s="260"/>
    </row>
    <row r="7" spans="1:5" ht="16.5">
      <c r="A7" s="260" t="s">
        <v>558</v>
      </c>
      <c r="B7" s="260"/>
      <c r="C7" s="260"/>
      <c r="D7" s="260"/>
      <c r="E7" s="260"/>
    </row>
    <row r="8" spans="1:5" ht="16.5">
      <c r="A8" s="260" t="s">
        <v>47</v>
      </c>
      <c r="B8" s="260"/>
      <c r="C8" s="260"/>
      <c r="D8" s="260"/>
      <c r="E8" s="260"/>
    </row>
    <row r="9" spans="1:5" ht="18.75">
      <c r="A9" s="116"/>
      <c r="B9" s="116"/>
      <c r="C9" s="116"/>
      <c r="D9" s="116"/>
      <c r="E9" s="116"/>
    </row>
    <row r="10" spans="1:5" ht="12.75">
      <c r="A10" s="114"/>
      <c r="B10" s="115"/>
      <c r="C10" s="117"/>
      <c r="D10" s="114"/>
      <c r="E10" s="117" t="s">
        <v>997</v>
      </c>
    </row>
    <row r="11" spans="1:5" ht="12.75">
      <c r="A11" s="114"/>
      <c r="B11" s="115"/>
      <c r="C11" s="117"/>
      <c r="D11" s="114"/>
      <c r="E11" s="114"/>
    </row>
    <row r="12" spans="1:5" ht="15">
      <c r="A12" s="256" t="s">
        <v>985</v>
      </c>
      <c r="B12" s="256" t="s">
        <v>458</v>
      </c>
      <c r="C12" s="264" t="s">
        <v>998</v>
      </c>
      <c r="D12" s="264"/>
      <c r="E12" s="264"/>
    </row>
    <row r="13" spans="1:5" ht="12.75" customHeight="1">
      <c r="A13" s="256"/>
      <c r="B13" s="256"/>
      <c r="C13" s="263" t="s">
        <v>547</v>
      </c>
      <c r="D13" s="263" t="s">
        <v>548</v>
      </c>
      <c r="E13" s="263" t="s">
        <v>45</v>
      </c>
    </row>
    <row r="14" spans="1:5" ht="12.75" customHeight="1">
      <c r="A14" s="256"/>
      <c r="B14" s="256"/>
      <c r="C14" s="263"/>
      <c r="D14" s="263"/>
      <c r="E14" s="263"/>
    </row>
    <row r="15" spans="1:5" ht="18.75">
      <c r="A15" s="121">
        <v>1</v>
      </c>
      <c r="B15" s="118" t="s">
        <v>987</v>
      </c>
      <c r="C15" s="119">
        <v>1219.5</v>
      </c>
      <c r="D15" s="119">
        <v>1982.6</v>
      </c>
      <c r="E15" s="119">
        <v>1962.2</v>
      </c>
    </row>
    <row r="16" spans="1:5" ht="18.75">
      <c r="A16" s="121">
        <v>2</v>
      </c>
      <c r="B16" s="118" t="s">
        <v>988</v>
      </c>
      <c r="C16" s="120">
        <v>489.1</v>
      </c>
      <c r="D16" s="120">
        <v>1397.1</v>
      </c>
      <c r="E16" s="120">
        <v>1218.3</v>
      </c>
    </row>
    <row r="17" spans="1:5" ht="18.75">
      <c r="A17" s="121">
        <v>3</v>
      </c>
      <c r="B17" s="118" t="s">
        <v>989</v>
      </c>
      <c r="C17" s="120">
        <v>2302.1</v>
      </c>
      <c r="D17" s="120">
        <v>2090</v>
      </c>
      <c r="E17" s="120">
        <v>1796.5</v>
      </c>
    </row>
    <row r="18" spans="1:5" ht="18.75">
      <c r="A18" s="121">
        <v>4</v>
      </c>
      <c r="B18" s="118" t="s">
        <v>990</v>
      </c>
      <c r="C18" s="120">
        <v>2024.6</v>
      </c>
      <c r="D18" s="120">
        <v>2338.3</v>
      </c>
      <c r="E18" s="120">
        <v>2070.6</v>
      </c>
    </row>
    <row r="19" spans="1:5" ht="18.75">
      <c r="A19" s="121">
        <v>5</v>
      </c>
      <c r="B19" s="118" t="s">
        <v>991</v>
      </c>
      <c r="C19" s="120">
        <v>857</v>
      </c>
      <c r="D19" s="120">
        <v>121.4</v>
      </c>
      <c r="E19" s="120">
        <v>9.8</v>
      </c>
    </row>
    <row r="20" spans="1:5" ht="18.75">
      <c r="A20" s="121">
        <v>6</v>
      </c>
      <c r="B20" s="118" t="s">
        <v>992</v>
      </c>
      <c r="C20" s="120">
        <v>3741.7</v>
      </c>
      <c r="D20" s="120">
        <v>3590</v>
      </c>
      <c r="E20" s="120">
        <v>3201.4</v>
      </c>
    </row>
    <row r="21" spans="1:5" ht="18.75">
      <c r="A21" s="121">
        <v>7</v>
      </c>
      <c r="B21" s="118" t="s">
        <v>993</v>
      </c>
      <c r="C21" s="120">
        <v>1598.6</v>
      </c>
      <c r="D21" s="120">
        <v>1890.6</v>
      </c>
      <c r="E21" s="120">
        <v>1657.1</v>
      </c>
    </row>
    <row r="22" spans="1:5" ht="18.75">
      <c r="A22" s="121">
        <v>8</v>
      </c>
      <c r="B22" s="118" t="s">
        <v>994</v>
      </c>
      <c r="C22" s="120">
        <v>838.4</v>
      </c>
      <c r="D22" s="120">
        <v>1439.6</v>
      </c>
      <c r="E22" s="120">
        <v>1388.6</v>
      </c>
    </row>
    <row r="23" spans="1:5" ht="18.75">
      <c r="A23" s="121">
        <v>9</v>
      </c>
      <c r="B23" s="118" t="s">
        <v>995</v>
      </c>
      <c r="C23" s="120">
        <v>7331</v>
      </c>
      <c r="D23" s="120">
        <v>2846.5</v>
      </c>
      <c r="E23" s="120">
        <v>2398.9</v>
      </c>
    </row>
    <row r="24" spans="1:5" ht="18.75">
      <c r="A24" s="121">
        <v>10</v>
      </c>
      <c r="B24" s="118" t="s">
        <v>996</v>
      </c>
      <c r="C24" s="120">
        <v>10741</v>
      </c>
      <c r="D24" s="120">
        <v>10526.3</v>
      </c>
      <c r="E24" s="120">
        <v>10163</v>
      </c>
    </row>
    <row r="25" spans="1:5" ht="18.75">
      <c r="A25" s="118"/>
      <c r="B25" s="118" t="s">
        <v>986</v>
      </c>
      <c r="C25" s="120">
        <f>C15+C20+C23+C18+C19+C17+C21+C22+C24+C16</f>
        <v>31143</v>
      </c>
      <c r="D25" s="120">
        <f>D15+D20+D23+D18+D19+D17+D21+D22+D24+D16</f>
        <v>28222.4</v>
      </c>
      <c r="E25" s="120">
        <f>E15+E20+E23+E18+E19+E17+E21+E22+E24+E16</f>
        <v>25866.399999999998</v>
      </c>
    </row>
  </sheetData>
  <sheetProtection/>
  <mergeCells count="12">
    <mergeCell ref="C13:C14"/>
    <mergeCell ref="B12:B14"/>
    <mergeCell ref="A12:A14"/>
    <mergeCell ref="D13:D14"/>
    <mergeCell ref="E13:E14"/>
    <mergeCell ref="C12:E12"/>
    <mergeCell ref="A1:E1"/>
    <mergeCell ref="A2:E2"/>
    <mergeCell ref="A6:E6"/>
    <mergeCell ref="A7:E7"/>
    <mergeCell ref="A8:E8"/>
    <mergeCell ref="A3:E3"/>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3"/>
  </sheetPr>
  <dimension ref="A1:E26"/>
  <sheetViews>
    <sheetView zoomScalePageLayoutView="0" workbookViewId="0" topLeftCell="A1">
      <selection activeCell="A9" sqref="A9:E9"/>
    </sheetView>
  </sheetViews>
  <sheetFormatPr defaultColWidth="9.00390625" defaultRowHeight="12.75"/>
  <cols>
    <col min="1" max="1" width="6.125" style="0" customWidth="1"/>
    <col min="2" max="2" width="46.875" style="0" customWidth="1"/>
    <col min="3" max="3" width="12.875" style="0" customWidth="1"/>
    <col min="4" max="5" width="10.625" style="0" customWidth="1"/>
  </cols>
  <sheetData>
    <row r="1" spans="1:5" ht="12.75">
      <c r="A1" s="261" t="s">
        <v>70</v>
      </c>
      <c r="B1" s="261"/>
      <c r="C1" s="261"/>
      <c r="D1" s="261"/>
      <c r="E1" s="261"/>
    </row>
    <row r="2" spans="1:5" ht="12.75">
      <c r="A2" s="261" t="s">
        <v>519</v>
      </c>
      <c r="B2" s="261"/>
      <c r="C2" s="261"/>
      <c r="D2" s="261"/>
      <c r="E2" s="261"/>
    </row>
    <row r="3" spans="1:5" ht="12.75">
      <c r="A3" s="261" t="s">
        <v>1127</v>
      </c>
      <c r="B3" s="261"/>
      <c r="C3" s="261"/>
      <c r="D3" s="261"/>
      <c r="E3" s="261"/>
    </row>
    <row r="4" spans="1:5" ht="12.75">
      <c r="A4" s="114"/>
      <c r="B4" s="115"/>
      <c r="C4" s="115"/>
      <c r="D4" s="114"/>
      <c r="E4" s="114"/>
    </row>
    <row r="5" spans="1:5" ht="12.75">
      <c r="A5" s="114"/>
      <c r="B5" s="115"/>
      <c r="C5" s="115"/>
      <c r="D5" s="114"/>
      <c r="E5" s="114"/>
    </row>
    <row r="6" spans="1:5" ht="12.75">
      <c r="A6" s="114"/>
      <c r="B6" s="115"/>
      <c r="C6" s="115"/>
      <c r="D6" s="114"/>
      <c r="E6" s="114"/>
    </row>
    <row r="7" spans="1:5" ht="16.5">
      <c r="A7" s="260" t="s">
        <v>560</v>
      </c>
      <c r="B7" s="260"/>
      <c r="C7" s="260"/>
      <c r="D7" s="260"/>
      <c r="E7" s="260"/>
    </row>
    <row r="8" spans="1:5" ht="16.5">
      <c r="A8" s="260" t="s">
        <v>662</v>
      </c>
      <c r="B8" s="260"/>
      <c r="C8" s="260"/>
      <c r="D8" s="260"/>
      <c r="E8" s="260"/>
    </row>
    <row r="9" spans="1:5" ht="16.5">
      <c r="A9" s="260" t="s">
        <v>663</v>
      </c>
      <c r="B9" s="260"/>
      <c r="C9" s="260"/>
      <c r="D9" s="260"/>
      <c r="E9" s="260"/>
    </row>
    <row r="10" spans="1:5" ht="16.5">
      <c r="A10" s="260" t="s">
        <v>661</v>
      </c>
      <c r="B10" s="260"/>
      <c r="C10" s="260"/>
      <c r="D10" s="260"/>
      <c r="E10" s="260"/>
    </row>
    <row r="11" spans="1:5" ht="16.5">
      <c r="A11" s="260" t="s">
        <v>48</v>
      </c>
      <c r="B11" s="260"/>
      <c r="C11" s="260"/>
      <c r="D11" s="260"/>
      <c r="E11" s="260"/>
    </row>
    <row r="12" spans="1:5" ht="12.75">
      <c r="A12" s="114"/>
      <c r="B12" s="115"/>
      <c r="C12" s="117"/>
      <c r="D12" s="114"/>
      <c r="E12" s="114"/>
    </row>
    <row r="13" spans="1:5" ht="12.75">
      <c r="A13" s="114"/>
      <c r="B13" s="115"/>
      <c r="C13" s="117"/>
      <c r="D13" s="114"/>
      <c r="E13" s="117" t="s">
        <v>997</v>
      </c>
    </row>
    <row r="14" spans="1:5" ht="12.75">
      <c r="A14" s="114"/>
      <c r="B14" s="115"/>
      <c r="C14" s="117"/>
      <c r="D14" s="114"/>
      <c r="E14" s="117"/>
    </row>
    <row r="15" spans="1:5" ht="12.75">
      <c r="A15" s="256" t="s">
        <v>985</v>
      </c>
      <c r="B15" s="257" t="s">
        <v>454</v>
      </c>
      <c r="C15" s="258" t="s">
        <v>998</v>
      </c>
      <c r="D15" s="258"/>
      <c r="E15" s="258"/>
    </row>
    <row r="16" spans="1:5" ht="12.75">
      <c r="A16" s="256"/>
      <c r="B16" s="257"/>
      <c r="C16" s="263" t="s">
        <v>547</v>
      </c>
      <c r="D16" s="263" t="s">
        <v>548</v>
      </c>
      <c r="E16" s="263" t="s">
        <v>45</v>
      </c>
    </row>
    <row r="17" spans="1:5" ht="12.75">
      <c r="A17" s="256"/>
      <c r="B17" s="257"/>
      <c r="C17" s="263"/>
      <c r="D17" s="263"/>
      <c r="E17" s="263"/>
    </row>
    <row r="18" spans="1:5" ht="18.75">
      <c r="A18" s="121">
        <v>1</v>
      </c>
      <c r="B18" s="118" t="s">
        <v>987</v>
      </c>
      <c r="C18" s="120">
        <v>1815.1</v>
      </c>
      <c r="D18" s="120">
        <v>1410.4</v>
      </c>
      <c r="E18" s="120">
        <v>1410.4</v>
      </c>
    </row>
    <row r="19" spans="1:5" ht="18.75">
      <c r="A19" s="121">
        <f>A18+1</f>
        <v>2</v>
      </c>
      <c r="B19" s="118" t="s">
        <v>988</v>
      </c>
      <c r="C19" s="120">
        <v>3135.4</v>
      </c>
      <c r="D19" s="120">
        <v>2448.6</v>
      </c>
      <c r="E19" s="120">
        <v>2448.6</v>
      </c>
    </row>
    <row r="20" spans="1:5" ht="18.75">
      <c r="A20" s="121">
        <f aca="true" t="shared" si="0" ref="A20:A25">A19+1</f>
        <v>3</v>
      </c>
      <c r="B20" s="118" t="s">
        <v>989</v>
      </c>
      <c r="C20" s="120">
        <v>1640.5</v>
      </c>
      <c r="D20" s="120">
        <v>1273.2</v>
      </c>
      <c r="E20" s="120">
        <v>1273.2</v>
      </c>
    </row>
    <row r="21" spans="1:5" ht="18.75">
      <c r="A21" s="121">
        <f t="shared" si="0"/>
        <v>4</v>
      </c>
      <c r="B21" s="118" t="s">
        <v>990</v>
      </c>
      <c r="C21" s="120">
        <v>2281.2</v>
      </c>
      <c r="D21" s="120">
        <v>1782.5</v>
      </c>
      <c r="E21" s="120">
        <v>1782.5</v>
      </c>
    </row>
    <row r="22" spans="1:5" ht="18.75">
      <c r="A22" s="121">
        <f t="shared" si="0"/>
        <v>5</v>
      </c>
      <c r="B22" s="118" t="s">
        <v>991</v>
      </c>
      <c r="C22" s="120">
        <v>4530</v>
      </c>
      <c r="D22" s="120">
        <v>3545.5</v>
      </c>
      <c r="E22" s="120">
        <v>3545.5</v>
      </c>
    </row>
    <row r="23" spans="1:5" ht="18.75">
      <c r="A23" s="121">
        <f t="shared" si="0"/>
        <v>6</v>
      </c>
      <c r="B23" s="118" t="s">
        <v>992</v>
      </c>
      <c r="C23" s="120">
        <v>1658.8</v>
      </c>
      <c r="D23" s="120">
        <v>1292.8</v>
      </c>
      <c r="E23" s="120">
        <v>1292.8</v>
      </c>
    </row>
    <row r="24" spans="1:5" ht="18.75">
      <c r="A24" s="121">
        <f t="shared" si="0"/>
        <v>7</v>
      </c>
      <c r="B24" s="118" t="s">
        <v>995</v>
      </c>
      <c r="C24" s="120">
        <v>1531.4</v>
      </c>
      <c r="D24" s="120">
        <v>1194.9</v>
      </c>
      <c r="E24" s="120">
        <v>1194.9</v>
      </c>
    </row>
    <row r="25" spans="1:5" ht="18.75">
      <c r="A25" s="121">
        <f t="shared" si="0"/>
        <v>8</v>
      </c>
      <c r="B25" s="118" t="s">
        <v>996</v>
      </c>
      <c r="C25" s="120">
        <v>8496</v>
      </c>
      <c r="D25" s="120">
        <v>6640.5</v>
      </c>
      <c r="E25" s="120">
        <v>6640.5</v>
      </c>
    </row>
    <row r="26" spans="1:5" ht="18.75">
      <c r="A26" s="118"/>
      <c r="B26" s="118" t="s">
        <v>986</v>
      </c>
      <c r="C26" s="120">
        <f>C19+C20+C21+C22+C23+C24+C25+C18</f>
        <v>25088.399999999994</v>
      </c>
      <c r="D26" s="120">
        <f>D19+D20+D21+D22+D23+D24+D25+D18</f>
        <v>19588.4</v>
      </c>
      <c r="E26" s="120">
        <f>E19+E20+E21+E22+E23+E24+E25+E18</f>
        <v>19588.4</v>
      </c>
    </row>
  </sheetData>
  <sheetProtection/>
  <mergeCells count="14">
    <mergeCell ref="C15:E15"/>
    <mergeCell ref="A8:E8"/>
    <mergeCell ref="A9:E9"/>
    <mergeCell ref="A10:E10"/>
    <mergeCell ref="A11:E11"/>
    <mergeCell ref="A1:E1"/>
    <mergeCell ref="A2:E2"/>
    <mergeCell ref="A3:E3"/>
    <mergeCell ref="D16:D17"/>
    <mergeCell ref="E16:E17"/>
    <mergeCell ref="A7:E7"/>
    <mergeCell ref="C16:C17"/>
    <mergeCell ref="B15:B17"/>
    <mergeCell ref="A15:A17"/>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7"/>
  </sheetPr>
  <dimension ref="A1:E21"/>
  <sheetViews>
    <sheetView zoomScalePageLayoutView="0" workbookViewId="0" topLeftCell="A1">
      <selection activeCell="A3" sqref="A3:C3"/>
    </sheetView>
  </sheetViews>
  <sheetFormatPr defaultColWidth="9.00390625" defaultRowHeight="12.75"/>
  <cols>
    <col min="1" max="1" width="4.875" style="0" customWidth="1"/>
    <col min="2" max="2" width="63.25390625" style="0" customWidth="1"/>
    <col min="3" max="3" width="15.00390625" style="0" customWidth="1"/>
  </cols>
  <sheetData>
    <row r="1" spans="1:3" ht="12.75">
      <c r="A1" s="261" t="s">
        <v>69</v>
      </c>
      <c r="B1" s="261"/>
      <c r="C1" s="261"/>
    </row>
    <row r="2" spans="1:3" ht="12.75">
      <c r="A2" s="261" t="s">
        <v>858</v>
      </c>
      <c r="B2" s="261"/>
      <c r="C2" s="261"/>
    </row>
    <row r="3" spans="1:5" ht="12.75">
      <c r="A3" s="261" t="s">
        <v>1126</v>
      </c>
      <c r="B3" s="261"/>
      <c r="C3" s="261"/>
      <c r="D3" s="81"/>
      <c r="E3" s="81"/>
    </row>
    <row r="4" spans="1:3" ht="12.75">
      <c r="A4" s="114"/>
      <c r="B4" s="114"/>
      <c r="C4" s="114"/>
    </row>
    <row r="5" spans="1:3" ht="12.75">
      <c r="A5" s="114"/>
      <c r="B5" s="114"/>
      <c r="C5" s="114"/>
    </row>
    <row r="6" spans="1:3" ht="12.75">
      <c r="A6" s="114"/>
      <c r="B6" s="115"/>
      <c r="C6" s="115"/>
    </row>
    <row r="7" spans="1:4" ht="16.5">
      <c r="A7" s="260" t="s">
        <v>559</v>
      </c>
      <c r="B7" s="260"/>
      <c r="C7" s="260"/>
      <c r="D7" s="17"/>
    </row>
    <row r="8" spans="1:4" ht="16.5">
      <c r="A8" s="260" t="s">
        <v>561</v>
      </c>
      <c r="B8" s="260"/>
      <c r="C8" s="260"/>
      <c r="D8" s="17"/>
    </row>
    <row r="9" spans="1:4" ht="16.5">
      <c r="A9" s="260" t="s">
        <v>562</v>
      </c>
      <c r="B9" s="260"/>
      <c r="C9" s="260"/>
      <c r="D9" s="17"/>
    </row>
    <row r="10" spans="1:4" ht="16.5">
      <c r="A10" s="260" t="s">
        <v>697</v>
      </c>
      <c r="B10" s="260"/>
      <c r="C10" s="260"/>
      <c r="D10" s="17"/>
    </row>
    <row r="11" spans="1:4" ht="16.5">
      <c r="A11" s="260"/>
      <c r="B11" s="260"/>
      <c r="C11" s="260"/>
      <c r="D11" s="17"/>
    </row>
    <row r="12" spans="1:4" ht="16.5">
      <c r="A12" s="260"/>
      <c r="B12" s="260"/>
      <c r="C12" s="260"/>
      <c r="D12" s="17"/>
    </row>
    <row r="13" spans="1:3" ht="12.75">
      <c r="A13" s="114"/>
      <c r="B13" s="115"/>
      <c r="C13" s="117" t="s">
        <v>997</v>
      </c>
    </row>
    <row r="14" spans="1:3" ht="12.75">
      <c r="A14" s="114"/>
      <c r="B14" s="115"/>
      <c r="C14" s="117"/>
    </row>
    <row r="15" spans="1:3" ht="12.75">
      <c r="A15" s="265" t="s">
        <v>985</v>
      </c>
      <c r="B15" s="256" t="s">
        <v>454</v>
      </c>
      <c r="C15" s="256" t="s">
        <v>592</v>
      </c>
    </row>
    <row r="16" spans="1:3" ht="12.75">
      <c r="A16" s="265"/>
      <c r="B16" s="256"/>
      <c r="C16" s="256"/>
    </row>
    <row r="17" spans="1:3" ht="18.75">
      <c r="A17" s="121">
        <v>1</v>
      </c>
      <c r="B17" s="118" t="s">
        <v>990</v>
      </c>
      <c r="C17" s="125">
        <f>100+200</f>
        <v>300</v>
      </c>
    </row>
    <row r="18" spans="1:3" ht="18.75">
      <c r="A18" s="121">
        <v>2</v>
      </c>
      <c r="B18" s="118" t="s">
        <v>992</v>
      </c>
      <c r="C18" s="125">
        <v>50</v>
      </c>
    </row>
    <row r="19" spans="1:3" ht="18.75">
      <c r="A19" s="121">
        <v>3</v>
      </c>
      <c r="B19" s="118" t="s">
        <v>993</v>
      </c>
      <c r="C19" s="125">
        <v>50</v>
      </c>
    </row>
    <row r="20" spans="1:3" ht="18.75">
      <c r="A20" s="121">
        <v>4</v>
      </c>
      <c r="B20" s="118" t="s">
        <v>996</v>
      </c>
      <c r="C20" s="125">
        <v>200</v>
      </c>
    </row>
    <row r="21" spans="1:3" ht="18.75">
      <c r="A21" s="118"/>
      <c r="B21" s="118" t="s">
        <v>986</v>
      </c>
      <c r="C21" s="120">
        <f>C17+C18+C19+C20</f>
        <v>600</v>
      </c>
    </row>
  </sheetData>
  <sheetProtection/>
  <mergeCells count="12">
    <mergeCell ref="A10:C10"/>
    <mergeCell ref="A15:A16"/>
    <mergeCell ref="B15:B16"/>
    <mergeCell ref="C15:C16"/>
    <mergeCell ref="A11:C11"/>
    <mergeCell ref="A12:C12"/>
    <mergeCell ref="A8:C8"/>
    <mergeCell ref="A9:C9"/>
    <mergeCell ref="A1:C1"/>
    <mergeCell ref="A2:C2"/>
    <mergeCell ref="A3:C3"/>
    <mergeCell ref="A7:C7"/>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33CC"/>
  </sheetPr>
  <dimension ref="A1:Z182"/>
  <sheetViews>
    <sheetView zoomScalePageLayoutView="0" workbookViewId="0" topLeftCell="B1">
      <selection activeCell="E3" sqref="E3"/>
    </sheetView>
  </sheetViews>
  <sheetFormatPr defaultColWidth="9.00390625" defaultRowHeight="12.75"/>
  <cols>
    <col min="1" max="1" width="8.00390625" style="6" customWidth="1"/>
    <col min="2" max="2" width="4.875" style="6" customWidth="1"/>
    <col min="3" max="3" width="8.00390625" style="6" customWidth="1"/>
    <col min="4" max="4" width="21.375" style="6" customWidth="1"/>
    <col min="5" max="5" width="118.125" style="7" customWidth="1"/>
    <col min="6" max="16384" width="9.125" style="6" customWidth="1"/>
  </cols>
  <sheetData>
    <row r="1" spans="4:11" ht="15.75">
      <c r="D1" s="36"/>
      <c r="E1" s="43" t="s">
        <v>604</v>
      </c>
      <c r="F1" s="20"/>
      <c r="G1" s="20"/>
      <c r="H1" s="20"/>
      <c r="I1" s="20"/>
      <c r="J1" s="20"/>
      <c r="K1" s="20"/>
    </row>
    <row r="2" spans="4:11" ht="15.75">
      <c r="D2" s="37" t="s">
        <v>605</v>
      </c>
      <c r="E2" s="43" t="s">
        <v>606</v>
      </c>
      <c r="F2" s="38"/>
      <c r="G2" s="38"/>
      <c r="H2" s="38"/>
      <c r="I2" s="38"/>
      <c r="J2" s="38"/>
      <c r="K2" s="38"/>
    </row>
    <row r="3" spans="5:11" ht="15.75">
      <c r="E3" s="43" t="s">
        <v>1117</v>
      </c>
      <c r="F3" s="20"/>
      <c r="G3" s="20"/>
      <c r="H3" s="20"/>
      <c r="I3" s="20"/>
      <c r="J3" s="20"/>
      <c r="K3" s="20"/>
    </row>
    <row r="4" spans="5:11" ht="15.75">
      <c r="E4" s="220"/>
      <c r="F4" s="220"/>
      <c r="G4" s="220"/>
      <c r="H4" s="220"/>
      <c r="I4" s="220"/>
      <c r="J4" s="220"/>
      <c r="K4" s="220"/>
    </row>
    <row r="5" spans="1:5" ht="18.75">
      <c r="A5" s="221" t="s">
        <v>345</v>
      </c>
      <c r="B5" s="221"/>
      <c r="C5" s="221"/>
      <c r="D5" s="221"/>
      <c r="E5" s="221"/>
    </row>
    <row r="6" spans="1:5" ht="18.75">
      <c r="A6" s="79"/>
      <c r="B6" s="79"/>
      <c r="C6" s="79"/>
      <c r="D6" s="79"/>
      <c r="E6" s="79"/>
    </row>
    <row r="7" spans="1:5" ht="38.25">
      <c r="A7" s="48" t="s">
        <v>411</v>
      </c>
      <c r="B7" s="155" t="s">
        <v>975</v>
      </c>
      <c r="C7" s="154" t="s">
        <v>479</v>
      </c>
      <c r="D7" s="154" t="s">
        <v>999</v>
      </c>
      <c r="E7" s="154" t="s">
        <v>412</v>
      </c>
    </row>
    <row r="8" spans="1:5" ht="16.5" customHeight="1">
      <c r="A8" s="48"/>
      <c r="B8" s="155">
        <v>1</v>
      </c>
      <c r="C8" s="155">
        <v>2</v>
      </c>
      <c r="D8" s="155">
        <v>3</v>
      </c>
      <c r="E8" s="156">
        <v>4</v>
      </c>
    </row>
    <row r="9" spans="1:5" ht="16.5" customHeight="1">
      <c r="A9" s="154">
        <v>1</v>
      </c>
      <c r="B9" s="155">
        <v>1</v>
      </c>
      <c r="C9" s="222" t="s">
        <v>402</v>
      </c>
      <c r="D9" s="223"/>
      <c r="E9" s="223"/>
    </row>
    <row r="10" spans="1:5" ht="16.5" customHeight="1">
      <c r="A10" s="154">
        <f>A9+1</f>
        <v>2</v>
      </c>
      <c r="B10" s="154">
        <f>B9+1</f>
        <v>2</v>
      </c>
      <c r="C10" s="157" t="s">
        <v>620</v>
      </c>
      <c r="D10" s="158" t="s">
        <v>103</v>
      </c>
      <c r="E10" s="159" t="s">
        <v>104</v>
      </c>
    </row>
    <row r="11" spans="1:5" ht="16.5" customHeight="1">
      <c r="A11" s="154">
        <f aca="true" t="shared" si="0" ref="A11:B74">A10+1</f>
        <v>3</v>
      </c>
      <c r="B11" s="154">
        <f t="shared" si="0"/>
        <v>3</v>
      </c>
      <c r="C11" s="157" t="s">
        <v>620</v>
      </c>
      <c r="D11" s="158" t="s">
        <v>105</v>
      </c>
      <c r="E11" s="159" t="s">
        <v>106</v>
      </c>
    </row>
    <row r="12" spans="1:5" ht="39" customHeight="1">
      <c r="A12" s="160">
        <f t="shared" si="0"/>
        <v>4</v>
      </c>
      <c r="B12" s="154">
        <f t="shared" si="0"/>
        <v>4</v>
      </c>
      <c r="C12" s="157" t="s">
        <v>620</v>
      </c>
      <c r="D12" s="161" t="s">
        <v>952</v>
      </c>
      <c r="E12" s="162" t="s">
        <v>845</v>
      </c>
    </row>
    <row r="13" spans="1:5" ht="27" customHeight="1">
      <c r="A13" s="160">
        <f t="shared" si="0"/>
        <v>5</v>
      </c>
      <c r="B13" s="154">
        <f t="shared" si="0"/>
        <v>5</v>
      </c>
      <c r="C13" s="157" t="s">
        <v>620</v>
      </c>
      <c r="D13" s="163" t="s">
        <v>107</v>
      </c>
      <c r="E13" s="159" t="s">
        <v>109</v>
      </c>
    </row>
    <row r="14" spans="1:5" ht="29.25" customHeight="1">
      <c r="A14" s="160">
        <f t="shared" si="0"/>
        <v>6</v>
      </c>
      <c r="B14" s="154">
        <f t="shared" si="0"/>
        <v>6</v>
      </c>
      <c r="C14" s="157" t="s">
        <v>620</v>
      </c>
      <c r="D14" s="163" t="s">
        <v>108</v>
      </c>
      <c r="E14" s="159" t="s">
        <v>110</v>
      </c>
    </row>
    <row r="15" spans="1:5" ht="25.5" customHeight="1">
      <c r="A15" s="160">
        <f t="shared" si="0"/>
        <v>7</v>
      </c>
      <c r="B15" s="154">
        <f t="shared" si="0"/>
        <v>7</v>
      </c>
      <c r="C15" s="157" t="s">
        <v>620</v>
      </c>
      <c r="D15" s="164" t="s">
        <v>226</v>
      </c>
      <c r="E15" s="159" t="s">
        <v>1055</v>
      </c>
    </row>
    <row r="16" spans="1:5" ht="20.25" customHeight="1">
      <c r="A16" s="160">
        <f t="shared" si="0"/>
        <v>8</v>
      </c>
      <c r="B16" s="154">
        <f t="shared" si="0"/>
        <v>8</v>
      </c>
      <c r="C16" s="157" t="s">
        <v>620</v>
      </c>
      <c r="D16" s="163" t="s">
        <v>955</v>
      </c>
      <c r="E16" s="165" t="s">
        <v>956</v>
      </c>
    </row>
    <row r="17" spans="1:5" ht="16.5" customHeight="1">
      <c r="A17" s="160">
        <f t="shared" si="0"/>
        <v>9</v>
      </c>
      <c r="B17" s="154">
        <f t="shared" si="0"/>
        <v>9</v>
      </c>
      <c r="C17" s="157" t="s">
        <v>620</v>
      </c>
      <c r="D17" s="163" t="s">
        <v>481</v>
      </c>
      <c r="E17" s="165" t="s">
        <v>482</v>
      </c>
    </row>
    <row r="18" spans="1:5" ht="16.5" customHeight="1">
      <c r="A18" s="160">
        <f t="shared" si="0"/>
        <v>10</v>
      </c>
      <c r="B18" s="154">
        <f t="shared" si="0"/>
        <v>10</v>
      </c>
      <c r="C18" s="157" t="s">
        <v>620</v>
      </c>
      <c r="D18" s="163" t="s">
        <v>957</v>
      </c>
      <c r="E18" s="165" t="s">
        <v>958</v>
      </c>
    </row>
    <row r="19" spans="1:5" ht="15.75" customHeight="1">
      <c r="A19" s="160">
        <f t="shared" si="0"/>
        <v>11</v>
      </c>
      <c r="B19" s="154">
        <f t="shared" si="0"/>
        <v>11</v>
      </c>
      <c r="C19" s="224" t="s">
        <v>1002</v>
      </c>
      <c r="D19" s="224"/>
      <c r="E19" s="224"/>
    </row>
    <row r="20" spans="1:5" ht="26.25" customHeight="1">
      <c r="A20" s="160">
        <f t="shared" si="0"/>
        <v>12</v>
      </c>
      <c r="B20" s="154">
        <f t="shared" si="0"/>
        <v>12</v>
      </c>
      <c r="C20" s="157" t="s">
        <v>621</v>
      </c>
      <c r="D20" s="166" t="s">
        <v>404</v>
      </c>
      <c r="E20" s="167" t="s">
        <v>946</v>
      </c>
    </row>
    <row r="21" spans="1:5" ht="27" customHeight="1">
      <c r="A21" s="160">
        <f t="shared" si="0"/>
        <v>13</v>
      </c>
      <c r="B21" s="154">
        <f t="shared" si="0"/>
        <v>13</v>
      </c>
      <c r="C21" s="157" t="s">
        <v>621</v>
      </c>
      <c r="D21" s="166" t="s">
        <v>1064</v>
      </c>
      <c r="E21" s="167" t="s">
        <v>1065</v>
      </c>
    </row>
    <row r="22" spans="1:5" ht="33" customHeight="1">
      <c r="A22" s="160">
        <f t="shared" si="0"/>
        <v>14</v>
      </c>
      <c r="B22" s="154">
        <f t="shared" si="0"/>
        <v>14</v>
      </c>
      <c r="C22" s="157" t="s">
        <v>621</v>
      </c>
      <c r="D22" s="163" t="s">
        <v>413</v>
      </c>
      <c r="E22" s="165" t="s">
        <v>227</v>
      </c>
    </row>
    <row r="23" spans="1:5" ht="30" customHeight="1">
      <c r="A23" s="160">
        <f t="shared" si="0"/>
        <v>15</v>
      </c>
      <c r="B23" s="154">
        <f t="shared" si="0"/>
        <v>15</v>
      </c>
      <c r="C23" s="157" t="s">
        <v>621</v>
      </c>
      <c r="D23" s="163" t="s">
        <v>414</v>
      </c>
      <c r="E23" s="168" t="s">
        <v>415</v>
      </c>
    </row>
    <row r="24" spans="1:5" ht="26.25" customHeight="1">
      <c r="A24" s="160">
        <f t="shared" si="0"/>
        <v>16</v>
      </c>
      <c r="B24" s="154">
        <f t="shared" si="0"/>
        <v>16</v>
      </c>
      <c r="C24" s="157" t="s">
        <v>621</v>
      </c>
      <c r="D24" s="163" t="s">
        <v>416</v>
      </c>
      <c r="E24" s="165" t="s">
        <v>459</v>
      </c>
    </row>
    <row r="25" spans="1:5" ht="13.5" customHeight="1">
      <c r="A25" s="160">
        <f t="shared" si="0"/>
        <v>17</v>
      </c>
      <c r="B25" s="154">
        <f t="shared" si="0"/>
        <v>17</v>
      </c>
      <c r="C25" s="157" t="s">
        <v>621</v>
      </c>
      <c r="D25" s="158" t="s">
        <v>947</v>
      </c>
      <c r="E25" s="167" t="s">
        <v>948</v>
      </c>
    </row>
    <row r="26" spans="1:5" ht="15" customHeight="1">
      <c r="A26" s="160">
        <f t="shared" si="0"/>
        <v>18</v>
      </c>
      <c r="B26" s="154">
        <f t="shared" si="0"/>
        <v>18</v>
      </c>
      <c r="C26" s="157" t="s">
        <v>621</v>
      </c>
      <c r="D26" s="158" t="s">
        <v>103</v>
      </c>
      <c r="E26" s="159" t="s">
        <v>104</v>
      </c>
    </row>
    <row r="27" spans="1:5" ht="18" customHeight="1">
      <c r="A27" s="160">
        <f t="shared" si="0"/>
        <v>19</v>
      </c>
      <c r="B27" s="154">
        <f t="shared" si="0"/>
        <v>19</v>
      </c>
      <c r="C27" s="157" t="s">
        <v>621</v>
      </c>
      <c r="D27" s="158" t="s">
        <v>105</v>
      </c>
      <c r="E27" s="159" t="s">
        <v>106</v>
      </c>
    </row>
    <row r="28" spans="1:5" ht="18" customHeight="1">
      <c r="A28" s="160">
        <f t="shared" si="0"/>
        <v>20</v>
      </c>
      <c r="B28" s="154">
        <f t="shared" si="0"/>
        <v>20</v>
      </c>
      <c r="C28" s="157" t="s">
        <v>621</v>
      </c>
      <c r="D28" s="158" t="s">
        <v>1066</v>
      </c>
      <c r="E28" s="167" t="s">
        <v>1067</v>
      </c>
    </row>
    <row r="29" spans="1:5" ht="38.25" customHeight="1">
      <c r="A29" s="160">
        <f t="shared" si="0"/>
        <v>21</v>
      </c>
      <c r="B29" s="154">
        <f t="shared" si="0"/>
        <v>21</v>
      </c>
      <c r="C29" s="157" t="s">
        <v>621</v>
      </c>
      <c r="D29" s="163" t="s">
        <v>949</v>
      </c>
      <c r="E29" s="165" t="s">
        <v>521</v>
      </c>
    </row>
    <row r="30" spans="1:5" ht="42" customHeight="1">
      <c r="A30" s="160">
        <f t="shared" si="0"/>
        <v>22</v>
      </c>
      <c r="B30" s="154">
        <f t="shared" si="0"/>
        <v>22</v>
      </c>
      <c r="C30" s="157" t="s">
        <v>621</v>
      </c>
      <c r="D30" s="163" t="s">
        <v>950</v>
      </c>
      <c r="E30" s="165" t="s">
        <v>951</v>
      </c>
    </row>
    <row r="31" spans="1:5" ht="36.75" customHeight="1">
      <c r="A31" s="160">
        <f t="shared" si="0"/>
        <v>23</v>
      </c>
      <c r="B31" s="154">
        <f t="shared" si="0"/>
        <v>23</v>
      </c>
      <c r="C31" s="157" t="s">
        <v>621</v>
      </c>
      <c r="D31" s="161" t="s">
        <v>952</v>
      </c>
      <c r="E31" s="162" t="s">
        <v>845</v>
      </c>
    </row>
    <row r="32" spans="1:5" ht="38.25" customHeight="1">
      <c r="A32" s="160">
        <f t="shared" si="0"/>
        <v>24</v>
      </c>
      <c r="B32" s="154">
        <f t="shared" si="0"/>
        <v>24</v>
      </c>
      <c r="C32" s="157" t="s">
        <v>621</v>
      </c>
      <c r="D32" s="161" t="s">
        <v>953</v>
      </c>
      <c r="E32" s="162" t="s">
        <v>768</v>
      </c>
    </row>
    <row r="33" spans="1:5" ht="21.75" customHeight="1">
      <c r="A33" s="160">
        <f t="shared" si="0"/>
        <v>25</v>
      </c>
      <c r="B33" s="154">
        <f t="shared" si="0"/>
        <v>25</v>
      </c>
      <c r="C33" s="157" t="s">
        <v>621</v>
      </c>
      <c r="D33" s="161" t="s">
        <v>954</v>
      </c>
      <c r="E33" s="162" t="s">
        <v>417</v>
      </c>
    </row>
    <row r="34" spans="1:5" ht="27.75" customHeight="1">
      <c r="A34" s="160">
        <f t="shared" si="0"/>
        <v>26</v>
      </c>
      <c r="B34" s="154">
        <f t="shared" si="0"/>
        <v>26</v>
      </c>
      <c r="C34" s="157" t="s">
        <v>621</v>
      </c>
      <c r="D34" s="161" t="s">
        <v>480</v>
      </c>
      <c r="E34" s="162" t="s">
        <v>852</v>
      </c>
    </row>
    <row r="35" spans="1:5" ht="27.75" customHeight="1">
      <c r="A35" s="160">
        <f t="shared" si="0"/>
        <v>27</v>
      </c>
      <c r="B35" s="154">
        <f t="shared" si="0"/>
        <v>27</v>
      </c>
      <c r="C35" s="157" t="s">
        <v>621</v>
      </c>
      <c r="D35" s="163" t="s">
        <v>107</v>
      </c>
      <c r="E35" s="159" t="s">
        <v>109</v>
      </c>
    </row>
    <row r="36" spans="1:5" ht="30" customHeight="1">
      <c r="A36" s="160">
        <f t="shared" si="0"/>
        <v>28</v>
      </c>
      <c r="B36" s="154">
        <f t="shared" si="0"/>
        <v>28</v>
      </c>
      <c r="C36" s="157" t="s">
        <v>621</v>
      </c>
      <c r="D36" s="163" t="s">
        <v>108</v>
      </c>
      <c r="E36" s="159" t="s">
        <v>110</v>
      </c>
    </row>
    <row r="37" spans="1:5" ht="24.75" customHeight="1">
      <c r="A37" s="160">
        <f t="shared" si="0"/>
        <v>29</v>
      </c>
      <c r="B37" s="154">
        <f t="shared" si="0"/>
        <v>29</v>
      </c>
      <c r="C37" s="157" t="s">
        <v>621</v>
      </c>
      <c r="D37" s="164" t="s">
        <v>226</v>
      </c>
      <c r="E37" s="159" t="s">
        <v>1055</v>
      </c>
    </row>
    <row r="38" spans="1:5" ht="18" customHeight="1">
      <c r="A38" s="160">
        <f t="shared" si="0"/>
        <v>30</v>
      </c>
      <c r="B38" s="154">
        <f t="shared" si="0"/>
        <v>30</v>
      </c>
      <c r="C38" s="157" t="s">
        <v>621</v>
      </c>
      <c r="D38" s="163" t="s">
        <v>955</v>
      </c>
      <c r="E38" s="165" t="s">
        <v>956</v>
      </c>
    </row>
    <row r="39" spans="1:5" ht="14.25" customHeight="1">
      <c r="A39" s="160">
        <f t="shared" si="0"/>
        <v>31</v>
      </c>
      <c r="B39" s="154">
        <f t="shared" si="0"/>
        <v>31</v>
      </c>
      <c r="C39" s="157" t="s">
        <v>621</v>
      </c>
      <c r="D39" s="163" t="s">
        <v>481</v>
      </c>
      <c r="E39" s="165" t="s">
        <v>482</v>
      </c>
    </row>
    <row r="40" spans="1:5" ht="19.5" customHeight="1">
      <c r="A40" s="160">
        <f t="shared" si="0"/>
        <v>32</v>
      </c>
      <c r="B40" s="154">
        <f t="shared" si="0"/>
        <v>32</v>
      </c>
      <c r="C40" s="157" t="s">
        <v>621</v>
      </c>
      <c r="D40" s="163" t="s">
        <v>957</v>
      </c>
      <c r="E40" s="165" t="s">
        <v>958</v>
      </c>
    </row>
    <row r="41" spans="1:5" ht="27.75" customHeight="1">
      <c r="A41" s="160">
        <f t="shared" si="0"/>
        <v>33</v>
      </c>
      <c r="B41" s="154">
        <f t="shared" si="0"/>
        <v>33</v>
      </c>
      <c r="C41" s="157" t="s">
        <v>621</v>
      </c>
      <c r="D41" s="169" t="s">
        <v>1068</v>
      </c>
      <c r="E41" s="170" t="s">
        <v>1069</v>
      </c>
    </row>
    <row r="42" spans="1:5" ht="17.25" customHeight="1">
      <c r="A42" s="160">
        <f t="shared" si="0"/>
        <v>34</v>
      </c>
      <c r="B42" s="154">
        <f t="shared" si="0"/>
        <v>34</v>
      </c>
      <c r="C42" s="157" t="s">
        <v>621</v>
      </c>
      <c r="D42" s="169" t="s">
        <v>1070</v>
      </c>
      <c r="E42" s="170" t="s">
        <v>1071</v>
      </c>
    </row>
    <row r="43" spans="1:5" ht="15.75" customHeight="1">
      <c r="A43" s="160">
        <f t="shared" si="0"/>
        <v>35</v>
      </c>
      <c r="B43" s="154">
        <f t="shared" si="0"/>
        <v>35</v>
      </c>
      <c r="C43" s="157" t="s">
        <v>621</v>
      </c>
      <c r="D43" s="169" t="s">
        <v>1072</v>
      </c>
      <c r="E43" s="171" t="s">
        <v>1073</v>
      </c>
    </row>
    <row r="44" spans="1:5" ht="18" customHeight="1">
      <c r="A44" s="160">
        <f t="shared" si="0"/>
        <v>36</v>
      </c>
      <c r="B44" s="154">
        <f t="shared" si="0"/>
        <v>36</v>
      </c>
      <c r="C44" s="157" t="s">
        <v>621</v>
      </c>
      <c r="D44" s="172" t="s">
        <v>420</v>
      </c>
      <c r="E44" s="173" t="s">
        <v>421</v>
      </c>
    </row>
    <row r="45" spans="1:5" ht="25.5" customHeight="1">
      <c r="A45" s="160">
        <f t="shared" si="0"/>
        <v>37</v>
      </c>
      <c r="B45" s="154">
        <f t="shared" si="0"/>
        <v>37</v>
      </c>
      <c r="C45" s="157" t="s">
        <v>621</v>
      </c>
      <c r="D45" s="158" t="s">
        <v>857</v>
      </c>
      <c r="E45" s="159" t="s">
        <v>192</v>
      </c>
    </row>
    <row r="46" spans="1:5" ht="18.75" customHeight="1">
      <c r="A46" s="160">
        <f t="shared" si="0"/>
        <v>38</v>
      </c>
      <c r="B46" s="154">
        <f t="shared" si="0"/>
        <v>38</v>
      </c>
      <c r="C46" s="225" t="s">
        <v>959</v>
      </c>
      <c r="D46" s="225"/>
      <c r="E46" s="225"/>
    </row>
    <row r="47" spans="1:5" ht="18" customHeight="1">
      <c r="A47" s="160">
        <f t="shared" si="0"/>
        <v>39</v>
      </c>
      <c r="B47" s="154">
        <f t="shared" si="0"/>
        <v>39</v>
      </c>
      <c r="C47" s="174" t="s">
        <v>392</v>
      </c>
      <c r="D47" s="158" t="s">
        <v>947</v>
      </c>
      <c r="E47" s="167" t="s">
        <v>948</v>
      </c>
    </row>
    <row r="48" spans="1:5" ht="13.5" customHeight="1">
      <c r="A48" s="160">
        <f t="shared" si="0"/>
        <v>40</v>
      </c>
      <c r="B48" s="154">
        <f t="shared" si="0"/>
        <v>40</v>
      </c>
      <c r="C48" s="174" t="s">
        <v>392</v>
      </c>
      <c r="D48" s="158" t="s">
        <v>103</v>
      </c>
      <c r="E48" s="159" t="s">
        <v>104</v>
      </c>
    </row>
    <row r="49" spans="1:5" ht="18.75" customHeight="1">
      <c r="A49" s="160">
        <f t="shared" si="0"/>
        <v>41</v>
      </c>
      <c r="B49" s="154">
        <f t="shared" si="0"/>
        <v>41</v>
      </c>
      <c r="C49" s="174" t="s">
        <v>392</v>
      </c>
      <c r="D49" s="158" t="s">
        <v>105</v>
      </c>
      <c r="E49" s="159" t="s">
        <v>106</v>
      </c>
    </row>
    <row r="50" spans="1:5" ht="26.25" customHeight="1">
      <c r="A50" s="160">
        <f t="shared" si="0"/>
        <v>42</v>
      </c>
      <c r="B50" s="154">
        <f t="shared" si="0"/>
        <v>42</v>
      </c>
      <c r="C50" s="174" t="s">
        <v>392</v>
      </c>
      <c r="D50" s="163" t="s">
        <v>107</v>
      </c>
      <c r="E50" s="159" t="s">
        <v>109</v>
      </c>
    </row>
    <row r="51" spans="1:5" ht="31.5" customHeight="1">
      <c r="A51" s="160">
        <f t="shared" si="0"/>
        <v>43</v>
      </c>
      <c r="B51" s="154">
        <f t="shared" si="0"/>
        <v>43</v>
      </c>
      <c r="C51" s="174" t="s">
        <v>392</v>
      </c>
      <c r="D51" s="163" t="s">
        <v>108</v>
      </c>
      <c r="E51" s="159" t="s">
        <v>110</v>
      </c>
    </row>
    <row r="52" spans="1:5" ht="17.25" customHeight="1">
      <c r="A52" s="160">
        <f t="shared" si="0"/>
        <v>44</v>
      </c>
      <c r="B52" s="154">
        <f t="shared" si="0"/>
        <v>44</v>
      </c>
      <c r="C52" s="174" t="s">
        <v>392</v>
      </c>
      <c r="D52" s="161" t="s">
        <v>481</v>
      </c>
      <c r="E52" s="162" t="s">
        <v>482</v>
      </c>
    </row>
    <row r="53" spans="1:5" ht="15.75" customHeight="1">
      <c r="A53" s="160">
        <f t="shared" si="0"/>
        <v>45</v>
      </c>
      <c r="B53" s="154">
        <f t="shared" si="0"/>
        <v>45</v>
      </c>
      <c r="C53" s="174" t="s">
        <v>392</v>
      </c>
      <c r="D53" s="163" t="s">
        <v>957</v>
      </c>
      <c r="E53" s="165" t="s">
        <v>958</v>
      </c>
    </row>
    <row r="54" spans="1:5" ht="15.75">
      <c r="A54" s="160">
        <f t="shared" si="0"/>
        <v>46</v>
      </c>
      <c r="B54" s="154">
        <f t="shared" si="0"/>
        <v>46</v>
      </c>
      <c r="C54" s="174" t="s">
        <v>392</v>
      </c>
      <c r="D54" s="169" t="s">
        <v>1072</v>
      </c>
      <c r="E54" s="171" t="s">
        <v>1073</v>
      </c>
    </row>
    <row r="55" spans="1:5" ht="26.25" customHeight="1">
      <c r="A55" s="160">
        <f t="shared" si="0"/>
        <v>47</v>
      </c>
      <c r="B55" s="154">
        <f t="shared" si="0"/>
        <v>47</v>
      </c>
      <c r="C55" s="174" t="s">
        <v>392</v>
      </c>
      <c r="D55" s="172" t="s">
        <v>420</v>
      </c>
      <c r="E55" s="173" t="s">
        <v>421</v>
      </c>
    </row>
    <row r="56" spans="1:5" ht="20.25" customHeight="1">
      <c r="A56" s="160">
        <f t="shared" si="0"/>
        <v>48</v>
      </c>
      <c r="B56" s="154">
        <f t="shared" si="0"/>
        <v>48</v>
      </c>
      <c r="C56" s="226" t="s">
        <v>1003</v>
      </c>
      <c r="D56" s="226"/>
      <c r="E56" s="226"/>
    </row>
    <row r="57" spans="1:5" ht="15.75" customHeight="1">
      <c r="A57" s="160">
        <f t="shared" si="0"/>
        <v>49</v>
      </c>
      <c r="B57" s="154">
        <f t="shared" si="0"/>
        <v>49</v>
      </c>
      <c r="C57" s="174" t="s">
        <v>1001</v>
      </c>
      <c r="D57" s="175" t="s">
        <v>960</v>
      </c>
      <c r="E57" s="176" t="s">
        <v>964</v>
      </c>
    </row>
    <row r="58" spans="1:5" ht="19.5" customHeight="1">
      <c r="A58" s="160">
        <f t="shared" si="0"/>
        <v>50</v>
      </c>
      <c r="B58" s="154">
        <f t="shared" si="0"/>
        <v>50</v>
      </c>
      <c r="C58" s="157" t="s">
        <v>1001</v>
      </c>
      <c r="D58" s="166" t="s">
        <v>965</v>
      </c>
      <c r="E58" s="168" t="s">
        <v>969</v>
      </c>
    </row>
    <row r="59" spans="1:5" ht="15.75" customHeight="1">
      <c r="A59" s="160">
        <f t="shared" si="0"/>
        <v>51</v>
      </c>
      <c r="B59" s="154">
        <f t="shared" si="0"/>
        <v>51</v>
      </c>
      <c r="C59" s="157" t="s">
        <v>1001</v>
      </c>
      <c r="D59" s="164" t="s">
        <v>103</v>
      </c>
      <c r="E59" s="177" t="s">
        <v>104</v>
      </c>
    </row>
    <row r="60" spans="1:5" ht="16.5" customHeight="1">
      <c r="A60" s="160">
        <f t="shared" si="0"/>
        <v>52</v>
      </c>
      <c r="B60" s="154">
        <f t="shared" si="0"/>
        <v>52</v>
      </c>
      <c r="C60" s="157" t="s">
        <v>1001</v>
      </c>
      <c r="D60" s="164" t="s">
        <v>105</v>
      </c>
      <c r="E60" s="177" t="s">
        <v>106</v>
      </c>
    </row>
    <row r="61" spans="1:5" ht="40.5" customHeight="1">
      <c r="A61" s="160">
        <f t="shared" si="0"/>
        <v>53</v>
      </c>
      <c r="B61" s="154">
        <f t="shared" si="0"/>
        <v>53</v>
      </c>
      <c r="C61" s="157" t="s">
        <v>1001</v>
      </c>
      <c r="D61" s="166" t="s">
        <v>952</v>
      </c>
      <c r="E61" s="168" t="s">
        <v>1054</v>
      </c>
    </row>
    <row r="62" spans="1:5" ht="18" customHeight="1">
      <c r="A62" s="160">
        <f t="shared" si="0"/>
        <v>54</v>
      </c>
      <c r="B62" s="154">
        <f t="shared" si="0"/>
        <v>54</v>
      </c>
      <c r="C62" s="157" t="s">
        <v>1001</v>
      </c>
      <c r="D62" s="166" t="s">
        <v>970</v>
      </c>
      <c r="E62" s="168" t="s">
        <v>751</v>
      </c>
    </row>
    <row r="63" spans="1:5" ht="25.5" customHeight="1">
      <c r="A63" s="160">
        <f t="shared" si="0"/>
        <v>55</v>
      </c>
      <c r="B63" s="154">
        <f t="shared" si="0"/>
        <v>55</v>
      </c>
      <c r="C63" s="157" t="s">
        <v>1001</v>
      </c>
      <c r="D63" s="166" t="s">
        <v>107</v>
      </c>
      <c r="E63" s="177" t="s">
        <v>109</v>
      </c>
    </row>
    <row r="64" spans="1:5" ht="25.5" customHeight="1">
      <c r="A64" s="160">
        <f t="shared" si="0"/>
        <v>56</v>
      </c>
      <c r="B64" s="154">
        <f t="shared" si="0"/>
        <v>56</v>
      </c>
      <c r="C64" s="157" t="s">
        <v>1001</v>
      </c>
      <c r="D64" s="166" t="s">
        <v>108</v>
      </c>
      <c r="E64" s="177" t="s">
        <v>110</v>
      </c>
    </row>
    <row r="65" spans="1:5" ht="18.75" customHeight="1">
      <c r="A65" s="160">
        <f t="shared" si="0"/>
        <v>57</v>
      </c>
      <c r="B65" s="154">
        <f t="shared" si="0"/>
        <v>57</v>
      </c>
      <c r="C65" s="157" t="s">
        <v>1001</v>
      </c>
      <c r="D65" s="166" t="s">
        <v>481</v>
      </c>
      <c r="E65" s="168" t="s">
        <v>482</v>
      </c>
    </row>
    <row r="66" spans="1:5" ht="18.75" customHeight="1">
      <c r="A66" s="160">
        <f t="shared" si="0"/>
        <v>58</v>
      </c>
      <c r="B66" s="154">
        <f t="shared" si="0"/>
        <v>58</v>
      </c>
      <c r="C66" s="157" t="s">
        <v>1001</v>
      </c>
      <c r="D66" s="166" t="s">
        <v>957</v>
      </c>
      <c r="E66" s="168" t="s">
        <v>958</v>
      </c>
    </row>
    <row r="67" spans="1:5" ht="52.5" customHeight="1">
      <c r="A67" s="160">
        <f t="shared" si="0"/>
        <v>59</v>
      </c>
      <c r="B67" s="154">
        <f t="shared" si="0"/>
        <v>59</v>
      </c>
      <c r="C67" s="157" t="s">
        <v>1001</v>
      </c>
      <c r="D67" s="178" t="s">
        <v>1074</v>
      </c>
      <c r="E67" s="179" t="s">
        <v>1075</v>
      </c>
    </row>
    <row r="68" spans="1:5" ht="42" customHeight="1">
      <c r="A68" s="160">
        <f t="shared" si="0"/>
        <v>60</v>
      </c>
      <c r="B68" s="154">
        <f t="shared" si="0"/>
        <v>60</v>
      </c>
      <c r="C68" s="157" t="s">
        <v>1001</v>
      </c>
      <c r="D68" s="178" t="s">
        <v>1076</v>
      </c>
      <c r="E68" s="179" t="s">
        <v>1077</v>
      </c>
    </row>
    <row r="69" spans="1:5" ht="39.75" customHeight="1">
      <c r="A69" s="160">
        <f t="shared" si="0"/>
        <v>61</v>
      </c>
      <c r="B69" s="154">
        <f t="shared" si="0"/>
        <v>61</v>
      </c>
      <c r="C69" s="157" t="s">
        <v>1001</v>
      </c>
      <c r="D69" s="178" t="s">
        <v>422</v>
      </c>
      <c r="E69" s="179" t="s">
        <v>1078</v>
      </c>
    </row>
    <row r="70" spans="1:5" ht="38.25" customHeight="1">
      <c r="A70" s="160">
        <f t="shared" si="0"/>
        <v>62</v>
      </c>
      <c r="B70" s="154">
        <f t="shared" si="0"/>
        <v>62</v>
      </c>
      <c r="C70" s="157" t="s">
        <v>1001</v>
      </c>
      <c r="D70" s="180" t="s">
        <v>1079</v>
      </c>
      <c r="E70" s="179" t="s">
        <v>228</v>
      </c>
    </row>
    <row r="71" spans="1:5" ht="54" customHeight="1">
      <c r="A71" s="160">
        <f t="shared" si="0"/>
        <v>63</v>
      </c>
      <c r="B71" s="154">
        <f t="shared" si="0"/>
        <v>63</v>
      </c>
      <c r="C71" s="157" t="s">
        <v>1001</v>
      </c>
      <c r="D71" s="180" t="s">
        <v>423</v>
      </c>
      <c r="E71" s="179" t="s">
        <v>1080</v>
      </c>
    </row>
    <row r="72" spans="1:5" ht="40.5" customHeight="1">
      <c r="A72" s="160">
        <f t="shared" si="0"/>
        <v>64</v>
      </c>
      <c r="B72" s="154">
        <f t="shared" si="0"/>
        <v>64</v>
      </c>
      <c r="C72" s="157" t="s">
        <v>1001</v>
      </c>
      <c r="D72" s="180" t="s">
        <v>229</v>
      </c>
      <c r="E72" s="181" t="s">
        <v>230</v>
      </c>
    </row>
    <row r="73" spans="1:5" ht="68.25" customHeight="1">
      <c r="A73" s="160">
        <f t="shared" si="0"/>
        <v>65</v>
      </c>
      <c r="B73" s="154">
        <f t="shared" si="0"/>
        <v>65</v>
      </c>
      <c r="C73" s="157" t="s">
        <v>1001</v>
      </c>
      <c r="D73" s="180" t="s">
        <v>1081</v>
      </c>
      <c r="E73" s="179" t="s">
        <v>231</v>
      </c>
    </row>
    <row r="74" spans="1:5" ht="51" customHeight="1">
      <c r="A74" s="160">
        <f t="shared" si="0"/>
        <v>66</v>
      </c>
      <c r="B74" s="154">
        <f t="shared" si="0"/>
        <v>66</v>
      </c>
      <c r="C74" s="157" t="s">
        <v>1001</v>
      </c>
      <c r="D74" s="180" t="s">
        <v>1082</v>
      </c>
      <c r="E74" s="179" t="s">
        <v>1083</v>
      </c>
    </row>
    <row r="75" spans="1:5" ht="60" customHeight="1">
      <c r="A75" s="160">
        <f aca="true" t="shared" si="1" ref="A75:B138">A74+1</f>
        <v>67</v>
      </c>
      <c r="B75" s="154">
        <f t="shared" si="1"/>
        <v>67</v>
      </c>
      <c r="C75" s="157" t="s">
        <v>1001</v>
      </c>
      <c r="D75" s="180" t="s">
        <v>1084</v>
      </c>
      <c r="E75" s="179" t="s">
        <v>1085</v>
      </c>
    </row>
    <row r="76" spans="1:5" ht="51.75" customHeight="1">
      <c r="A76" s="160">
        <f t="shared" si="1"/>
        <v>68</v>
      </c>
      <c r="B76" s="154">
        <f t="shared" si="1"/>
        <v>68</v>
      </c>
      <c r="C76" s="157" t="s">
        <v>1001</v>
      </c>
      <c r="D76" s="180" t="s">
        <v>1086</v>
      </c>
      <c r="E76" s="179" t="s">
        <v>1087</v>
      </c>
    </row>
    <row r="77" spans="1:5" ht="52.5" customHeight="1">
      <c r="A77" s="160">
        <f t="shared" si="1"/>
        <v>69</v>
      </c>
      <c r="B77" s="154">
        <f t="shared" si="1"/>
        <v>69</v>
      </c>
      <c r="C77" s="157" t="s">
        <v>1001</v>
      </c>
      <c r="D77" s="180" t="s">
        <v>353</v>
      </c>
      <c r="E77" s="179" t="s">
        <v>354</v>
      </c>
    </row>
    <row r="78" spans="1:5" ht="39" customHeight="1">
      <c r="A78" s="160">
        <f t="shared" si="1"/>
        <v>70</v>
      </c>
      <c r="B78" s="154">
        <f t="shared" si="1"/>
        <v>70</v>
      </c>
      <c r="C78" s="157" t="s">
        <v>1001</v>
      </c>
      <c r="D78" s="180" t="s">
        <v>355</v>
      </c>
      <c r="E78" s="179" t="s">
        <v>356</v>
      </c>
    </row>
    <row r="79" spans="1:5" ht="65.25" customHeight="1">
      <c r="A79" s="160">
        <f t="shared" si="1"/>
        <v>71</v>
      </c>
      <c r="B79" s="154">
        <f t="shared" si="1"/>
        <v>71</v>
      </c>
      <c r="C79" s="157" t="s">
        <v>1001</v>
      </c>
      <c r="D79" s="180" t="s">
        <v>357</v>
      </c>
      <c r="E79" s="179" t="s">
        <v>358</v>
      </c>
    </row>
    <row r="80" spans="1:5" ht="40.5" customHeight="1">
      <c r="A80" s="160">
        <f t="shared" si="1"/>
        <v>72</v>
      </c>
      <c r="B80" s="154">
        <f t="shared" si="1"/>
        <v>72</v>
      </c>
      <c r="C80" s="157" t="s">
        <v>1001</v>
      </c>
      <c r="D80" s="180" t="s">
        <v>232</v>
      </c>
      <c r="E80" s="182" t="s">
        <v>233</v>
      </c>
    </row>
    <row r="81" spans="1:5" ht="35.25" customHeight="1">
      <c r="A81" s="160">
        <f t="shared" si="1"/>
        <v>73</v>
      </c>
      <c r="B81" s="154">
        <f t="shared" si="1"/>
        <v>73</v>
      </c>
      <c r="C81" s="157" t="s">
        <v>1001</v>
      </c>
      <c r="D81" s="180" t="s">
        <v>234</v>
      </c>
      <c r="E81" s="182" t="s">
        <v>235</v>
      </c>
    </row>
    <row r="82" spans="1:5" ht="56.25" customHeight="1">
      <c r="A82" s="160">
        <f t="shared" si="1"/>
        <v>74</v>
      </c>
      <c r="B82" s="154">
        <f t="shared" si="1"/>
        <v>74</v>
      </c>
      <c r="C82" s="157" t="s">
        <v>1001</v>
      </c>
      <c r="D82" s="180" t="s">
        <v>236</v>
      </c>
      <c r="E82" s="182" t="s">
        <v>237</v>
      </c>
    </row>
    <row r="83" spans="1:5" ht="54" customHeight="1">
      <c r="A83" s="160">
        <f t="shared" si="1"/>
        <v>75</v>
      </c>
      <c r="B83" s="154">
        <f t="shared" si="1"/>
        <v>75</v>
      </c>
      <c r="C83" s="157" t="s">
        <v>1001</v>
      </c>
      <c r="D83" s="180" t="s">
        <v>238</v>
      </c>
      <c r="E83" s="182" t="s">
        <v>239</v>
      </c>
    </row>
    <row r="84" spans="1:5" ht="51.75" customHeight="1">
      <c r="A84" s="160">
        <f t="shared" si="1"/>
        <v>76</v>
      </c>
      <c r="B84" s="154">
        <f t="shared" si="1"/>
        <v>76</v>
      </c>
      <c r="C84" s="157" t="s">
        <v>1001</v>
      </c>
      <c r="D84" s="180" t="s">
        <v>933</v>
      </c>
      <c r="E84" s="179" t="s">
        <v>934</v>
      </c>
    </row>
    <row r="85" spans="1:5" ht="50.25" customHeight="1">
      <c r="A85" s="160">
        <f t="shared" si="1"/>
        <v>77</v>
      </c>
      <c r="B85" s="154">
        <f t="shared" si="1"/>
        <v>77</v>
      </c>
      <c r="C85" s="157" t="s">
        <v>1001</v>
      </c>
      <c r="D85" s="180" t="s">
        <v>935</v>
      </c>
      <c r="E85" s="179" t="s">
        <v>240</v>
      </c>
    </row>
    <row r="86" spans="1:5" ht="40.5" customHeight="1">
      <c r="A86" s="160">
        <f t="shared" si="1"/>
        <v>78</v>
      </c>
      <c r="B86" s="154">
        <f t="shared" si="1"/>
        <v>78</v>
      </c>
      <c r="C86" s="157" t="s">
        <v>1001</v>
      </c>
      <c r="D86" s="180" t="s">
        <v>359</v>
      </c>
      <c r="E86" s="179" t="s">
        <v>360</v>
      </c>
    </row>
    <row r="87" spans="1:5" ht="39" customHeight="1">
      <c r="A87" s="160">
        <f t="shared" si="1"/>
        <v>79</v>
      </c>
      <c r="B87" s="154">
        <f t="shared" si="1"/>
        <v>79</v>
      </c>
      <c r="C87" s="157" t="s">
        <v>1001</v>
      </c>
      <c r="D87" s="180" t="s">
        <v>361</v>
      </c>
      <c r="E87" s="179" t="s">
        <v>362</v>
      </c>
    </row>
    <row r="88" spans="1:5" ht="54" customHeight="1">
      <c r="A88" s="160">
        <f t="shared" si="1"/>
        <v>80</v>
      </c>
      <c r="B88" s="154">
        <f t="shared" si="1"/>
        <v>80</v>
      </c>
      <c r="C88" s="157" t="s">
        <v>1001</v>
      </c>
      <c r="D88" s="180" t="s">
        <v>961</v>
      </c>
      <c r="E88" s="179" t="s">
        <v>962</v>
      </c>
    </row>
    <row r="89" spans="1:5" ht="42.75" customHeight="1">
      <c r="A89" s="160">
        <f t="shared" si="1"/>
        <v>81</v>
      </c>
      <c r="B89" s="154">
        <f t="shared" si="1"/>
        <v>81</v>
      </c>
      <c r="C89" s="157" t="s">
        <v>1001</v>
      </c>
      <c r="D89" s="180" t="s">
        <v>963</v>
      </c>
      <c r="E89" s="182" t="s">
        <v>241</v>
      </c>
    </row>
    <row r="90" spans="1:5" ht="54" customHeight="1">
      <c r="A90" s="160">
        <f t="shared" si="1"/>
        <v>82</v>
      </c>
      <c r="B90" s="154">
        <f t="shared" si="1"/>
        <v>82</v>
      </c>
      <c r="C90" s="157" t="s">
        <v>1001</v>
      </c>
      <c r="D90" s="180" t="s">
        <v>242</v>
      </c>
      <c r="E90" s="182" t="s">
        <v>243</v>
      </c>
    </row>
    <row r="91" spans="1:5" ht="42" customHeight="1">
      <c r="A91" s="160">
        <f t="shared" si="1"/>
        <v>83</v>
      </c>
      <c r="B91" s="154">
        <f t="shared" si="1"/>
        <v>83</v>
      </c>
      <c r="C91" s="157" t="s">
        <v>1001</v>
      </c>
      <c r="D91" s="180" t="s">
        <v>244</v>
      </c>
      <c r="E91" s="182" t="s">
        <v>0</v>
      </c>
    </row>
    <row r="92" spans="1:5" ht="38.25" customHeight="1">
      <c r="A92" s="160">
        <f t="shared" si="1"/>
        <v>84</v>
      </c>
      <c r="B92" s="154">
        <f t="shared" si="1"/>
        <v>84</v>
      </c>
      <c r="C92" s="157" t="s">
        <v>1001</v>
      </c>
      <c r="D92" s="180" t="s">
        <v>363</v>
      </c>
      <c r="E92" s="179" t="s">
        <v>364</v>
      </c>
    </row>
    <row r="93" spans="1:5" ht="38.25" customHeight="1">
      <c r="A93" s="160">
        <f t="shared" si="1"/>
        <v>85</v>
      </c>
      <c r="B93" s="154">
        <f t="shared" si="1"/>
        <v>85</v>
      </c>
      <c r="C93" s="157" t="s">
        <v>1001</v>
      </c>
      <c r="D93" s="180" t="s">
        <v>365</v>
      </c>
      <c r="E93" s="179" t="s">
        <v>366</v>
      </c>
    </row>
    <row r="94" spans="1:5" ht="40.5" customHeight="1">
      <c r="A94" s="160">
        <f t="shared" si="1"/>
        <v>86</v>
      </c>
      <c r="B94" s="154">
        <f t="shared" si="1"/>
        <v>86</v>
      </c>
      <c r="C94" s="157" t="s">
        <v>1001</v>
      </c>
      <c r="D94" s="180" t="s">
        <v>367</v>
      </c>
      <c r="E94" s="179" t="s">
        <v>368</v>
      </c>
    </row>
    <row r="95" spans="1:5" ht="34.5" customHeight="1">
      <c r="A95" s="160">
        <f t="shared" si="1"/>
        <v>87</v>
      </c>
      <c r="B95" s="154">
        <f t="shared" si="1"/>
        <v>87</v>
      </c>
      <c r="C95" s="157" t="s">
        <v>1001</v>
      </c>
      <c r="D95" s="180" t="s">
        <v>1</v>
      </c>
      <c r="E95" s="182" t="s">
        <v>2</v>
      </c>
    </row>
    <row r="96" spans="1:5" ht="54.75" customHeight="1">
      <c r="A96" s="160">
        <f t="shared" si="1"/>
        <v>88</v>
      </c>
      <c r="B96" s="154">
        <f t="shared" si="1"/>
        <v>88</v>
      </c>
      <c r="C96" s="157" t="s">
        <v>1001</v>
      </c>
      <c r="D96" s="180" t="s">
        <v>369</v>
      </c>
      <c r="E96" s="179" t="s">
        <v>743</v>
      </c>
    </row>
    <row r="97" spans="1:5" ht="42.75" customHeight="1">
      <c r="A97" s="160">
        <f t="shared" si="1"/>
        <v>89</v>
      </c>
      <c r="B97" s="154">
        <f t="shared" si="1"/>
        <v>89</v>
      </c>
      <c r="C97" s="157" t="s">
        <v>1001</v>
      </c>
      <c r="D97" s="180" t="s">
        <v>3</v>
      </c>
      <c r="E97" s="182" t="s">
        <v>4</v>
      </c>
    </row>
    <row r="98" spans="1:5" ht="44.25" customHeight="1">
      <c r="A98" s="160">
        <f t="shared" si="1"/>
        <v>90</v>
      </c>
      <c r="B98" s="154">
        <f t="shared" si="1"/>
        <v>90</v>
      </c>
      <c r="C98" s="157" t="s">
        <v>1001</v>
      </c>
      <c r="D98" s="63" t="s">
        <v>744</v>
      </c>
      <c r="E98" s="179" t="s">
        <v>5</v>
      </c>
    </row>
    <row r="99" spans="1:5" ht="41.25" customHeight="1">
      <c r="A99" s="160">
        <f t="shared" si="1"/>
        <v>91</v>
      </c>
      <c r="B99" s="154">
        <f t="shared" si="1"/>
        <v>91</v>
      </c>
      <c r="C99" s="157" t="s">
        <v>1001</v>
      </c>
      <c r="D99" s="63" t="s">
        <v>745</v>
      </c>
      <c r="E99" s="179" t="s">
        <v>6</v>
      </c>
    </row>
    <row r="100" spans="1:5" ht="30" customHeight="1">
      <c r="A100" s="160">
        <f t="shared" si="1"/>
        <v>92</v>
      </c>
      <c r="B100" s="154">
        <f t="shared" si="1"/>
        <v>92</v>
      </c>
      <c r="C100" s="157" t="s">
        <v>1001</v>
      </c>
      <c r="D100" s="63" t="s">
        <v>746</v>
      </c>
      <c r="E100" s="179" t="s">
        <v>7</v>
      </c>
    </row>
    <row r="101" spans="1:5" ht="52.5" customHeight="1">
      <c r="A101" s="160">
        <f t="shared" si="1"/>
        <v>93</v>
      </c>
      <c r="B101" s="154">
        <f t="shared" si="1"/>
        <v>93</v>
      </c>
      <c r="C101" s="157" t="s">
        <v>1001</v>
      </c>
      <c r="D101" s="63" t="s">
        <v>8</v>
      </c>
      <c r="E101" s="182" t="s">
        <v>265</v>
      </c>
    </row>
    <row r="102" spans="1:5" ht="53.25" customHeight="1">
      <c r="A102" s="160">
        <f t="shared" si="1"/>
        <v>94</v>
      </c>
      <c r="B102" s="154">
        <f t="shared" si="1"/>
        <v>94</v>
      </c>
      <c r="C102" s="157" t="s">
        <v>1001</v>
      </c>
      <c r="D102" s="63" t="s">
        <v>370</v>
      </c>
      <c r="E102" s="179" t="s">
        <v>266</v>
      </c>
    </row>
    <row r="103" spans="1:5" ht="40.5" customHeight="1">
      <c r="A103" s="160">
        <f t="shared" si="1"/>
        <v>95</v>
      </c>
      <c r="B103" s="154">
        <f t="shared" si="1"/>
        <v>95</v>
      </c>
      <c r="C103" s="157" t="s">
        <v>1001</v>
      </c>
      <c r="D103" s="63" t="s">
        <v>371</v>
      </c>
      <c r="E103" s="179" t="s">
        <v>267</v>
      </c>
    </row>
    <row r="104" spans="1:5" ht="51.75" customHeight="1">
      <c r="A104" s="160">
        <f t="shared" si="1"/>
        <v>96</v>
      </c>
      <c r="B104" s="154">
        <f t="shared" si="1"/>
        <v>96</v>
      </c>
      <c r="C104" s="157" t="s">
        <v>1001</v>
      </c>
      <c r="D104" s="63" t="s">
        <v>501</v>
      </c>
      <c r="E104" s="179" t="s">
        <v>268</v>
      </c>
    </row>
    <row r="105" spans="1:5" ht="52.5" customHeight="1">
      <c r="A105" s="160">
        <f t="shared" si="1"/>
        <v>97</v>
      </c>
      <c r="B105" s="154">
        <f t="shared" si="1"/>
        <v>97</v>
      </c>
      <c r="C105" s="157" t="s">
        <v>1001</v>
      </c>
      <c r="D105" s="63" t="s">
        <v>502</v>
      </c>
      <c r="E105" s="179" t="s">
        <v>17</v>
      </c>
    </row>
    <row r="106" spans="1:5" ht="40.5" customHeight="1">
      <c r="A106" s="160">
        <f t="shared" si="1"/>
        <v>98</v>
      </c>
      <c r="B106" s="154">
        <f t="shared" si="1"/>
        <v>98</v>
      </c>
      <c r="C106" s="157" t="s">
        <v>1001</v>
      </c>
      <c r="D106" s="63" t="s">
        <v>503</v>
      </c>
      <c r="E106" s="179" t="s">
        <v>18</v>
      </c>
    </row>
    <row r="107" spans="1:5" ht="27.75" customHeight="1">
      <c r="A107" s="160">
        <f t="shared" si="1"/>
        <v>99</v>
      </c>
      <c r="B107" s="154">
        <f t="shared" si="1"/>
        <v>99</v>
      </c>
      <c r="C107" s="157" t="s">
        <v>1001</v>
      </c>
      <c r="D107" s="63" t="s">
        <v>504</v>
      </c>
      <c r="E107" s="179" t="s">
        <v>505</v>
      </c>
    </row>
    <row r="108" spans="1:5" ht="27.75" customHeight="1">
      <c r="A108" s="160">
        <f t="shared" si="1"/>
        <v>100</v>
      </c>
      <c r="B108" s="154">
        <f t="shared" si="1"/>
        <v>100</v>
      </c>
      <c r="C108" s="157" t="s">
        <v>1001</v>
      </c>
      <c r="D108" s="63" t="s">
        <v>506</v>
      </c>
      <c r="E108" s="179" t="s">
        <v>507</v>
      </c>
    </row>
    <row r="109" spans="1:5" ht="38.25" customHeight="1">
      <c r="A109" s="160">
        <f t="shared" si="1"/>
        <v>101</v>
      </c>
      <c r="B109" s="154">
        <f t="shared" si="1"/>
        <v>101</v>
      </c>
      <c r="C109" s="157" t="s">
        <v>1001</v>
      </c>
      <c r="D109" s="63" t="s">
        <v>19</v>
      </c>
      <c r="E109" s="182" t="s">
        <v>20</v>
      </c>
    </row>
    <row r="110" spans="1:5" ht="38.25" customHeight="1">
      <c r="A110" s="160">
        <f t="shared" si="1"/>
        <v>102</v>
      </c>
      <c r="B110" s="154">
        <f t="shared" si="1"/>
        <v>102</v>
      </c>
      <c r="C110" s="157" t="s">
        <v>1001</v>
      </c>
      <c r="D110" s="63" t="s">
        <v>508</v>
      </c>
      <c r="E110" s="179" t="s">
        <v>21</v>
      </c>
    </row>
    <row r="111" spans="1:5" ht="38.25" customHeight="1">
      <c r="A111" s="160">
        <f t="shared" si="1"/>
        <v>103</v>
      </c>
      <c r="B111" s="154">
        <f t="shared" si="1"/>
        <v>103</v>
      </c>
      <c r="C111" s="157" t="s">
        <v>1001</v>
      </c>
      <c r="D111" s="63" t="s">
        <v>509</v>
      </c>
      <c r="E111" s="179" t="s">
        <v>1058</v>
      </c>
    </row>
    <row r="112" spans="1:5" ht="50.25" customHeight="1">
      <c r="A112" s="160">
        <f t="shared" si="1"/>
        <v>104</v>
      </c>
      <c r="B112" s="154">
        <f t="shared" si="1"/>
        <v>104</v>
      </c>
      <c r="C112" s="157" t="s">
        <v>1001</v>
      </c>
      <c r="D112" s="63" t="s">
        <v>510</v>
      </c>
      <c r="E112" s="179" t="s">
        <v>9</v>
      </c>
    </row>
    <row r="113" spans="1:5" ht="52.5" customHeight="1">
      <c r="A113" s="160">
        <f t="shared" si="1"/>
        <v>105</v>
      </c>
      <c r="B113" s="154">
        <f t="shared" si="1"/>
        <v>105</v>
      </c>
      <c r="C113" s="157" t="s">
        <v>1001</v>
      </c>
      <c r="D113" s="63" t="s">
        <v>10</v>
      </c>
      <c r="E113" s="179" t="s">
        <v>11</v>
      </c>
    </row>
    <row r="114" spans="1:5" ht="65.25" customHeight="1">
      <c r="A114" s="160">
        <f t="shared" si="1"/>
        <v>106</v>
      </c>
      <c r="B114" s="154">
        <f t="shared" si="1"/>
        <v>106</v>
      </c>
      <c r="C114" s="157" t="s">
        <v>1001</v>
      </c>
      <c r="D114" s="63" t="s">
        <v>22</v>
      </c>
      <c r="E114" s="182" t="s">
        <v>316</v>
      </c>
    </row>
    <row r="115" spans="1:5" ht="38.25" customHeight="1">
      <c r="A115" s="160">
        <f t="shared" si="1"/>
        <v>107</v>
      </c>
      <c r="B115" s="154">
        <f t="shared" si="1"/>
        <v>107</v>
      </c>
      <c r="C115" s="157" t="s">
        <v>1001</v>
      </c>
      <c r="D115" s="63" t="s">
        <v>12</v>
      </c>
      <c r="E115" s="179" t="s">
        <v>13</v>
      </c>
    </row>
    <row r="116" spans="1:5" ht="28.5" customHeight="1">
      <c r="A116" s="160">
        <f t="shared" si="1"/>
        <v>108</v>
      </c>
      <c r="B116" s="154">
        <f t="shared" si="1"/>
        <v>108</v>
      </c>
      <c r="C116" s="157" t="s">
        <v>1001</v>
      </c>
      <c r="D116" s="63" t="s">
        <v>14</v>
      </c>
      <c r="E116" s="179" t="s">
        <v>15</v>
      </c>
    </row>
    <row r="117" spans="1:5" ht="91.5" customHeight="1">
      <c r="A117" s="160">
        <f t="shared" si="1"/>
        <v>109</v>
      </c>
      <c r="B117" s="154">
        <f t="shared" si="1"/>
        <v>109</v>
      </c>
      <c r="C117" s="157" t="s">
        <v>1001</v>
      </c>
      <c r="D117" s="63" t="s">
        <v>16</v>
      </c>
      <c r="E117" s="179" t="s">
        <v>522</v>
      </c>
    </row>
    <row r="118" spans="1:5" ht="43.5" customHeight="1">
      <c r="A118" s="160">
        <f t="shared" si="1"/>
        <v>110</v>
      </c>
      <c r="B118" s="154">
        <f t="shared" si="1"/>
        <v>110</v>
      </c>
      <c r="C118" s="157" t="s">
        <v>1001</v>
      </c>
      <c r="D118" s="63" t="s">
        <v>523</v>
      </c>
      <c r="E118" s="179" t="s">
        <v>524</v>
      </c>
    </row>
    <row r="119" spans="1:5" ht="41.25" customHeight="1">
      <c r="A119" s="160">
        <f t="shared" si="1"/>
        <v>111</v>
      </c>
      <c r="B119" s="154">
        <f t="shared" si="1"/>
        <v>111</v>
      </c>
      <c r="C119" s="157" t="s">
        <v>1001</v>
      </c>
      <c r="D119" s="63" t="s">
        <v>525</v>
      </c>
      <c r="E119" s="179" t="s">
        <v>526</v>
      </c>
    </row>
    <row r="120" spans="1:5" ht="39.75" customHeight="1">
      <c r="A120" s="160">
        <f t="shared" si="1"/>
        <v>112</v>
      </c>
      <c r="B120" s="154">
        <f t="shared" si="1"/>
        <v>112</v>
      </c>
      <c r="C120" s="157" t="s">
        <v>1001</v>
      </c>
      <c r="D120" s="63" t="s">
        <v>527</v>
      </c>
      <c r="E120" s="179" t="s">
        <v>28</v>
      </c>
    </row>
    <row r="121" spans="1:5" ht="51" customHeight="1">
      <c r="A121" s="160">
        <f t="shared" si="1"/>
        <v>113</v>
      </c>
      <c r="B121" s="154">
        <f t="shared" si="1"/>
        <v>113</v>
      </c>
      <c r="C121" s="157" t="s">
        <v>1001</v>
      </c>
      <c r="D121" s="63" t="s">
        <v>29</v>
      </c>
      <c r="E121" s="179" t="s">
        <v>30</v>
      </c>
    </row>
    <row r="122" spans="1:5" ht="64.5" customHeight="1">
      <c r="A122" s="160">
        <f t="shared" si="1"/>
        <v>114</v>
      </c>
      <c r="B122" s="154">
        <f t="shared" si="1"/>
        <v>114</v>
      </c>
      <c r="C122" s="157" t="s">
        <v>1001</v>
      </c>
      <c r="D122" s="63" t="s">
        <v>31</v>
      </c>
      <c r="E122" s="179" t="s">
        <v>317</v>
      </c>
    </row>
    <row r="123" spans="1:5" ht="40.5" customHeight="1">
      <c r="A123" s="160">
        <f t="shared" si="1"/>
        <v>115</v>
      </c>
      <c r="B123" s="154">
        <f t="shared" si="1"/>
        <v>115</v>
      </c>
      <c r="C123" s="157" t="s">
        <v>1001</v>
      </c>
      <c r="D123" s="63" t="s">
        <v>32</v>
      </c>
      <c r="E123" s="179" t="s">
        <v>318</v>
      </c>
    </row>
    <row r="124" spans="1:5" ht="43.5" customHeight="1">
      <c r="A124" s="160">
        <f t="shared" si="1"/>
        <v>116</v>
      </c>
      <c r="B124" s="154">
        <f t="shared" si="1"/>
        <v>116</v>
      </c>
      <c r="C124" s="157" t="s">
        <v>1001</v>
      </c>
      <c r="D124" s="63" t="s">
        <v>319</v>
      </c>
      <c r="E124" s="182" t="s">
        <v>320</v>
      </c>
    </row>
    <row r="125" spans="1:5" ht="54" customHeight="1">
      <c r="A125" s="160">
        <f t="shared" si="1"/>
        <v>117</v>
      </c>
      <c r="B125" s="154">
        <f t="shared" si="1"/>
        <v>117</v>
      </c>
      <c r="C125" s="157" t="s">
        <v>1001</v>
      </c>
      <c r="D125" s="63" t="s">
        <v>33</v>
      </c>
      <c r="E125" s="179" t="s">
        <v>34</v>
      </c>
    </row>
    <row r="126" spans="1:5" ht="54" customHeight="1">
      <c r="A126" s="160">
        <f t="shared" si="1"/>
        <v>118</v>
      </c>
      <c r="B126" s="154">
        <f t="shared" si="1"/>
        <v>118</v>
      </c>
      <c r="C126" s="157" t="s">
        <v>1001</v>
      </c>
      <c r="D126" s="63" t="s">
        <v>321</v>
      </c>
      <c r="E126" s="182" t="s">
        <v>322</v>
      </c>
    </row>
    <row r="127" spans="1:5" ht="36.75" customHeight="1">
      <c r="A127" s="160">
        <f t="shared" si="1"/>
        <v>119</v>
      </c>
      <c r="B127" s="154">
        <f t="shared" si="1"/>
        <v>119</v>
      </c>
      <c r="C127" s="157" t="s">
        <v>1001</v>
      </c>
      <c r="D127" s="180" t="s">
        <v>35</v>
      </c>
      <c r="E127" s="179" t="s">
        <v>280</v>
      </c>
    </row>
    <row r="128" spans="1:5" ht="41.25" customHeight="1">
      <c r="A128" s="160">
        <f t="shared" si="1"/>
        <v>120</v>
      </c>
      <c r="B128" s="154">
        <f t="shared" si="1"/>
        <v>120</v>
      </c>
      <c r="C128" s="157" t="s">
        <v>1001</v>
      </c>
      <c r="D128" s="180" t="s">
        <v>281</v>
      </c>
      <c r="E128" s="179" t="s">
        <v>282</v>
      </c>
    </row>
    <row r="129" spans="1:5" ht="51" customHeight="1">
      <c r="A129" s="160">
        <f t="shared" si="1"/>
        <v>121</v>
      </c>
      <c r="B129" s="154">
        <f t="shared" si="1"/>
        <v>121</v>
      </c>
      <c r="C129" s="157" t="s">
        <v>1001</v>
      </c>
      <c r="D129" s="180" t="s">
        <v>283</v>
      </c>
      <c r="E129" s="179" t="s">
        <v>284</v>
      </c>
    </row>
    <row r="130" spans="1:5" ht="41.25" customHeight="1">
      <c r="A130" s="160">
        <f t="shared" si="1"/>
        <v>122</v>
      </c>
      <c r="B130" s="154">
        <f t="shared" si="1"/>
        <v>122</v>
      </c>
      <c r="C130" s="157" t="s">
        <v>1001</v>
      </c>
      <c r="D130" s="180" t="s">
        <v>285</v>
      </c>
      <c r="E130" s="179" t="s">
        <v>286</v>
      </c>
    </row>
    <row r="131" spans="1:5" ht="51.75" customHeight="1">
      <c r="A131" s="160">
        <f t="shared" si="1"/>
        <v>123</v>
      </c>
      <c r="B131" s="154">
        <f t="shared" si="1"/>
        <v>123</v>
      </c>
      <c r="C131" s="157" t="s">
        <v>1001</v>
      </c>
      <c r="D131" s="180" t="s">
        <v>287</v>
      </c>
      <c r="E131" s="179" t="s">
        <v>36</v>
      </c>
    </row>
    <row r="132" spans="1:5" ht="45" customHeight="1">
      <c r="A132" s="160">
        <f t="shared" si="1"/>
        <v>124</v>
      </c>
      <c r="B132" s="154">
        <f t="shared" si="1"/>
        <v>124</v>
      </c>
      <c r="C132" s="157" t="s">
        <v>1001</v>
      </c>
      <c r="D132" s="180" t="s">
        <v>323</v>
      </c>
      <c r="E132" s="182" t="s">
        <v>324</v>
      </c>
    </row>
    <row r="133" spans="1:5" ht="54" customHeight="1">
      <c r="A133" s="160">
        <f t="shared" si="1"/>
        <v>125</v>
      </c>
      <c r="B133" s="154">
        <f t="shared" si="1"/>
        <v>125</v>
      </c>
      <c r="C133" s="157" t="s">
        <v>1001</v>
      </c>
      <c r="D133" s="180" t="s">
        <v>37</v>
      </c>
      <c r="E133" s="179" t="s">
        <v>38</v>
      </c>
    </row>
    <row r="134" spans="1:5" ht="27.75" customHeight="1">
      <c r="A134" s="160">
        <f t="shared" si="1"/>
        <v>126</v>
      </c>
      <c r="B134" s="154">
        <f t="shared" si="1"/>
        <v>126</v>
      </c>
      <c r="C134" s="157" t="s">
        <v>1001</v>
      </c>
      <c r="D134" s="180" t="s">
        <v>325</v>
      </c>
      <c r="E134" s="182" t="s">
        <v>326</v>
      </c>
    </row>
    <row r="135" spans="1:5" ht="27" customHeight="1">
      <c r="A135" s="160">
        <f t="shared" si="1"/>
        <v>127</v>
      </c>
      <c r="B135" s="154">
        <f t="shared" si="1"/>
        <v>127</v>
      </c>
      <c r="C135" s="157" t="s">
        <v>1001</v>
      </c>
      <c r="D135" s="183" t="s">
        <v>188</v>
      </c>
      <c r="E135" s="179" t="s">
        <v>39</v>
      </c>
    </row>
    <row r="136" spans="1:5" ht="52.5" customHeight="1">
      <c r="A136" s="160">
        <f t="shared" si="1"/>
        <v>128</v>
      </c>
      <c r="B136" s="154">
        <f t="shared" si="1"/>
        <v>128</v>
      </c>
      <c r="C136" s="157" t="s">
        <v>1001</v>
      </c>
      <c r="D136" s="180" t="s">
        <v>40</v>
      </c>
      <c r="E136" s="179" t="s">
        <v>327</v>
      </c>
    </row>
    <row r="137" spans="1:5" ht="42.75" customHeight="1">
      <c r="A137" s="160">
        <f t="shared" si="1"/>
        <v>129</v>
      </c>
      <c r="B137" s="154">
        <f t="shared" si="1"/>
        <v>129</v>
      </c>
      <c r="C137" s="157" t="s">
        <v>1001</v>
      </c>
      <c r="D137" s="180" t="s">
        <v>328</v>
      </c>
      <c r="E137" s="182" t="s">
        <v>329</v>
      </c>
    </row>
    <row r="138" spans="1:5" ht="54.75" customHeight="1">
      <c r="A138" s="160">
        <f t="shared" si="1"/>
        <v>130</v>
      </c>
      <c r="B138" s="154">
        <f t="shared" si="1"/>
        <v>130</v>
      </c>
      <c r="C138" s="157" t="s">
        <v>1001</v>
      </c>
      <c r="D138" s="180" t="s">
        <v>330</v>
      </c>
      <c r="E138" s="182" t="s">
        <v>331</v>
      </c>
    </row>
    <row r="139" spans="1:5" ht="52.5" customHeight="1">
      <c r="A139" s="160">
        <f aca="true" t="shared" si="2" ref="A139:B181">A138+1</f>
        <v>131</v>
      </c>
      <c r="B139" s="154">
        <f t="shared" si="2"/>
        <v>131</v>
      </c>
      <c r="C139" s="157" t="s">
        <v>1001</v>
      </c>
      <c r="D139" s="180" t="s">
        <v>332</v>
      </c>
      <c r="E139" s="182" t="s">
        <v>333</v>
      </c>
    </row>
    <row r="140" spans="1:5" ht="78.75" customHeight="1">
      <c r="A140" s="160">
        <f t="shared" si="2"/>
        <v>132</v>
      </c>
      <c r="B140" s="154">
        <f t="shared" si="2"/>
        <v>132</v>
      </c>
      <c r="C140" s="157" t="s">
        <v>1001</v>
      </c>
      <c r="D140" s="180" t="s">
        <v>383</v>
      </c>
      <c r="E140" s="179" t="s">
        <v>95</v>
      </c>
    </row>
    <row r="141" spans="1:5" ht="33" customHeight="1">
      <c r="A141" s="160">
        <f t="shared" si="2"/>
        <v>133</v>
      </c>
      <c r="B141" s="154">
        <f t="shared" si="2"/>
        <v>133</v>
      </c>
      <c r="C141" s="157" t="s">
        <v>1001</v>
      </c>
      <c r="D141" s="180" t="s">
        <v>96</v>
      </c>
      <c r="E141" s="179" t="s">
        <v>97</v>
      </c>
    </row>
    <row r="142" spans="1:5" ht="53.25" customHeight="1">
      <c r="A142" s="160">
        <f t="shared" si="2"/>
        <v>134</v>
      </c>
      <c r="B142" s="154">
        <f t="shared" si="2"/>
        <v>134</v>
      </c>
      <c r="C142" s="157" t="s">
        <v>1001</v>
      </c>
      <c r="D142" s="184" t="s">
        <v>98</v>
      </c>
      <c r="E142" s="179" t="s">
        <v>99</v>
      </c>
    </row>
    <row r="143" spans="1:5" ht="52.5" customHeight="1">
      <c r="A143" s="160">
        <f t="shared" si="2"/>
        <v>135</v>
      </c>
      <c r="B143" s="154">
        <f t="shared" si="2"/>
        <v>135</v>
      </c>
      <c r="C143" s="157" t="s">
        <v>1001</v>
      </c>
      <c r="D143" s="184" t="s">
        <v>100</v>
      </c>
      <c r="E143" s="179" t="s">
        <v>101</v>
      </c>
    </row>
    <row r="144" spans="1:5" ht="42" customHeight="1">
      <c r="A144" s="160">
        <f t="shared" si="2"/>
        <v>136</v>
      </c>
      <c r="B144" s="154">
        <f t="shared" si="2"/>
        <v>136</v>
      </c>
      <c r="C144" s="157" t="s">
        <v>1001</v>
      </c>
      <c r="D144" s="63" t="s">
        <v>334</v>
      </c>
      <c r="E144" s="182" t="s">
        <v>335</v>
      </c>
    </row>
    <row r="145" spans="1:5" ht="39.75" customHeight="1">
      <c r="A145" s="160">
        <f t="shared" si="2"/>
        <v>137</v>
      </c>
      <c r="B145" s="154">
        <f t="shared" si="2"/>
        <v>137</v>
      </c>
      <c r="C145" s="157" t="s">
        <v>1001</v>
      </c>
      <c r="D145" s="184" t="s">
        <v>102</v>
      </c>
      <c r="E145" s="179" t="s">
        <v>111</v>
      </c>
    </row>
    <row r="146" spans="1:5" ht="61.5" customHeight="1">
      <c r="A146" s="160">
        <f t="shared" si="2"/>
        <v>138</v>
      </c>
      <c r="B146" s="154">
        <f t="shared" si="2"/>
        <v>138</v>
      </c>
      <c r="C146" s="157" t="s">
        <v>1001</v>
      </c>
      <c r="D146" s="184" t="s">
        <v>112</v>
      </c>
      <c r="E146" s="179" t="s">
        <v>113</v>
      </c>
    </row>
    <row r="147" spans="1:5" ht="54" customHeight="1">
      <c r="A147" s="160">
        <f t="shared" si="2"/>
        <v>139</v>
      </c>
      <c r="B147" s="154">
        <f t="shared" si="2"/>
        <v>139</v>
      </c>
      <c r="C147" s="157" t="s">
        <v>1001</v>
      </c>
      <c r="D147" s="184" t="s">
        <v>114</v>
      </c>
      <c r="E147" s="179" t="s">
        <v>485</v>
      </c>
    </row>
    <row r="148" spans="1:5" ht="42.75" customHeight="1">
      <c r="A148" s="160">
        <f t="shared" si="2"/>
        <v>140</v>
      </c>
      <c r="B148" s="154">
        <f t="shared" si="2"/>
        <v>140</v>
      </c>
      <c r="C148" s="157" t="s">
        <v>1001</v>
      </c>
      <c r="D148" s="184" t="s">
        <v>486</v>
      </c>
      <c r="E148" s="179" t="s">
        <v>487</v>
      </c>
    </row>
    <row r="149" spans="1:5" ht="39.75" customHeight="1">
      <c r="A149" s="160">
        <f t="shared" si="2"/>
        <v>141</v>
      </c>
      <c r="B149" s="154">
        <f t="shared" si="2"/>
        <v>141</v>
      </c>
      <c r="C149" s="157" t="s">
        <v>1001</v>
      </c>
      <c r="D149" s="180" t="s">
        <v>336</v>
      </c>
      <c r="E149" s="182" t="s">
        <v>337</v>
      </c>
    </row>
    <row r="150" spans="1:5" ht="55.5" customHeight="1">
      <c r="A150" s="160">
        <f t="shared" si="2"/>
        <v>142</v>
      </c>
      <c r="B150" s="154">
        <f t="shared" si="2"/>
        <v>142</v>
      </c>
      <c r="C150" s="157" t="s">
        <v>1001</v>
      </c>
      <c r="D150" s="180" t="s">
        <v>338</v>
      </c>
      <c r="E150" s="182" t="s">
        <v>339</v>
      </c>
    </row>
    <row r="151" spans="1:5" ht="52.5" customHeight="1">
      <c r="A151" s="160">
        <f t="shared" si="2"/>
        <v>143</v>
      </c>
      <c r="B151" s="154">
        <f t="shared" si="2"/>
        <v>143</v>
      </c>
      <c r="C151" s="157" t="s">
        <v>1001</v>
      </c>
      <c r="D151" s="184" t="s">
        <v>488</v>
      </c>
      <c r="E151" s="179" t="s">
        <v>489</v>
      </c>
    </row>
    <row r="152" spans="1:5" ht="49.5" customHeight="1">
      <c r="A152" s="160">
        <f t="shared" si="2"/>
        <v>144</v>
      </c>
      <c r="B152" s="154">
        <f t="shared" si="2"/>
        <v>144</v>
      </c>
      <c r="C152" s="157" t="s">
        <v>1001</v>
      </c>
      <c r="D152" s="180" t="s">
        <v>340</v>
      </c>
      <c r="E152" s="182" t="s">
        <v>341</v>
      </c>
    </row>
    <row r="153" spans="1:5" ht="57.75" customHeight="1">
      <c r="A153" s="160">
        <f t="shared" si="2"/>
        <v>145</v>
      </c>
      <c r="B153" s="154">
        <f t="shared" si="2"/>
        <v>145</v>
      </c>
      <c r="C153" s="157" t="s">
        <v>1001</v>
      </c>
      <c r="D153" s="184" t="s">
        <v>490</v>
      </c>
      <c r="E153" s="179" t="s">
        <v>491</v>
      </c>
    </row>
    <row r="154" spans="1:5" ht="39" customHeight="1">
      <c r="A154" s="160">
        <f t="shared" si="2"/>
        <v>146</v>
      </c>
      <c r="B154" s="154">
        <f t="shared" si="2"/>
        <v>146</v>
      </c>
      <c r="C154" s="157" t="s">
        <v>1001</v>
      </c>
      <c r="D154" s="180" t="s">
        <v>492</v>
      </c>
      <c r="E154" s="179" t="s">
        <v>493</v>
      </c>
    </row>
    <row r="155" spans="1:5" ht="41.25" customHeight="1">
      <c r="A155" s="160">
        <f t="shared" si="2"/>
        <v>147</v>
      </c>
      <c r="B155" s="154">
        <f t="shared" si="2"/>
        <v>147</v>
      </c>
      <c r="C155" s="157" t="s">
        <v>1001</v>
      </c>
      <c r="D155" s="184" t="s">
        <v>494</v>
      </c>
      <c r="E155" s="179" t="s">
        <v>1059</v>
      </c>
    </row>
    <row r="156" spans="1:5" ht="51">
      <c r="A156" s="160">
        <f t="shared" si="2"/>
        <v>148</v>
      </c>
      <c r="B156" s="154">
        <f t="shared" si="2"/>
        <v>148</v>
      </c>
      <c r="C156" s="157" t="s">
        <v>1001</v>
      </c>
      <c r="D156" s="180" t="s">
        <v>495</v>
      </c>
      <c r="E156" s="179" t="s">
        <v>496</v>
      </c>
    </row>
    <row r="157" spans="1:5" ht="51">
      <c r="A157" s="160">
        <f t="shared" si="2"/>
        <v>149</v>
      </c>
      <c r="B157" s="154">
        <f t="shared" si="2"/>
        <v>149</v>
      </c>
      <c r="C157" s="157" t="s">
        <v>1001</v>
      </c>
      <c r="D157" s="180" t="s">
        <v>497</v>
      </c>
      <c r="E157" s="179" t="s">
        <v>1061</v>
      </c>
    </row>
    <row r="158" spans="1:5" ht="51">
      <c r="A158" s="160">
        <f t="shared" si="2"/>
        <v>150</v>
      </c>
      <c r="B158" s="154">
        <f t="shared" si="2"/>
        <v>150</v>
      </c>
      <c r="C158" s="157" t="s">
        <v>1001</v>
      </c>
      <c r="D158" s="180" t="s">
        <v>498</v>
      </c>
      <c r="E158" s="179" t="s">
        <v>1063</v>
      </c>
    </row>
    <row r="159" spans="1:5" ht="25.5">
      <c r="A159" s="160">
        <f t="shared" si="2"/>
        <v>151</v>
      </c>
      <c r="B159" s="154">
        <f t="shared" si="2"/>
        <v>151</v>
      </c>
      <c r="C159" s="157" t="s">
        <v>1001</v>
      </c>
      <c r="D159" s="180" t="s">
        <v>747</v>
      </c>
      <c r="E159" s="185" t="s">
        <v>748</v>
      </c>
    </row>
    <row r="160" spans="1:26" ht="39" customHeight="1">
      <c r="A160" s="160">
        <f t="shared" si="2"/>
        <v>152</v>
      </c>
      <c r="B160" s="154">
        <f t="shared" si="2"/>
        <v>152</v>
      </c>
      <c r="C160" s="157" t="s">
        <v>1001</v>
      </c>
      <c r="D160" s="180" t="s">
        <v>749</v>
      </c>
      <c r="E160" s="185" t="s">
        <v>342</v>
      </c>
      <c r="F160" s="49"/>
      <c r="G160" s="49"/>
      <c r="H160" s="49"/>
      <c r="I160" s="49"/>
      <c r="J160" s="49"/>
      <c r="K160" s="49"/>
      <c r="L160" s="49"/>
      <c r="M160" s="49"/>
      <c r="N160" s="49"/>
      <c r="O160" s="49"/>
      <c r="P160" s="49"/>
      <c r="Q160" s="49"/>
      <c r="R160" s="49"/>
      <c r="S160" s="49"/>
      <c r="T160" s="49"/>
      <c r="U160" s="49"/>
      <c r="V160" s="49"/>
      <c r="W160" s="49"/>
      <c r="X160" s="49"/>
      <c r="Y160" s="49"/>
      <c r="Z160" s="49"/>
    </row>
    <row r="161" spans="1:5" ht="25.5">
      <c r="A161" s="160">
        <f t="shared" si="2"/>
        <v>153</v>
      </c>
      <c r="B161" s="154">
        <f t="shared" si="2"/>
        <v>153</v>
      </c>
      <c r="C161" s="157" t="s">
        <v>1001</v>
      </c>
      <c r="D161" s="180" t="s">
        <v>499</v>
      </c>
      <c r="E161" s="179" t="s">
        <v>500</v>
      </c>
    </row>
    <row r="162" spans="1:5" ht="29.25" customHeight="1">
      <c r="A162" s="160">
        <f t="shared" si="2"/>
        <v>154</v>
      </c>
      <c r="B162" s="154">
        <f t="shared" si="2"/>
        <v>154</v>
      </c>
      <c r="C162" s="157" t="s">
        <v>1001</v>
      </c>
      <c r="D162" s="63" t="s">
        <v>343</v>
      </c>
      <c r="E162" s="182" t="s">
        <v>344</v>
      </c>
    </row>
    <row r="163" spans="1:5" ht="26.25">
      <c r="A163" s="160">
        <f t="shared" si="2"/>
        <v>155</v>
      </c>
      <c r="B163" s="154">
        <f t="shared" si="2"/>
        <v>155</v>
      </c>
      <c r="C163" s="157" t="s">
        <v>1001</v>
      </c>
      <c r="D163" s="172" t="s">
        <v>1068</v>
      </c>
      <c r="E163" s="186" t="s">
        <v>1069</v>
      </c>
    </row>
    <row r="164" spans="1:5" ht="15.75">
      <c r="A164" s="160">
        <f t="shared" si="2"/>
        <v>156</v>
      </c>
      <c r="B164" s="154">
        <f t="shared" si="2"/>
        <v>156</v>
      </c>
      <c r="C164" s="157" t="s">
        <v>1001</v>
      </c>
      <c r="D164" s="172" t="s">
        <v>1070</v>
      </c>
      <c r="E164" s="186" t="s">
        <v>1071</v>
      </c>
    </row>
    <row r="165" spans="1:5" ht="16.5" customHeight="1">
      <c r="A165" s="160">
        <f t="shared" si="2"/>
        <v>157</v>
      </c>
      <c r="B165" s="154">
        <f t="shared" si="2"/>
        <v>157</v>
      </c>
      <c r="C165" s="157" t="s">
        <v>1001</v>
      </c>
      <c r="D165" s="172" t="s">
        <v>1072</v>
      </c>
      <c r="E165" s="186" t="s">
        <v>1073</v>
      </c>
    </row>
    <row r="166" spans="1:5" ht="39">
      <c r="A166" s="160">
        <f t="shared" si="2"/>
        <v>158</v>
      </c>
      <c r="B166" s="154">
        <f t="shared" si="2"/>
        <v>158</v>
      </c>
      <c r="C166" s="157" t="s">
        <v>1001</v>
      </c>
      <c r="D166" s="172" t="s">
        <v>584</v>
      </c>
      <c r="E166" s="22" t="s">
        <v>853</v>
      </c>
    </row>
    <row r="167" spans="1:5" ht="25.5">
      <c r="A167" s="160">
        <f t="shared" si="2"/>
        <v>159</v>
      </c>
      <c r="B167" s="154">
        <f t="shared" si="2"/>
        <v>159</v>
      </c>
      <c r="C167" s="157" t="s">
        <v>1001</v>
      </c>
      <c r="D167" s="166" t="s">
        <v>854</v>
      </c>
      <c r="E167" s="168" t="s">
        <v>191</v>
      </c>
    </row>
    <row r="168" spans="1:5" ht="15.75">
      <c r="A168" s="160">
        <f t="shared" si="2"/>
        <v>160</v>
      </c>
      <c r="B168" s="154">
        <f t="shared" si="2"/>
        <v>160</v>
      </c>
      <c r="C168" s="157" t="s">
        <v>1001</v>
      </c>
      <c r="D168" s="160" t="s">
        <v>420</v>
      </c>
      <c r="E168" s="187" t="s">
        <v>421</v>
      </c>
    </row>
    <row r="169" spans="1:5" ht="15.75">
      <c r="A169" s="160">
        <f t="shared" si="2"/>
        <v>161</v>
      </c>
      <c r="B169" s="154">
        <f t="shared" si="2"/>
        <v>161</v>
      </c>
      <c r="C169" s="157" t="s">
        <v>1001</v>
      </c>
      <c r="D169" s="166" t="s">
        <v>855</v>
      </c>
      <c r="E169" s="168" t="s">
        <v>856</v>
      </c>
    </row>
    <row r="170" spans="1:5" ht="25.5">
      <c r="A170" s="160">
        <f t="shared" si="2"/>
        <v>162</v>
      </c>
      <c r="B170" s="154">
        <f t="shared" si="2"/>
        <v>162</v>
      </c>
      <c r="C170" s="157" t="s">
        <v>1001</v>
      </c>
      <c r="D170" s="172" t="s">
        <v>857</v>
      </c>
      <c r="E170" s="188" t="s">
        <v>192</v>
      </c>
    </row>
    <row r="171" spans="1:5" ht="15.75">
      <c r="A171" s="160">
        <f t="shared" si="2"/>
        <v>163</v>
      </c>
      <c r="B171" s="154">
        <f t="shared" si="2"/>
        <v>163</v>
      </c>
      <c r="C171" s="218" t="s">
        <v>461</v>
      </c>
      <c r="D171" s="219"/>
      <c r="E171" s="219"/>
    </row>
    <row r="172" spans="1:5" ht="15.75">
      <c r="A172" s="160">
        <f t="shared" si="2"/>
        <v>164</v>
      </c>
      <c r="B172" s="154">
        <f t="shared" si="2"/>
        <v>164</v>
      </c>
      <c r="C172" s="157" t="s">
        <v>393</v>
      </c>
      <c r="D172" s="189" t="s">
        <v>947</v>
      </c>
      <c r="E172" s="190" t="s">
        <v>948</v>
      </c>
    </row>
    <row r="173" spans="1:5" ht="15.75">
      <c r="A173" s="160">
        <f t="shared" si="2"/>
        <v>165</v>
      </c>
      <c r="B173" s="154">
        <f t="shared" si="2"/>
        <v>165</v>
      </c>
      <c r="C173" s="157" t="s">
        <v>393</v>
      </c>
      <c r="D173" s="189" t="s">
        <v>103</v>
      </c>
      <c r="E173" s="181" t="s">
        <v>104</v>
      </c>
    </row>
    <row r="174" spans="1:5" s="57" customFormat="1" ht="15.75">
      <c r="A174" s="160">
        <f t="shared" si="2"/>
        <v>166</v>
      </c>
      <c r="B174" s="154">
        <f t="shared" si="2"/>
        <v>166</v>
      </c>
      <c r="C174" s="157" t="s">
        <v>393</v>
      </c>
      <c r="D174" s="189" t="s">
        <v>105</v>
      </c>
      <c r="E174" s="181" t="s">
        <v>106</v>
      </c>
    </row>
    <row r="175" spans="1:5" ht="17.25" customHeight="1">
      <c r="A175" s="160">
        <f t="shared" si="2"/>
        <v>167</v>
      </c>
      <c r="B175" s="154">
        <f t="shared" si="2"/>
        <v>167</v>
      </c>
      <c r="C175" s="157" t="s">
        <v>393</v>
      </c>
      <c r="D175" s="189" t="s">
        <v>107</v>
      </c>
      <c r="E175" s="181" t="s">
        <v>109</v>
      </c>
    </row>
    <row r="176" spans="1:5" ht="25.5">
      <c r="A176" s="160">
        <f t="shared" si="2"/>
        <v>168</v>
      </c>
      <c r="B176" s="154">
        <f t="shared" si="2"/>
        <v>168</v>
      </c>
      <c r="C176" s="157" t="s">
        <v>393</v>
      </c>
      <c r="D176" s="189" t="s">
        <v>108</v>
      </c>
      <c r="E176" s="181" t="s">
        <v>110</v>
      </c>
    </row>
    <row r="177" spans="1:5" ht="15.75">
      <c r="A177" s="160">
        <f t="shared" si="2"/>
        <v>169</v>
      </c>
      <c r="B177" s="154">
        <f t="shared" si="2"/>
        <v>169</v>
      </c>
      <c r="C177" s="157" t="s">
        <v>393</v>
      </c>
      <c r="D177" s="189" t="s">
        <v>481</v>
      </c>
      <c r="E177" s="168" t="s">
        <v>482</v>
      </c>
    </row>
    <row r="178" spans="1:5" ht="15.75">
      <c r="A178" s="160">
        <f t="shared" si="2"/>
        <v>170</v>
      </c>
      <c r="B178" s="154">
        <f t="shared" si="2"/>
        <v>170</v>
      </c>
      <c r="C178" s="157" t="s">
        <v>393</v>
      </c>
      <c r="D178" s="189" t="s">
        <v>957</v>
      </c>
      <c r="E178" s="168" t="s">
        <v>958</v>
      </c>
    </row>
    <row r="179" spans="1:5" ht="15.75">
      <c r="A179" s="160">
        <f t="shared" si="2"/>
        <v>171</v>
      </c>
      <c r="B179" s="154">
        <f t="shared" si="2"/>
        <v>171</v>
      </c>
      <c r="C179" s="157" t="s">
        <v>393</v>
      </c>
      <c r="D179" s="191" t="s">
        <v>1070</v>
      </c>
      <c r="E179" s="186" t="s">
        <v>1071</v>
      </c>
    </row>
    <row r="180" spans="1:5" ht="15.75">
      <c r="A180" s="160">
        <f t="shared" si="2"/>
        <v>172</v>
      </c>
      <c r="B180" s="154">
        <f t="shared" si="2"/>
        <v>172</v>
      </c>
      <c r="C180" s="157" t="s">
        <v>393</v>
      </c>
      <c r="D180" s="191" t="s">
        <v>1072</v>
      </c>
      <c r="E180" s="186" t="s">
        <v>1073</v>
      </c>
    </row>
    <row r="181" spans="1:5" ht="15.75">
      <c r="A181" s="160">
        <f t="shared" si="2"/>
        <v>173</v>
      </c>
      <c r="B181" s="154">
        <f t="shared" si="2"/>
        <v>173</v>
      </c>
      <c r="C181" s="157" t="s">
        <v>393</v>
      </c>
      <c r="D181" s="191" t="s">
        <v>420</v>
      </c>
      <c r="E181" s="188" t="s">
        <v>421</v>
      </c>
    </row>
    <row r="182" spans="1:5" ht="15.75">
      <c r="A182" s="57"/>
      <c r="B182" s="57"/>
      <c r="C182" s="57"/>
      <c r="D182" s="57"/>
      <c r="E182" s="58"/>
    </row>
  </sheetData>
  <sheetProtection/>
  <mergeCells count="7">
    <mergeCell ref="C171:E171"/>
    <mergeCell ref="E4:K4"/>
    <mergeCell ref="A5:E5"/>
    <mergeCell ref="C9:E9"/>
    <mergeCell ref="C19:E19"/>
    <mergeCell ref="C46:E46"/>
    <mergeCell ref="C56:E56"/>
  </mergeCells>
  <printOptions/>
  <pageMargins left="0" right="0" top="0.7480314960629921" bottom="0.15748031496062992" header="0.31496062992125984" footer="0.31496062992125984"/>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indexed="32"/>
  </sheetPr>
  <dimension ref="A1:D18"/>
  <sheetViews>
    <sheetView zoomScalePageLayoutView="0" workbookViewId="0" topLeftCell="A1">
      <selection activeCell="A6" sqref="A6:C6"/>
    </sheetView>
  </sheetViews>
  <sheetFormatPr defaultColWidth="9.00390625" defaultRowHeight="12.75"/>
  <cols>
    <col min="1" max="1" width="4.875" style="0" customWidth="1"/>
    <col min="2" max="2" width="63.25390625" style="0" customWidth="1"/>
    <col min="3" max="3" width="15.00390625" style="0" customWidth="1"/>
  </cols>
  <sheetData>
    <row r="1" spans="1:3" ht="12.75">
      <c r="A1" s="261" t="s">
        <v>68</v>
      </c>
      <c r="B1" s="261"/>
      <c r="C1" s="261"/>
    </row>
    <row r="2" spans="1:3" ht="12.75">
      <c r="A2" s="261" t="s">
        <v>858</v>
      </c>
      <c r="B2" s="261"/>
      <c r="C2" s="261"/>
    </row>
    <row r="3" spans="1:3" ht="12.75">
      <c r="A3" s="261" t="s">
        <v>1125</v>
      </c>
      <c r="B3" s="261"/>
      <c r="C3" s="261"/>
    </row>
    <row r="4" spans="1:3" ht="12.75">
      <c r="A4" s="114"/>
      <c r="B4" s="114"/>
      <c r="C4" s="114"/>
    </row>
    <row r="5" spans="1:3" ht="12.75">
      <c r="A5" s="114"/>
      <c r="B5" s="115"/>
      <c r="C5" s="115"/>
    </row>
    <row r="6" spans="1:4" ht="100.5" customHeight="1">
      <c r="A6" s="266" t="s">
        <v>92</v>
      </c>
      <c r="B6" s="266"/>
      <c r="C6" s="266"/>
      <c r="D6" s="17"/>
    </row>
    <row r="7" spans="1:4" ht="16.5">
      <c r="A7" s="260"/>
      <c r="B7" s="260"/>
      <c r="C7" s="260"/>
      <c r="D7" s="17"/>
    </row>
    <row r="8" spans="1:3" ht="12.75">
      <c r="A8" s="114"/>
      <c r="B8" s="115"/>
      <c r="C8" s="117" t="s">
        <v>997</v>
      </c>
    </row>
    <row r="9" spans="1:3" ht="12.75">
      <c r="A9" s="114"/>
      <c r="B9" s="115"/>
      <c r="C9" s="117"/>
    </row>
    <row r="10" spans="1:3" ht="12.75">
      <c r="A10" s="265" t="s">
        <v>985</v>
      </c>
      <c r="B10" s="256" t="s">
        <v>454</v>
      </c>
      <c r="C10" s="256" t="s">
        <v>592</v>
      </c>
    </row>
    <row r="11" spans="1:3" ht="12.75">
      <c r="A11" s="265"/>
      <c r="B11" s="256"/>
      <c r="C11" s="256"/>
    </row>
    <row r="12" spans="1:3" ht="18.75">
      <c r="A12" s="121">
        <v>1</v>
      </c>
      <c r="B12" s="118" t="s">
        <v>988</v>
      </c>
      <c r="C12" s="125">
        <v>600</v>
      </c>
    </row>
    <row r="13" spans="1:3" ht="18.75">
      <c r="A13" s="121">
        <f>A12+1</f>
        <v>2</v>
      </c>
      <c r="B13" s="118" t="s">
        <v>990</v>
      </c>
      <c r="C13" s="125">
        <v>300</v>
      </c>
    </row>
    <row r="14" spans="1:3" ht="18.75">
      <c r="A14" s="121">
        <f>A13+1</f>
        <v>3</v>
      </c>
      <c r="B14" s="118" t="s">
        <v>992</v>
      </c>
      <c r="C14" s="125">
        <v>1700</v>
      </c>
    </row>
    <row r="15" spans="1:3" ht="18.75">
      <c r="A15" s="121">
        <f>A14+1</f>
        <v>4</v>
      </c>
      <c r="B15" s="118" t="s">
        <v>993</v>
      </c>
      <c r="C15" s="125">
        <v>1000</v>
      </c>
    </row>
    <row r="16" spans="1:3" ht="18.75">
      <c r="A16" s="121">
        <f>A15+1</f>
        <v>5</v>
      </c>
      <c r="B16" s="118" t="s">
        <v>995</v>
      </c>
      <c r="C16" s="125">
        <v>300</v>
      </c>
    </row>
    <row r="17" spans="1:3" ht="18.75">
      <c r="A17" s="121">
        <f>A16+1</f>
        <v>6</v>
      </c>
      <c r="B17" s="118" t="s">
        <v>996</v>
      </c>
      <c r="C17" s="125">
        <v>500</v>
      </c>
    </row>
    <row r="18" spans="1:3" ht="18.75">
      <c r="A18" s="118"/>
      <c r="B18" s="118" t="s">
        <v>986</v>
      </c>
      <c r="C18" s="120">
        <f>C12+C13+C14+C15+C16+C17</f>
        <v>4400</v>
      </c>
    </row>
  </sheetData>
  <sheetProtection/>
  <mergeCells count="8">
    <mergeCell ref="A1:C1"/>
    <mergeCell ref="A2:C2"/>
    <mergeCell ref="A3:C3"/>
    <mergeCell ref="A10:A11"/>
    <mergeCell ref="B10:B11"/>
    <mergeCell ref="C10:C11"/>
    <mergeCell ref="A7:C7"/>
    <mergeCell ref="A6:C6"/>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6" tint="-0.24997000396251678"/>
  </sheetPr>
  <dimension ref="A1:G20"/>
  <sheetViews>
    <sheetView zoomScalePageLayoutView="0" workbookViewId="0" topLeftCell="A1">
      <selection activeCell="A3" sqref="A3:E3"/>
    </sheetView>
  </sheetViews>
  <sheetFormatPr defaultColWidth="19.875" defaultRowHeight="12.75"/>
  <cols>
    <col min="1" max="1" width="6.25390625" style="71" customWidth="1"/>
    <col min="2" max="2" width="37.375" style="71" customWidth="1"/>
    <col min="3" max="3" width="13.875" style="71" customWidth="1"/>
    <col min="4" max="4" width="13.625" style="71" customWidth="1"/>
    <col min="5" max="5" width="13.875" style="71" customWidth="1"/>
    <col min="6" max="16384" width="19.875" style="71" customWidth="1"/>
  </cols>
  <sheetData>
    <row r="1" spans="1:7" ht="12.75">
      <c r="A1" s="261" t="s">
        <v>67</v>
      </c>
      <c r="B1" s="261"/>
      <c r="C1" s="261"/>
      <c r="D1" s="261"/>
      <c r="E1" s="261"/>
      <c r="F1" s="3"/>
      <c r="G1" s="70"/>
    </row>
    <row r="2" spans="1:7" ht="12.75">
      <c r="A2" s="261" t="s">
        <v>520</v>
      </c>
      <c r="B2" s="261"/>
      <c r="C2" s="261"/>
      <c r="D2" s="261"/>
      <c r="E2" s="261"/>
      <c r="F2" s="3"/>
      <c r="G2" s="70"/>
    </row>
    <row r="3" spans="1:7" ht="18.75">
      <c r="A3" s="261" t="s">
        <v>1126</v>
      </c>
      <c r="B3" s="261"/>
      <c r="C3" s="261"/>
      <c r="D3" s="261"/>
      <c r="E3" s="261"/>
      <c r="F3" s="72"/>
      <c r="G3" s="70"/>
    </row>
    <row r="4" spans="1:7" ht="20.25">
      <c r="A4" s="128"/>
      <c r="B4" s="129"/>
      <c r="C4" s="114"/>
      <c r="D4" s="130"/>
      <c r="E4" s="130"/>
      <c r="F4" s="73"/>
      <c r="G4" s="70"/>
    </row>
    <row r="5" spans="1:7" ht="18.75">
      <c r="A5" s="271" t="s">
        <v>50</v>
      </c>
      <c r="B5" s="271"/>
      <c r="C5" s="271"/>
      <c r="D5" s="271"/>
      <c r="E5" s="271"/>
      <c r="F5" s="74"/>
      <c r="G5" s="70"/>
    </row>
    <row r="6" spans="1:7" ht="18.75">
      <c r="A6" s="271" t="s">
        <v>47</v>
      </c>
      <c r="B6" s="271"/>
      <c r="C6" s="271"/>
      <c r="D6" s="271"/>
      <c r="E6" s="271"/>
      <c r="F6" s="74"/>
      <c r="G6" s="70"/>
    </row>
    <row r="7" spans="1:7" ht="18.75">
      <c r="A7" s="122"/>
      <c r="B7" s="122"/>
      <c r="C7" s="122"/>
      <c r="D7" s="131"/>
      <c r="E7" s="131"/>
      <c r="F7" s="74"/>
      <c r="G7" s="70"/>
    </row>
    <row r="8" spans="1:7" ht="12.75">
      <c r="A8" s="128"/>
      <c r="B8" s="117"/>
      <c r="C8" s="117"/>
      <c r="D8" s="132"/>
      <c r="E8" s="117" t="s">
        <v>51</v>
      </c>
      <c r="F8" s="75"/>
      <c r="G8" s="70"/>
    </row>
    <row r="9" spans="1:7" ht="12.75">
      <c r="A9" s="128"/>
      <c r="B9" s="117"/>
      <c r="C9" s="117"/>
      <c r="D9" s="132"/>
      <c r="E9" s="132"/>
      <c r="F9" s="75"/>
      <c r="G9" s="70"/>
    </row>
    <row r="10" spans="1:7" ht="12.75">
      <c r="A10" s="264" t="s">
        <v>985</v>
      </c>
      <c r="B10" s="272" t="s">
        <v>52</v>
      </c>
      <c r="C10" s="258" t="s">
        <v>53</v>
      </c>
      <c r="D10" s="258"/>
      <c r="E10" s="258"/>
      <c r="F10" s="75"/>
      <c r="G10" s="70"/>
    </row>
    <row r="11" spans="1:7" ht="12.75">
      <c r="A11" s="264"/>
      <c r="B11" s="272"/>
      <c r="C11" s="267" t="s">
        <v>547</v>
      </c>
      <c r="D11" s="269" t="s">
        <v>548</v>
      </c>
      <c r="E11" s="269" t="s">
        <v>45</v>
      </c>
      <c r="F11" s="76"/>
      <c r="G11" s="70"/>
    </row>
    <row r="12" spans="1:7" ht="12.75">
      <c r="A12" s="264"/>
      <c r="B12" s="272"/>
      <c r="C12" s="268"/>
      <c r="D12" s="270"/>
      <c r="E12" s="270"/>
      <c r="F12" s="76"/>
      <c r="G12" s="70"/>
    </row>
    <row r="13" spans="1:7" ht="60" customHeight="1">
      <c r="A13" s="136">
        <v>1</v>
      </c>
      <c r="B13" s="133" t="s">
        <v>54</v>
      </c>
      <c r="C13" s="134">
        <f>C14-C15</f>
        <v>0</v>
      </c>
      <c r="D13" s="134">
        <f>D14-D15</f>
        <v>0</v>
      </c>
      <c r="E13" s="134">
        <f>E14-E15</f>
        <v>0</v>
      </c>
      <c r="F13" s="73"/>
      <c r="G13" s="70"/>
    </row>
    <row r="14" spans="1:7" ht="18.75">
      <c r="A14" s="137" t="s">
        <v>55</v>
      </c>
      <c r="B14" s="133" t="s">
        <v>56</v>
      </c>
      <c r="C14" s="134">
        <v>25000</v>
      </c>
      <c r="D14" s="134">
        <v>30000</v>
      </c>
      <c r="E14" s="134">
        <v>35000</v>
      </c>
      <c r="F14" s="73"/>
      <c r="G14" s="70"/>
    </row>
    <row r="15" spans="1:7" ht="18.75">
      <c r="A15" s="137" t="s">
        <v>57</v>
      </c>
      <c r="B15" s="133" t="s">
        <v>58</v>
      </c>
      <c r="C15" s="134">
        <v>25000</v>
      </c>
      <c r="D15" s="134">
        <v>30000</v>
      </c>
      <c r="E15" s="134">
        <v>35000</v>
      </c>
      <c r="F15" s="73"/>
      <c r="G15" s="70"/>
    </row>
    <row r="16" spans="1:7" ht="47.25">
      <c r="A16" s="137" t="s">
        <v>545</v>
      </c>
      <c r="B16" s="135" t="s">
        <v>59</v>
      </c>
      <c r="C16" s="134">
        <f>C17-C18</f>
        <v>0</v>
      </c>
      <c r="D16" s="134">
        <f>D17-D18</f>
        <v>0</v>
      </c>
      <c r="E16" s="134">
        <f>E17-E18</f>
        <v>0</v>
      </c>
      <c r="F16" s="73"/>
      <c r="G16" s="70"/>
    </row>
    <row r="17" spans="1:7" ht="18.75">
      <c r="A17" s="137" t="s">
        <v>60</v>
      </c>
      <c r="B17" s="133" t="s">
        <v>56</v>
      </c>
      <c r="C17" s="134">
        <f aca="true" t="shared" si="0" ref="C17:E18">C14</f>
        <v>25000</v>
      </c>
      <c r="D17" s="134">
        <f t="shared" si="0"/>
        <v>30000</v>
      </c>
      <c r="E17" s="134">
        <f t="shared" si="0"/>
        <v>35000</v>
      </c>
      <c r="F17" s="73"/>
      <c r="G17" s="70"/>
    </row>
    <row r="18" spans="1:7" ht="18.75">
      <c r="A18" s="137" t="s">
        <v>60</v>
      </c>
      <c r="B18" s="133" t="s">
        <v>58</v>
      </c>
      <c r="C18" s="134">
        <f t="shared" si="0"/>
        <v>25000</v>
      </c>
      <c r="D18" s="134">
        <f t="shared" si="0"/>
        <v>30000</v>
      </c>
      <c r="E18" s="134">
        <f t="shared" si="0"/>
        <v>35000</v>
      </c>
      <c r="F18" s="73"/>
      <c r="G18" s="70"/>
    </row>
    <row r="19" spans="2:7" ht="18.75">
      <c r="B19" s="73"/>
      <c r="C19" s="73"/>
      <c r="D19" s="73"/>
      <c r="E19" s="73"/>
      <c r="F19" s="73"/>
      <c r="G19" s="70"/>
    </row>
    <row r="20" spans="1:3" ht="18.75">
      <c r="A20" s="77"/>
      <c r="B20" s="78"/>
      <c r="C20" s="78"/>
    </row>
  </sheetData>
  <sheetProtection/>
  <mergeCells count="11">
    <mergeCell ref="B10:B12"/>
    <mergeCell ref="C10:E10"/>
    <mergeCell ref="C11:C12"/>
    <mergeCell ref="D11:D12"/>
    <mergeCell ref="A1:E1"/>
    <mergeCell ref="A2:E2"/>
    <mergeCell ref="A3:E3"/>
    <mergeCell ref="A5:E5"/>
    <mergeCell ref="E11:E12"/>
    <mergeCell ref="A6:E6"/>
    <mergeCell ref="A10:A12"/>
  </mergeCells>
  <printOptions/>
  <pageMargins left="1.1811023622047245" right="0.5118110236220472" top="0.3937007874015748" bottom="0.3937007874015748"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66"/>
  </sheetPr>
  <dimension ref="A1:I51"/>
  <sheetViews>
    <sheetView zoomScalePageLayoutView="0" workbookViewId="0" topLeftCell="A1">
      <selection activeCell="C5" sqref="C5"/>
    </sheetView>
  </sheetViews>
  <sheetFormatPr defaultColWidth="14.75390625" defaultRowHeight="31.5" customHeight="1"/>
  <cols>
    <col min="1" max="1" width="3.875" style="35" customWidth="1"/>
    <col min="2" max="2" width="19.25390625" style="35" customWidth="1"/>
    <col min="3" max="3" width="14.00390625" style="35" customWidth="1"/>
    <col min="4" max="4" width="11.875" style="35" customWidth="1"/>
    <col min="5" max="5" width="11.00390625" style="35" customWidth="1"/>
    <col min="6" max="6" width="11.25390625" style="35" customWidth="1"/>
    <col min="7" max="7" width="12.625" style="35" customWidth="1"/>
    <col min="8" max="8" width="13.625" style="35" customWidth="1"/>
    <col min="9" max="9" width="13.875" style="35" customWidth="1"/>
    <col min="10" max="16384" width="14.75390625" style="35" customWidth="1"/>
  </cols>
  <sheetData>
    <row r="1" spans="1:9" s="25" customFormat="1" ht="12.75">
      <c r="A1" s="217" t="s">
        <v>66</v>
      </c>
      <c r="B1" s="217"/>
      <c r="C1" s="217"/>
      <c r="D1" s="217"/>
      <c r="E1" s="217"/>
      <c r="F1" s="217"/>
      <c r="G1" s="217"/>
      <c r="H1" s="217"/>
      <c r="I1" s="217"/>
    </row>
    <row r="2" spans="1:9" s="25" customFormat="1" ht="12.75">
      <c r="A2" s="217" t="s">
        <v>520</v>
      </c>
      <c r="B2" s="217"/>
      <c r="C2" s="217"/>
      <c r="D2" s="217"/>
      <c r="E2" s="217"/>
      <c r="F2" s="217"/>
      <c r="G2" s="217"/>
      <c r="H2" s="217"/>
      <c r="I2" s="217"/>
    </row>
    <row r="3" spans="1:9" s="25" customFormat="1" ht="12.75">
      <c r="A3" s="217" t="s">
        <v>1128</v>
      </c>
      <c r="B3" s="217"/>
      <c r="C3" s="217"/>
      <c r="D3" s="217"/>
      <c r="E3" s="217"/>
      <c r="F3" s="217"/>
      <c r="G3" s="217"/>
      <c r="H3" s="217"/>
      <c r="I3" s="217"/>
    </row>
    <row r="4" spans="7:9" s="25" customFormat="1" ht="12">
      <c r="G4" s="275"/>
      <c r="H4" s="275"/>
      <c r="I4" s="275"/>
    </row>
    <row r="5" s="25" customFormat="1" ht="12">
      <c r="I5" s="26"/>
    </row>
    <row r="6" spans="1:9" s="28" customFormat="1" ht="15">
      <c r="A6" s="273" t="s">
        <v>602</v>
      </c>
      <c r="B6" s="273"/>
      <c r="C6" s="273"/>
      <c r="D6" s="273"/>
      <c r="E6" s="273"/>
      <c r="F6" s="273"/>
      <c r="G6" s="273"/>
      <c r="H6" s="273"/>
      <c r="I6" s="273"/>
    </row>
    <row r="7" spans="1:9" s="28" customFormat="1" ht="15">
      <c r="A7" s="273" t="s">
        <v>564</v>
      </c>
      <c r="B7" s="273"/>
      <c r="C7" s="273"/>
      <c r="D7" s="273"/>
      <c r="E7" s="273"/>
      <c r="F7" s="273"/>
      <c r="G7" s="273"/>
      <c r="H7" s="273"/>
      <c r="I7" s="273"/>
    </row>
    <row r="8" spans="1:9" s="28" customFormat="1" ht="15">
      <c r="A8" s="273" t="s">
        <v>44</v>
      </c>
      <c r="B8" s="273"/>
      <c r="C8" s="273"/>
      <c r="D8" s="273"/>
      <c r="E8" s="273"/>
      <c r="F8" s="273"/>
      <c r="G8" s="273"/>
      <c r="H8" s="273"/>
      <c r="I8" s="273"/>
    </row>
    <row r="9" spans="1:9" s="28" customFormat="1" ht="15">
      <c r="A9" s="29"/>
      <c r="B9" s="29"/>
      <c r="C9" s="29"/>
      <c r="D9" s="29"/>
      <c r="E9" s="29"/>
      <c r="F9" s="29"/>
      <c r="G9" s="29"/>
      <c r="H9" s="29"/>
      <c r="I9" s="29"/>
    </row>
    <row r="10" spans="1:9" s="27" customFormat="1" ht="27.75" customHeight="1">
      <c r="A10" s="285" t="s">
        <v>696</v>
      </c>
      <c r="B10" s="285"/>
      <c r="C10" s="285"/>
      <c r="D10" s="285"/>
      <c r="E10" s="285"/>
      <c r="F10" s="285"/>
      <c r="G10" s="285"/>
      <c r="H10" s="285"/>
      <c r="I10" s="285"/>
    </row>
    <row r="11" spans="1:9" s="27" customFormat="1" ht="15">
      <c r="A11" s="32"/>
      <c r="B11" s="32"/>
      <c r="C11" s="32"/>
      <c r="D11" s="32"/>
      <c r="E11" s="32"/>
      <c r="F11" s="32"/>
      <c r="G11" s="32"/>
      <c r="H11" s="32"/>
      <c r="I11" s="33"/>
    </row>
    <row r="12" spans="1:9" s="27" customFormat="1" ht="60" customHeight="1">
      <c r="A12" s="276" t="s">
        <v>975</v>
      </c>
      <c r="B12" s="276" t="s">
        <v>484</v>
      </c>
      <c r="C12" s="276" t="s">
        <v>980</v>
      </c>
      <c r="D12" s="278" t="s">
        <v>983</v>
      </c>
      <c r="E12" s="279"/>
      <c r="F12" s="280"/>
      <c r="G12" s="276" t="s">
        <v>977</v>
      </c>
      <c r="H12" s="276" t="s">
        <v>979</v>
      </c>
      <c r="I12" s="281" t="s">
        <v>978</v>
      </c>
    </row>
    <row r="13" spans="1:9" s="27" customFormat="1" ht="15">
      <c r="A13" s="277"/>
      <c r="B13" s="277"/>
      <c r="C13" s="277"/>
      <c r="D13" s="34" t="s">
        <v>547</v>
      </c>
      <c r="E13" s="34" t="s">
        <v>548</v>
      </c>
      <c r="F13" s="34" t="s">
        <v>45</v>
      </c>
      <c r="G13" s="277"/>
      <c r="H13" s="277"/>
      <c r="I13" s="282"/>
    </row>
    <row r="14" spans="1:9" s="27" customFormat="1" ht="15">
      <c r="A14" s="34">
        <v>1</v>
      </c>
      <c r="B14" s="34">
        <v>2</v>
      </c>
      <c r="C14" s="34">
        <v>3</v>
      </c>
      <c r="D14" s="34">
        <v>4</v>
      </c>
      <c r="E14" s="34">
        <v>5</v>
      </c>
      <c r="F14" s="34">
        <v>6</v>
      </c>
      <c r="G14" s="34">
        <v>7</v>
      </c>
      <c r="H14" s="34">
        <v>8</v>
      </c>
      <c r="I14" s="50">
        <v>9</v>
      </c>
    </row>
    <row r="15" spans="1:9" s="27" customFormat="1" ht="30">
      <c r="A15" s="34">
        <v>1</v>
      </c>
      <c r="B15" s="31" t="s">
        <v>563</v>
      </c>
      <c r="C15" s="34" t="s">
        <v>976</v>
      </c>
      <c r="D15" s="34">
        <v>0</v>
      </c>
      <c r="E15" s="34">
        <v>0</v>
      </c>
      <c r="F15" s="34">
        <v>0</v>
      </c>
      <c r="G15" s="34" t="s">
        <v>976</v>
      </c>
      <c r="H15" s="34" t="s">
        <v>976</v>
      </c>
      <c r="I15" s="34" t="s">
        <v>976</v>
      </c>
    </row>
    <row r="16" s="27" customFormat="1" ht="15"/>
    <row r="17" s="27" customFormat="1" ht="15"/>
    <row r="18" spans="1:9" s="27" customFormat="1" ht="30" customHeight="1">
      <c r="A18" s="285" t="s">
        <v>49</v>
      </c>
      <c r="B18" s="285"/>
      <c r="C18" s="285"/>
      <c r="D18" s="285"/>
      <c r="E18" s="285"/>
      <c r="F18" s="285"/>
      <c r="G18" s="285"/>
      <c r="H18" s="285"/>
      <c r="I18" s="285"/>
    </row>
    <row r="19" spans="1:9" s="27" customFormat="1" ht="15">
      <c r="A19" s="30"/>
      <c r="B19" s="30"/>
      <c r="C19" s="30"/>
      <c r="D19" s="30"/>
      <c r="E19" s="30"/>
      <c r="F19" s="30"/>
      <c r="G19" s="30"/>
      <c r="H19" s="30"/>
      <c r="I19" s="30"/>
    </row>
    <row r="20" spans="1:9" s="27" customFormat="1" ht="15" customHeight="1">
      <c r="A20" s="274" t="s">
        <v>975</v>
      </c>
      <c r="B20" s="274" t="s">
        <v>981</v>
      </c>
      <c r="C20" s="274"/>
      <c r="D20" s="274"/>
      <c r="E20" s="274"/>
      <c r="F20" s="274"/>
      <c r="G20" s="286" t="s">
        <v>391</v>
      </c>
      <c r="H20" s="286"/>
      <c r="I20" s="286"/>
    </row>
    <row r="21" spans="1:9" s="27" customFormat="1" ht="68.25" customHeight="1">
      <c r="A21" s="274"/>
      <c r="B21" s="274"/>
      <c r="C21" s="274"/>
      <c r="D21" s="274"/>
      <c r="E21" s="274"/>
      <c r="F21" s="274"/>
      <c r="G21" s="286"/>
      <c r="H21" s="286"/>
      <c r="I21" s="286"/>
    </row>
    <row r="22" spans="1:9" s="27" customFormat="1" ht="42.75" customHeight="1">
      <c r="A22" s="274"/>
      <c r="B22" s="274"/>
      <c r="C22" s="274"/>
      <c r="D22" s="274"/>
      <c r="E22" s="274"/>
      <c r="F22" s="274"/>
      <c r="G22" s="52" t="s">
        <v>547</v>
      </c>
      <c r="H22" s="52" t="s">
        <v>548</v>
      </c>
      <c r="I22" s="52" t="s">
        <v>45</v>
      </c>
    </row>
    <row r="23" spans="1:9" s="27" customFormat="1" ht="15">
      <c r="A23" s="52">
        <v>1</v>
      </c>
      <c r="B23" s="283">
        <v>2</v>
      </c>
      <c r="C23" s="284"/>
      <c r="D23" s="284"/>
      <c r="E23" s="284"/>
      <c r="F23" s="284"/>
      <c r="G23" s="52">
        <v>3</v>
      </c>
      <c r="H23" s="52">
        <v>4</v>
      </c>
      <c r="I23" s="59">
        <v>5</v>
      </c>
    </row>
    <row r="24" spans="1:9" s="27" customFormat="1" ht="33.75" customHeight="1">
      <c r="A24" s="51">
        <v>1</v>
      </c>
      <c r="B24" s="286" t="s">
        <v>982</v>
      </c>
      <c r="C24" s="286"/>
      <c r="D24" s="286"/>
      <c r="E24" s="286"/>
      <c r="F24" s="286"/>
      <c r="G24" s="52">
        <v>0</v>
      </c>
      <c r="H24" s="52">
        <v>0</v>
      </c>
      <c r="I24" s="52">
        <v>0</v>
      </c>
    </row>
    <row r="25" s="27" customFormat="1" ht="31.5" customHeight="1"/>
    <row r="26" s="27" customFormat="1" ht="31.5" customHeight="1"/>
    <row r="27" s="27" customFormat="1" ht="31.5" customHeight="1"/>
    <row r="28" s="27" customFormat="1" ht="31.5" customHeight="1"/>
    <row r="29" s="27" customFormat="1" ht="31.5" customHeight="1"/>
    <row r="30" s="27" customFormat="1" ht="31.5" customHeight="1"/>
    <row r="31" s="27" customFormat="1" ht="31.5" customHeight="1"/>
    <row r="32" s="27" customFormat="1" ht="31.5" customHeight="1"/>
    <row r="33" s="27" customFormat="1" ht="31.5" customHeight="1"/>
    <row r="34" s="27" customFormat="1" ht="31.5" customHeight="1"/>
    <row r="35" s="27" customFormat="1" ht="31.5" customHeight="1"/>
    <row r="36" s="27" customFormat="1" ht="31.5" customHeight="1"/>
    <row r="37" s="27" customFormat="1" ht="31.5" customHeight="1"/>
    <row r="38" s="27" customFormat="1" ht="31.5" customHeight="1"/>
    <row r="39" s="27" customFormat="1" ht="31.5" customHeight="1"/>
    <row r="40" s="27" customFormat="1" ht="31.5" customHeight="1"/>
    <row r="41" s="27" customFormat="1" ht="31.5" customHeight="1"/>
    <row r="42" s="27" customFormat="1" ht="31.5" customHeight="1"/>
    <row r="43" s="27" customFormat="1" ht="31.5" customHeight="1"/>
    <row r="44" s="27" customFormat="1" ht="31.5" customHeight="1"/>
    <row r="45" spans="1:9" ht="31.5" customHeight="1">
      <c r="A45" s="27"/>
      <c r="B45" s="27"/>
      <c r="C45" s="27"/>
      <c r="D45" s="27"/>
      <c r="E45" s="27"/>
      <c r="F45" s="27"/>
      <c r="G45" s="27"/>
      <c r="H45" s="27"/>
      <c r="I45" s="27"/>
    </row>
    <row r="46" spans="1:9" ht="31.5" customHeight="1">
      <c r="A46" s="27"/>
      <c r="B46" s="27"/>
      <c r="C46" s="27"/>
      <c r="D46" s="27"/>
      <c r="E46" s="27"/>
      <c r="F46" s="27"/>
      <c r="G46" s="27"/>
      <c r="H46" s="27"/>
      <c r="I46" s="27"/>
    </row>
    <row r="47" spans="1:9" ht="31.5" customHeight="1">
      <c r="A47" s="27"/>
      <c r="B47" s="27"/>
      <c r="C47" s="27"/>
      <c r="D47" s="27"/>
      <c r="E47" s="27"/>
      <c r="F47" s="27"/>
      <c r="G47" s="27"/>
      <c r="H47" s="27"/>
      <c r="I47" s="27"/>
    </row>
    <row r="48" spans="1:9" ht="31.5" customHeight="1">
      <c r="A48" s="27"/>
      <c r="B48" s="27"/>
      <c r="C48" s="27"/>
      <c r="D48" s="27"/>
      <c r="E48" s="27"/>
      <c r="F48" s="27"/>
      <c r="G48" s="27"/>
      <c r="H48" s="27"/>
      <c r="I48" s="27"/>
    </row>
    <row r="49" spans="1:9" ht="31.5" customHeight="1">
      <c r="A49" s="27"/>
      <c r="B49" s="27"/>
      <c r="C49" s="27"/>
      <c r="D49" s="27"/>
      <c r="E49" s="27"/>
      <c r="F49" s="27"/>
      <c r="G49" s="27"/>
      <c r="H49" s="27"/>
      <c r="I49" s="27"/>
    </row>
    <row r="50" spans="1:9" ht="31.5" customHeight="1">
      <c r="A50" s="27"/>
      <c r="B50" s="27"/>
      <c r="C50" s="27"/>
      <c r="D50" s="27"/>
      <c r="E50" s="27"/>
      <c r="F50" s="27"/>
      <c r="G50" s="27"/>
      <c r="H50" s="27"/>
      <c r="I50" s="27"/>
    </row>
    <row r="51" spans="1:9" ht="31.5" customHeight="1">
      <c r="A51" s="27"/>
      <c r="B51" s="27"/>
      <c r="C51" s="27"/>
      <c r="D51" s="27"/>
      <c r="E51" s="27"/>
      <c r="F51" s="27"/>
      <c r="G51" s="27"/>
      <c r="H51" s="27"/>
      <c r="I51" s="27"/>
    </row>
  </sheetData>
  <sheetProtection/>
  <mergeCells count="21">
    <mergeCell ref="A20:A22"/>
    <mergeCell ref="I12:I13"/>
    <mergeCell ref="B23:F23"/>
    <mergeCell ref="A10:I10"/>
    <mergeCell ref="B24:F24"/>
    <mergeCell ref="G12:G13"/>
    <mergeCell ref="H12:H13"/>
    <mergeCell ref="A18:I18"/>
    <mergeCell ref="G20:I21"/>
    <mergeCell ref="C12:C13"/>
    <mergeCell ref="A12:A13"/>
    <mergeCell ref="A8:I8"/>
    <mergeCell ref="B20:F22"/>
    <mergeCell ref="A1:I1"/>
    <mergeCell ref="A2:I2"/>
    <mergeCell ref="A3:I3"/>
    <mergeCell ref="G4:I4"/>
    <mergeCell ref="A6:I6"/>
    <mergeCell ref="B12:B13"/>
    <mergeCell ref="A7:I7"/>
    <mergeCell ref="D12:F12"/>
  </mergeCells>
  <printOptions/>
  <pageMargins left="0.984251968503937" right="0.3937007874015748"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7"/>
  </sheetPr>
  <dimension ref="A1:I17"/>
  <sheetViews>
    <sheetView zoomScalePageLayoutView="0" workbookViewId="0" topLeftCell="A1">
      <selection activeCell="A4" sqref="A4"/>
    </sheetView>
  </sheetViews>
  <sheetFormatPr defaultColWidth="9.00390625" defaultRowHeight="12.75"/>
  <cols>
    <col min="1" max="1" width="4.25390625" style="0" customWidth="1"/>
    <col min="2" max="2" width="12.875" style="0" customWidth="1"/>
    <col min="3" max="3" width="25.875" style="0" customWidth="1"/>
    <col min="4" max="4" width="44.125" style="0" customWidth="1"/>
  </cols>
  <sheetData>
    <row r="1" spans="1:9" ht="15.75" customHeight="1">
      <c r="A1" s="217" t="s">
        <v>406</v>
      </c>
      <c r="B1" s="217"/>
      <c r="C1" s="217"/>
      <c r="D1" s="217"/>
      <c r="E1" s="14"/>
      <c r="F1" s="14"/>
      <c r="G1" s="14"/>
      <c r="H1" s="14"/>
      <c r="I1" s="14"/>
    </row>
    <row r="2" spans="1:9" ht="15.75" customHeight="1">
      <c r="A2" s="217" t="s">
        <v>410</v>
      </c>
      <c r="B2" s="217"/>
      <c r="C2" s="217"/>
      <c r="D2" s="217"/>
      <c r="E2" s="14"/>
      <c r="F2" s="14"/>
      <c r="G2" s="14"/>
      <c r="H2" s="14"/>
      <c r="I2" s="14"/>
    </row>
    <row r="3" spans="1:9" ht="15.75" customHeight="1">
      <c r="A3" s="217" t="s">
        <v>1118</v>
      </c>
      <c r="B3" s="217"/>
      <c r="C3" s="217"/>
      <c r="D3" s="217"/>
      <c r="E3" s="14"/>
      <c r="F3" s="14"/>
      <c r="G3" s="14"/>
      <c r="H3" s="14"/>
      <c r="I3" s="14"/>
    </row>
    <row r="4" ht="12.75">
      <c r="B4" s="2"/>
    </row>
    <row r="5" spans="2:4" ht="15.75">
      <c r="B5" s="216" t="s">
        <v>408</v>
      </c>
      <c r="C5" s="216"/>
      <c r="D5" s="216"/>
    </row>
    <row r="6" spans="2:4" ht="15.75">
      <c r="B6" s="216" t="s">
        <v>407</v>
      </c>
      <c r="C6" s="216"/>
      <c r="D6" s="216"/>
    </row>
    <row r="7" spans="2:4" ht="15.75">
      <c r="B7" s="216" t="s">
        <v>409</v>
      </c>
      <c r="C7" s="216"/>
      <c r="D7" s="216"/>
    </row>
    <row r="8" ht="15.75">
      <c r="B8" s="4"/>
    </row>
    <row r="9" spans="1:4" ht="12.75">
      <c r="A9" s="227" t="s">
        <v>985</v>
      </c>
      <c r="B9" s="212" t="s">
        <v>225</v>
      </c>
      <c r="C9" s="229" t="s">
        <v>1005</v>
      </c>
      <c r="D9" s="230" t="s">
        <v>405</v>
      </c>
    </row>
    <row r="10" spans="1:4" ht="41.25" customHeight="1">
      <c r="A10" s="228"/>
      <c r="B10" s="213"/>
      <c r="C10" s="229"/>
      <c r="D10" s="230"/>
    </row>
    <row r="11" spans="1:4" ht="34.5" customHeight="1">
      <c r="A11" s="19">
        <v>1</v>
      </c>
      <c r="B11" s="15" t="s">
        <v>1001</v>
      </c>
      <c r="C11" s="5"/>
      <c r="D11" s="16" t="s">
        <v>1003</v>
      </c>
    </row>
    <row r="12" spans="1:4" ht="48" customHeight="1">
      <c r="A12" s="19">
        <v>2</v>
      </c>
      <c r="B12" s="15" t="s">
        <v>1001</v>
      </c>
      <c r="C12" s="18" t="s">
        <v>388</v>
      </c>
      <c r="D12" s="11" t="s">
        <v>543</v>
      </c>
    </row>
    <row r="13" spans="1:4" ht="64.5" customHeight="1">
      <c r="A13" s="19">
        <v>3</v>
      </c>
      <c r="B13" s="15" t="s">
        <v>1001</v>
      </c>
      <c r="C13" s="19" t="s">
        <v>389</v>
      </c>
      <c r="D13" s="10" t="s">
        <v>859</v>
      </c>
    </row>
    <row r="14" spans="1:4" ht="30">
      <c r="A14" s="19">
        <v>4</v>
      </c>
      <c r="B14" s="15" t="s">
        <v>1001</v>
      </c>
      <c r="C14" s="19" t="s">
        <v>477</v>
      </c>
      <c r="D14" s="10" t="s">
        <v>529</v>
      </c>
    </row>
    <row r="15" spans="1:4" ht="30">
      <c r="A15" s="19">
        <v>5</v>
      </c>
      <c r="B15" s="15" t="s">
        <v>1001</v>
      </c>
      <c r="C15" s="19" t="s">
        <v>476</v>
      </c>
      <c r="D15" s="10" t="s">
        <v>539</v>
      </c>
    </row>
    <row r="16" spans="1:4" ht="60">
      <c r="A16" s="18">
        <v>6</v>
      </c>
      <c r="B16" s="15" t="s">
        <v>1001</v>
      </c>
      <c r="C16" s="19" t="s">
        <v>390</v>
      </c>
      <c r="D16" s="10" t="s">
        <v>478</v>
      </c>
    </row>
    <row r="17" spans="1:4" ht="60">
      <c r="A17" s="18">
        <v>7</v>
      </c>
      <c r="B17" s="15" t="s">
        <v>1001</v>
      </c>
      <c r="C17" s="18" t="s">
        <v>475</v>
      </c>
      <c r="D17" s="11" t="s">
        <v>544</v>
      </c>
    </row>
  </sheetData>
  <sheetProtection/>
  <mergeCells count="10">
    <mergeCell ref="A9:A10"/>
    <mergeCell ref="C9:C10"/>
    <mergeCell ref="D9:D10"/>
    <mergeCell ref="A1:D1"/>
    <mergeCell ref="A2:D2"/>
    <mergeCell ref="A3:D3"/>
    <mergeCell ref="B6:D6"/>
    <mergeCell ref="B5:D5"/>
    <mergeCell ref="B7:D7"/>
    <mergeCell ref="B9:B10"/>
  </mergeCells>
  <printOptions/>
  <pageMargins left="1.1811023622047245" right="0.3937007874015748" top="0.3937007874015748"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8080"/>
  </sheetPr>
  <dimension ref="A1:W85"/>
  <sheetViews>
    <sheetView zoomScalePageLayoutView="0" workbookViewId="0" topLeftCell="A1">
      <selection activeCell="A3" sqref="A3:M3"/>
    </sheetView>
  </sheetViews>
  <sheetFormatPr defaultColWidth="9.00390625" defaultRowHeight="12.75"/>
  <cols>
    <col min="1" max="1" width="5.375" style="151" customWidth="1"/>
    <col min="2" max="2" width="4.375" style="152" customWidth="1"/>
    <col min="3" max="3" width="2.625" style="152" customWidth="1"/>
    <col min="4" max="4" width="3.625" style="152" customWidth="1"/>
    <col min="5" max="5" width="3.00390625" style="152" customWidth="1"/>
    <col min="6" max="6" width="4.25390625" style="152" customWidth="1"/>
    <col min="7" max="7" width="4.125" style="152" customWidth="1"/>
    <col min="8" max="8" width="5.125" style="152" customWidth="1"/>
    <col min="9" max="9" width="10.125" style="152" customWidth="1"/>
    <col min="10" max="10" width="51.75390625" style="152" customWidth="1"/>
    <col min="11" max="11" width="10.625" style="0" customWidth="1"/>
    <col min="12" max="12" width="10.25390625" style="0" customWidth="1"/>
    <col min="13" max="13" width="10.75390625" style="0" customWidth="1"/>
    <col min="14" max="16" width="3.625" style="0" bestFit="1" customWidth="1"/>
  </cols>
  <sheetData>
    <row r="1" spans="1:13" s="141" customFormat="1" ht="15.75" customHeight="1">
      <c r="A1" s="217" t="s">
        <v>752</v>
      </c>
      <c r="B1" s="217"/>
      <c r="C1" s="217"/>
      <c r="D1" s="217"/>
      <c r="E1" s="217"/>
      <c r="F1" s="217"/>
      <c r="G1" s="217"/>
      <c r="H1" s="238"/>
      <c r="I1" s="238"/>
      <c r="J1" s="238"/>
      <c r="K1" s="238"/>
      <c r="L1" s="238"/>
      <c r="M1" s="238"/>
    </row>
    <row r="2" spans="1:23" s="141" customFormat="1" ht="15.75" customHeight="1">
      <c r="A2" s="217" t="s">
        <v>753</v>
      </c>
      <c r="B2" s="217"/>
      <c r="C2" s="217"/>
      <c r="D2" s="217"/>
      <c r="E2" s="217"/>
      <c r="F2" s="217"/>
      <c r="G2" s="217"/>
      <c r="H2" s="238"/>
      <c r="I2" s="238"/>
      <c r="J2" s="238"/>
      <c r="K2" s="238"/>
      <c r="L2" s="238"/>
      <c r="M2" s="238"/>
      <c r="N2" s="2"/>
      <c r="O2" s="2"/>
      <c r="P2" s="2"/>
      <c r="Q2" s="2"/>
      <c r="R2" s="80"/>
      <c r="S2" s="80"/>
      <c r="T2" s="80"/>
      <c r="U2" s="80"/>
      <c r="V2" s="80"/>
      <c r="W2" s="80"/>
    </row>
    <row r="3" spans="1:13" s="141" customFormat="1" ht="14.25" customHeight="1">
      <c r="A3" s="217" t="s">
        <v>1119</v>
      </c>
      <c r="B3" s="217"/>
      <c r="C3" s="217"/>
      <c r="D3" s="217"/>
      <c r="E3" s="217"/>
      <c r="F3" s="217"/>
      <c r="G3" s="217"/>
      <c r="H3" s="238"/>
      <c r="I3" s="238"/>
      <c r="J3" s="238"/>
      <c r="K3" s="238"/>
      <c r="L3" s="238"/>
      <c r="M3" s="238"/>
    </row>
    <row r="4" spans="1:13" s="141" customFormat="1" ht="16.5" customHeight="1">
      <c r="A4" s="138"/>
      <c r="B4" s="139"/>
      <c r="C4" s="139"/>
      <c r="D4" s="139"/>
      <c r="E4" s="139"/>
      <c r="F4" s="139"/>
      <c r="G4" s="139"/>
      <c r="H4" s="139"/>
      <c r="I4" s="139"/>
      <c r="J4" s="139"/>
      <c r="K4" s="140"/>
      <c r="L4" s="140"/>
      <c r="M4" s="140"/>
    </row>
    <row r="5" spans="1:13" s="141" customFormat="1" ht="15.75" customHeight="1">
      <c r="A5" s="239" t="s">
        <v>130</v>
      </c>
      <c r="B5" s="239"/>
      <c r="C5" s="239"/>
      <c r="D5" s="239"/>
      <c r="E5" s="239"/>
      <c r="F5" s="239"/>
      <c r="G5" s="239"/>
      <c r="H5" s="239"/>
      <c r="I5" s="239"/>
      <c r="J5" s="239"/>
      <c r="K5" s="239"/>
      <c r="L5" s="239"/>
      <c r="M5" s="239"/>
    </row>
    <row r="6" spans="1:13" s="141" customFormat="1" ht="14.25" customHeight="1">
      <c r="A6" s="138"/>
      <c r="B6" s="139"/>
      <c r="C6" s="139"/>
      <c r="D6" s="139"/>
      <c r="E6" s="139"/>
      <c r="F6" s="139"/>
      <c r="G6" s="139"/>
      <c r="H6" s="139"/>
      <c r="I6" s="139"/>
      <c r="J6" s="139"/>
      <c r="K6" s="140"/>
      <c r="L6" s="140"/>
      <c r="M6" s="140"/>
    </row>
    <row r="7" spans="1:13" s="141" customFormat="1" ht="15.75" customHeight="1">
      <c r="A7" s="138"/>
      <c r="B7" s="139"/>
      <c r="C7" s="139"/>
      <c r="D7" s="139"/>
      <c r="E7" s="139"/>
      <c r="F7" s="139"/>
      <c r="G7" s="139"/>
      <c r="H7" s="139"/>
      <c r="I7" s="139"/>
      <c r="J7" s="139"/>
      <c r="K7" s="140"/>
      <c r="L7" s="240" t="s">
        <v>224</v>
      </c>
      <c r="M7" s="240"/>
    </row>
    <row r="8" spans="1:13" s="141" customFormat="1" ht="15.75" customHeight="1">
      <c r="A8" s="231" t="s">
        <v>411</v>
      </c>
      <c r="B8" s="232" t="s">
        <v>131</v>
      </c>
      <c r="C8" s="233"/>
      <c r="D8" s="233"/>
      <c r="E8" s="233"/>
      <c r="F8" s="233"/>
      <c r="G8" s="233"/>
      <c r="H8" s="233"/>
      <c r="I8" s="233"/>
      <c r="J8" s="234" t="s">
        <v>132</v>
      </c>
      <c r="K8" s="234" t="s">
        <v>133</v>
      </c>
      <c r="L8" s="234" t="s">
        <v>134</v>
      </c>
      <c r="M8" s="234" t="s">
        <v>135</v>
      </c>
    </row>
    <row r="9" spans="1:13" s="141" customFormat="1" ht="144.75" customHeight="1">
      <c r="A9" s="231"/>
      <c r="B9" s="142" t="s">
        <v>136</v>
      </c>
      <c r="C9" s="142" t="s">
        <v>137</v>
      </c>
      <c r="D9" s="142" t="s">
        <v>138</v>
      </c>
      <c r="E9" s="142" t="s">
        <v>139</v>
      </c>
      <c r="F9" s="142" t="s">
        <v>140</v>
      </c>
      <c r="G9" s="142" t="s">
        <v>141</v>
      </c>
      <c r="H9" s="142" t="s">
        <v>142</v>
      </c>
      <c r="I9" s="142" t="s">
        <v>143</v>
      </c>
      <c r="J9" s="234"/>
      <c r="K9" s="234"/>
      <c r="L9" s="234"/>
      <c r="M9" s="234"/>
    </row>
    <row r="10" spans="1:13" s="144" customFormat="1" ht="13.5" customHeight="1">
      <c r="A10" s="143">
        <v>1</v>
      </c>
      <c r="B10" s="143">
        <v>2</v>
      </c>
      <c r="C10" s="143">
        <v>3</v>
      </c>
      <c r="D10" s="143">
        <v>4</v>
      </c>
      <c r="E10" s="143">
        <v>5</v>
      </c>
      <c r="F10" s="143">
        <v>6</v>
      </c>
      <c r="G10" s="143">
        <v>7</v>
      </c>
      <c r="H10" s="143">
        <v>8</v>
      </c>
      <c r="I10" s="143">
        <v>9</v>
      </c>
      <c r="J10" s="143">
        <v>10</v>
      </c>
      <c r="K10" s="143">
        <v>11</v>
      </c>
      <c r="L10" s="143">
        <v>12</v>
      </c>
      <c r="M10" s="143">
        <v>13</v>
      </c>
    </row>
    <row r="11" spans="1:16" ht="15" customHeight="1">
      <c r="A11" s="150" t="s">
        <v>792</v>
      </c>
      <c r="B11" s="145" t="s">
        <v>754</v>
      </c>
      <c r="C11" s="145" t="s">
        <v>792</v>
      </c>
      <c r="D11" s="145" t="s">
        <v>755</v>
      </c>
      <c r="E11" s="145" t="s">
        <v>755</v>
      </c>
      <c r="F11" s="145" t="s">
        <v>754</v>
      </c>
      <c r="G11" s="145" t="s">
        <v>755</v>
      </c>
      <c r="H11" s="145" t="s">
        <v>756</v>
      </c>
      <c r="I11" s="145" t="s">
        <v>754</v>
      </c>
      <c r="J11" s="62" t="s">
        <v>757</v>
      </c>
      <c r="K11" s="146">
        <f>K12+K20+K27+K29+K34+K40+K44+K48</f>
        <v>79146.30000000002</v>
      </c>
      <c r="L11" s="146">
        <f>L12+L20+L27+L29+L34+L40+L44+L48</f>
        <v>75803.09999999999</v>
      </c>
      <c r="M11" s="146">
        <f>M12+M20+M27+M29+M34+M40+M44+M48</f>
        <v>80058.40000000001</v>
      </c>
      <c r="N11" s="47"/>
      <c r="O11" s="47"/>
      <c r="P11" s="47"/>
    </row>
    <row r="12" spans="1:16" ht="15" customHeight="1">
      <c r="A12" s="153">
        <f>A11+1</f>
        <v>2</v>
      </c>
      <c r="B12" s="145" t="s">
        <v>759</v>
      </c>
      <c r="C12" s="145" t="s">
        <v>792</v>
      </c>
      <c r="D12" s="145" t="s">
        <v>766</v>
      </c>
      <c r="E12" s="145" t="s">
        <v>755</v>
      </c>
      <c r="F12" s="145" t="s">
        <v>754</v>
      </c>
      <c r="G12" s="145" t="s">
        <v>755</v>
      </c>
      <c r="H12" s="145" t="s">
        <v>756</v>
      </c>
      <c r="I12" s="145" t="s">
        <v>754</v>
      </c>
      <c r="J12" s="40" t="s">
        <v>760</v>
      </c>
      <c r="K12" s="146">
        <f>K13+K16</f>
        <v>56746.100000000006</v>
      </c>
      <c r="L12" s="146">
        <f>L13+L16</f>
        <v>59764</v>
      </c>
      <c r="M12" s="146">
        <f>M13+M16</f>
        <v>63767.5</v>
      </c>
      <c r="N12" s="47"/>
      <c r="O12" s="47"/>
      <c r="P12" s="47"/>
    </row>
    <row r="13" spans="1:16" ht="15" customHeight="1">
      <c r="A13" s="153">
        <f aca="true" t="shared" si="0" ref="A13:A76">A12+1</f>
        <v>3</v>
      </c>
      <c r="B13" s="145" t="s">
        <v>759</v>
      </c>
      <c r="C13" s="145" t="s">
        <v>792</v>
      </c>
      <c r="D13" s="145" t="s">
        <v>766</v>
      </c>
      <c r="E13" s="145" t="s">
        <v>766</v>
      </c>
      <c r="F13" s="145" t="s">
        <v>754</v>
      </c>
      <c r="G13" s="145" t="s">
        <v>755</v>
      </c>
      <c r="H13" s="145" t="s">
        <v>756</v>
      </c>
      <c r="I13" s="145" t="s">
        <v>761</v>
      </c>
      <c r="J13" s="62" t="s">
        <v>762</v>
      </c>
      <c r="K13" s="147">
        <f aca="true" t="shared" si="1" ref="K13:M14">K14</f>
        <v>16473.2</v>
      </c>
      <c r="L13" s="147">
        <f t="shared" si="1"/>
        <v>17296.8</v>
      </c>
      <c r="M13" s="147">
        <f t="shared" si="1"/>
        <v>17988.7</v>
      </c>
      <c r="N13" s="47"/>
      <c r="O13" s="47"/>
      <c r="P13" s="47"/>
    </row>
    <row r="14" spans="1:16" ht="26.25" customHeight="1">
      <c r="A14" s="153">
        <f t="shared" si="0"/>
        <v>4</v>
      </c>
      <c r="B14" s="148" t="s">
        <v>759</v>
      </c>
      <c r="C14" s="148" t="s">
        <v>792</v>
      </c>
      <c r="D14" s="148" t="s">
        <v>766</v>
      </c>
      <c r="E14" s="148" t="s">
        <v>766</v>
      </c>
      <c r="F14" s="148" t="s">
        <v>144</v>
      </c>
      <c r="G14" s="148" t="s">
        <v>755</v>
      </c>
      <c r="H14" s="148" t="s">
        <v>756</v>
      </c>
      <c r="I14" s="148" t="s">
        <v>761</v>
      </c>
      <c r="J14" s="41" t="s">
        <v>763</v>
      </c>
      <c r="K14" s="147">
        <f t="shared" si="1"/>
        <v>16473.2</v>
      </c>
      <c r="L14" s="147">
        <f t="shared" si="1"/>
        <v>17296.8</v>
      </c>
      <c r="M14" s="147">
        <f t="shared" si="1"/>
        <v>17988.7</v>
      </c>
      <c r="N14" s="47"/>
      <c r="O14" s="47"/>
      <c r="P14" s="47"/>
    </row>
    <row r="15" spans="1:16" ht="26.25" customHeight="1">
      <c r="A15" s="153">
        <f t="shared" si="0"/>
        <v>5</v>
      </c>
      <c r="B15" s="148" t="s">
        <v>759</v>
      </c>
      <c r="C15" s="148" t="s">
        <v>792</v>
      </c>
      <c r="D15" s="148" t="s">
        <v>766</v>
      </c>
      <c r="E15" s="148" t="s">
        <v>766</v>
      </c>
      <c r="F15" s="148" t="s">
        <v>145</v>
      </c>
      <c r="G15" s="148" t="s">
        <v>764</v>
      </c>
      <c r="H15" s="148" t="s">
        <v>756</v>
      </c>
      <c r="I15" s="148" t="s">
        <v>761</v>
      </c>
      <c r="J15" s="41" t="s">
        <v>765</v>
      </c>
      <c r="K15" s="147">
        <v>16473.2</v>
      </c>
      <c r="L15" s="147">
        <v>17296.8</v>
      </c>
      <c r="M15" s="147">
        <v>17988.7</v>
      </c>
      <c r="N15" s="47"/>
      <c r="O15" s="47"/>
      <c r="P15" s="47"/>
    </row>
    <row r="16" spans="1:16" ht="15" customHeight="1">
      <c r="A16" s="153">
        <f t="shared" si="0"/>
        <v>6</v>
      </c>
      <c r="B16" s="145" t="s">
        <v>759</v>
      </c>
      <c r="C16" s="145" t="s">
        <v>792</v>
      </c>
      <c r="D16" s="145" t="s">
        <v>766</v>
      </c>
      <c r="E16" s="145" t="s">
        <v>764</v>
      </c>
      <c r="F16" s="145" t="s">
        <v>754</v>
      </c>
      <c r="G16" s="145" t="s">
        <v>766</v>
      </c>
      <c r="H16" s="145" t="s">
        <v>756</v>
      </c>
      <c r="I16" s="145" t="s">
        <v>761</v>
      </c>
      <c r="J16" s="62" t="s">
        <v>767</v>
      </c>
      <c r="K16" s="146">
        <f>K17+K18+K19</f>
        <v>40272.9</v>
      </c>
      <c r="L16" s="146">
        <f>L17+L18+L19</f>
        <v>42467.2</v>
      </c>
      <c r="M16" s="146">
        <f>M17+M18+M19</f>
        <v>45778.799999999996</v>
      </c>
      <c r="N16" s="47"/>
      <c r="O16" s="47"/>
      <c r="P16" s="47"/>
    </row>
    <row r="17" spans="1:16" ht="62.25" customHeight="1">
      <c r="A17" s="153">
        <f t="shared" si="0"/>
        <v>7</v>
      </c>
      <c r="B17" s="148" t="s">
        <v>759</v>
      </c>
      <c r="C17" s="148" t="s">
        <v>792</v>
      </c>
      <c r="D17" s="148" t="s">
        <v>766</v>
      </c>
      <c r="E17" s="148" t="s">
        <v>764</v>
      </c>
      <c r="F17" s="148" t="s">
        <v>144</v>
      </c>
      <c r="G17" s="148" t="s">
        <v>766</v>
      </c>
      <c r="H17" s="148" t="s">
        <v>756</v>
      </c>
      <c r="I17" s="148" t="s">
        <v>761</v>
      </c>
      <c r="J17" s="56" t="s">
        <v>315</v>
      </c>
      <c r="K17" s="147">
        <v>39849.9</v>
      </c>
      <c r="L17" s="147">
        <v>42022.5</v>
      </c>
      <c r="M17" s="147">
        <v>45334.1</v>
      </c>
      <c r="N17" s="47"/>
      <c r="O17" s="47"/>
      <c r="P17" s="47"/>
    </row>
    <row r="18" spans="1:16" ht="88.5" customHeight="1">
      <c r="A18" s="153">
        <f t="shared" si="0"/>
        <v>8</v>
      </c>
      <c r="B18" s="148" t="s">
        <v>759</v>
      </c>
      <c r="C18" s="148" t="s">
        <v>792</v>
      </c>
      <c r="D18" s="148" t="s">
        <v>766</v>
      </c>
      <c r="E18" s="148" t="s">
        <v>764</v>
      </c>
      <c r="F18" s="148" t="s">
        <v>146</v>
      </c>
      <c r="G18" s="148" t="s">
        <v>766</v>
      </c>
      <c r="H18" s="148" t="s">
        <v>756</v>
      </c>
      <c r="I18" s="148" t="s">
        <v>761</v>
      </c>
      <c r="J18" s="56" t="s">
        <v>1015</v>
      </c>
      <c r="K18" s="147">
        <v>19</v>
      </c>
      <c r="L18" s="147">
        <v>20</v>
      </c>
      <c r="M18" s="147">
        <v>20</v>
      </c>
      <c r="N18" s="47"/>
      <c r="O18" s="47"/>
      <c r="P18" s="47"/>
    </row>
    <row r="19" spans="1:16" ht="36.75" customHeight="1">
      <c r="A19" s="153">
        <f t="shared" si="0"/>
        <v>9</v>
      </c>
      <c r="B19" s="148" t="s">
        <v>759</v>
      </c>
      <c r="C19" s="148" t="s">
        <v>792</v>
      </c>
      <c r="D19" s="148" t="s">
        <v>766</v>
      </c>
      <c r="E19" s="148" t="s">
        <v>764</v>
      </c>
      <c r="F19" s="148" t="s">
        <v>147</v>
      </c>
      <c r="G19" s="148" t="s">
        <v>766</v>
      </c>
      <c r="H19" s="148" t="s">
        <v>756</v>
      </c>
      <c r="I19" s="148" t="s">
        <v>761</v>
      </c>
      <c r="J19" s="56" t="s">
        <v>1016</v>
      </c>
      <c r="K19" s="147">
        <v>404</v>
      </c>
      <c r="L19" s="147">
        <v>424.7</v>
      </c>
      <c r="M19" s="147">
        <v>424.7</v>
      </c>
      <c r="N19" s="47"/>
      <c r="O19" s="47"/>
      <c r="P19" s="47"/>
    </row>
    <row r="20" spans="1:16" ht="19.5" customHeight="1">
      <c r="A20" s="153">
        <f t="shared" si="0"/>
        <v>10</v>
      </c>
      <c r="B20" s="145" t="s">
        <v>754</v>
      </c>
      <c r="C20" s="145" t="s">
        <v>792</v>
      </c>
      <c r="D20" s="145" t="s">
        <v>568</v>
      </c>
      <c r="E20" s="145" t="s">
        <v>755</v>
      </c>
      <c r="F20" s="145" t="s">
        <v>754</v>
      </c>
      <c r="G20" s="145" t="s">
        <v>755</v>
      </c>
      <c r="H20" s="145" t="s">
        <v>756</v>
      </c>
      <c r="I20" s="145" t="s">
        <v>754</v>
      </c>
      <c r="J20" s="40" t="s">
        <v>565</v>
      </c>
      <c r="K20" s="146">
        <f>K21+K23+K25</f>
        <v>2398.3</v>
      </c>
      <c r="L20" s="146">
        <f>L21+L23+L25</f>
        <v>2577.7</v>
      </c>
      <c r="M20" s="146">
        <f>M21+M23+M25</f>
        <v>2714.3</v>
      </c>
      <c r="N20" s="47"/>
      <c r="O20" s="47"/>
      <c r="P20" s="47"/>
    </row>
    <row r="21" spans="1:16" ht="17.25" customHeight="1">
      <c r="A21" s="153">
        <f t="shared" si="0"/>
        <v>11</v>
      </c>
      <c r="B21" s="148" t="s">
        <v>759</v>
      </c>
      <c r="C21" s="148" t="s">
        <v>792</v>
      </c>
      <c r="D21" s="148" t="s">
        <v>568</v>
      </c>
      <c r="E21" s="148" t="s">
        <v>764</v>
      </c>
      <c r="F21" s="148" t="s">
        <v>754</v>
      </c>
      <c r="G21" s="148" t="s">
        <v>764</v>
      </c>
      <c r="H21" s="148" t="s">
        <v>756</v>
      </c>
      <c r="I21" s="148" t="s">
        <v>761</v>
      </c>
      <c r="J21" s="41" t="s">
        <v>566</v>
      </c>
      <c r="K21" s="147">
        <f>K22</f>
        <v>2317.1</v>
      </c>
      <c r="L21" s="147">
        <f>L22</f>
        <v>2478.2</v>
      </c>
      <c r="M21" s="147">
        <f>M22</f>
        <v>2603.1</v>
      </c>
      <c r="N21" s="47"/>
      <c r="O21" s="47"/>
      <c r="P21" s="47"/>
    </row>
    <row r="22" spans="1:16" ht="17.25" customHeight="1">
      <c r="A22" s="153">
        <f t="shared" si="0"/>
        <v>12</v>
      </c>
      <c r="B22" s="148" t="s">
        <v>759</v>
      </c>
      <c r="C22" s="148" t="s">
        <v>792</v>
      </c>
      <c r="D22" s="148" t="s">
        <v>568</v>
      </c>
      <c r="E22" s="148" t="s">
        <v>764</v>
      </c>
      <c r="F22" s="148" t="s">
        <v>144</v>
      </c>
      <c r="G22" s="148" t="s">
        <v>764</v>
      </c>
      <c r="H22" s="148" t="s">
        <v>756</v>
      </c>
      <c r="I22" s="148" t="s">
        <v>761</v>
      </c>
      <c r="J22" s="41" t="s">
        <v>566</v>
      </c>
      <c r="K22" s="147">
        <v>2317.1</v>
      </c>
      <c r="L22" s="147">
        <v>2478.2</v>
      </c>
      <c r="M22" s="147">
        <v>2603.1</v>
      </c>
      <c r="N22" s="47"/>
      <c r="O22" s="47"/>
      <c r="P22" s="47"/>
    </row>
    <row r="23" spans="1:16" ht="14.25" customHeight="1">
      <c r="A23" s="153">
        <f t="shared" si="0"/>
        <v>13</v>
      </c>
      <c r="B23" s="148" t="s">
        <v>759</v>
      </c>
      <c r="C23" s="148" t="s">
        <v>792</v>
      </c>
      <c r="D23" s="148" t="s">
        <v>568</v>
      </c>
      <c r="E23" s="148" t="s">
        <v>148</v>
      </c>
      <c r="F23" s="148" t="s">
        <v>754</v>
      </c>
      <c r="G23" s="148" t="s">
        <v>766</v>
      </c>
      <c r="H23" s="148" t="s">
        <v>756</v>
      </c>
      <c r="I23" s="148" t="s">
        <v>761</v>
      </c>
      <c r="J23" s="149" t="s">
        <v>567</v>
      </c>
      <c r="K23" s="147">
        <f>K24</f>
        <v>32.8</v>
      </c>
      <c r="L23" s="147">
        <f>L24</f>
        <v>47.9</v>
      </c>
      <c r="M23" s="147">
        <f>M24</f>
        <v>57.3</v>
      </c>
      <c r="N23" s="47"/>
      <c r="O23" s="47"/>
      <c r="P23" s="47"/>
    </row>
    <row r="24" spans="1:16" ht="14.25" customHeight="1">
      <c r="A24" s="153">
        <f t="shared" si="0"/>
        <v>14</v>
      </c>
      <c r="B24" s="148" t="s">
        <v>759</v>
      </c>
      <c r="C24" s="148" t="s">
        <v>792</v>
      </c>
      <c r="D24" s="148" t="s">
        <v>568</v>
      </c>
      <c r="E24" s="148" t="s">
        <v>148</v>
      </c>
      <c r="F24" s="148" t="s">
        <v>144</v>
      </c>
      <c r="G24" s="148" t="s">
        <v>766</v>
      </c>
      <c r="H24" s="148" t="s">
        <v>756</v>
      </c>
      <c r="I24" s="148" t="s">
        <v>761</v>
      </c>
      <c r="J24" s="149" t="s">
        <v>567</v>
      </c>
      <c r="K24" s="147">
        <v>32.8</v>
      </c>
      <c r="L24" s="147">
        <v>47.9</v>
      </c>
      <c r="M24" s="147">
        <v>57.3</v>
      </c>
      <c r="N24" s="47"/>
      <c r="O24" s="47"/>
      <c r="P24" s="47"/>
    </row>
    <row r="25" spans="1:16" ht="23.25" customHeight="1">
      <c r="A25" s="153">
        <f t="shared" si="0"/>
        <v>15</v>
      </c>
      <c r="B25" s="148" t="s">
        <v>759</v>
      </c>
      <c r="C25" s="148" t="s">
        <v>792</v>
      </c>
      <c r="D25" s="148" t="s">
        <v>568</v>
      </c>
      <c r="E25" s="148" t="s">
        <v>149</v>
      </c>
      <c r="F25" s="148" t="s">
        <v>754</v>
      </c>
      <c r="G25" s="148" t="s">
        <v>764</v>
      </c>
      <c r="H25" s="148" t="s">
        <v>756</v>
      </c>
      <c r="I25" s="148" t="s">
        <v>761</v>
      </c>
      <c r="J25" s="68" t="s">
        <v>41</v>
      </c>
      <c r="K25" s="147">
        <f>K26</f>
        <v>48.4</v>
      </c>
      <c r="L25" s="147">
        <f>L26</f>
        <v>51.6</v>
      </c>
      <c r="M25" s="147">
        <f>M26</f>
        <v>53.9</v>
      </c>
      <c r="N25" s="47"/>
      <c r="O25" s="47"/>
      <c r="P25" s="47"/>
    </row>
    <row r="26" spans="1:16" ht="27" customHeight="1">
      <c r="A26" s="153">
        <f t="shared" si="0"/>
        <v>16</v>
      </c>
      <c r="B26" s="148" t="s">
        <v>759</v>
      </c>
      <c r="C26" s="148" t="s">
        <v>792</v>
      </c>
      <c r="D26" s="148" t="s">
        <v>568</v>
      </c>
      <c r="E26" s="148" t="s">
        <v>149</v>
      </c>
      <c r="F26" s="148" t="s">
        <v>146</v>
      </c>
      <c r="G26" s="148" t="s">
        <v>764</v>
      </c>
      <c r="H26" s="148" t="s">
        <v>756</v>
      </c>
      <c r="I26" s="148" t="s">
        <v>761</v>
      </c>
      <c r="J26" s="65" t="s">
        <v>1051</v>
      </c>
      <c r="K26" s="147">
        <v>48.4</v>
      </c>
      <c r="L26" s="147">
        <v>51.6</v>
      </c>
      <c r="M26" s="147">
        <v>53.9</v>
      </c>
      <c r="N26" s="47"/>
      <c r="O26" s="47"/>
      <c r="P26" s="47"/>
    </row>
    <row r="27" spans="1:13" ht="15.75" customHeight="1">
      <c r="A27" s="153">
        <f t="shared" si="0"/>
        <v>17</v>
      </c>
      <c r="B27" s="145" t="s">
        <v>754</v>
      </c>
      <c r="C27" s="145" t="s">
        <v>792</v>
      </c>
      <c r="D27" s="145" t="s">
        <v>150</v>
      </c>
      <c r="E27" s="145" t="s">
        <v>755</v>
      </c>
      <c r="F27" s="145" t="s">
        <v>754</v>
      </c>
      <c r="G27" s="145" t="s">
        <v>755</v>
      </c>
      <c r="H27" s="145" t="s">
        <v>756</v>
      </c>
      <c r="I27" s="145" t="s">
        <v>754</v>
      </c>
      <c r="J27" s="66" t="s">
        <v>1052</v>
      </c>
      <c r="K27" s="146">
        <f>K28</f>
        <v>60.3</v>
      </c>
      <c r="L27" s="146">
        <f>L28</f>
        <v>72.2</v>
      </c>
      <c r="M27" s="146">
        <f>M28</f>
        <v>75.3</v>
      </c>
    </row>
    <row r="28" spans="1:13" ht="37.5" customHeight="1">
      <c r="A28" s="153">
        <f t="shared" si="0"/>
        <v>18</v>
      </c>
      <c r="B28" s="148" t="s">
        <v>759</v>
      </c>
      <c r="C28" s="148" t="s">
        <v>792</v>
      </c>
      <c r="D28" s="148" t="s">
        <v>150</v>
      </c>
      <c r="E28" s="148" t="s">
        <v>148</v>
      </c>
      <c r="F28" s="148" t="s">
        <v>144</v>
      </c>
      <c r="G28" s="148" t="s">
        <v>766</v>
      </c>
      <c r="H28" s="148" t="s">
        <v>756</v>
      </c>
      <c r="I28" s="148" t="s">
        <v>761</v>
      </c>
      <c r="J28" s="55" t="s">
        <v>1053</v>
      </c>
      <c r="K28" s="147">
        <v>60.3</v>
      </c>
      <c r="L28" s="147">
        <v>72.2</v>
      </c>
      <c r="M28" s="147">
        <v>75.3</v>
      </c>
    </row>
    <row r="29" spans="1:13" ht="37.5" customHeight="1">
      <c r="A29" s="153">
        <f t="shared" si="0"/>
        <v>19</v>
      </c>
      <c r="B29" s="145" t="s">
        <v>754</v>
      </c>
      <c r="C29" s="145" t="s">
        <v>792</v>
      </c>
      <c r="D29" s="145" t="s">
        <v>151</v>
      </c>
      <c r="E29" s="145" t="s">
        <v>755</v>
      </c>
      <c r="F29" s="145" t="s">
        <v>754</v>
      </c>
      <c r="G29" s="145" t="s">
        <v>755</v>
      </c>
      <c r="H29" s="145" t="s">
        <v>754</v>
      </c>
      <c r="I29" s="145" t="s">
        <v>754</v>
      </c>
      <c r="J29" s="40" t="s">
        <v>570</v>
      </c>
      <c r="K29" s="146">
        <f>K30+K32</f>
        <v>7555</v>
      </c>
      <c r="L29" s="146">
        <f>L30+L32</f>
        <v>7555</v>
      </c>
      <c r="M29" s="146">
        <f>M30+M32</f>
        <v>7555</v>
      </c>
    </row>
    <row r="30" spans="1:13" ht="63.75" customHeight="1">
      <c r="A30" s="153">
        <f t="shared" si="0"/>
        <v>20</v>
      </c>
      <c r="B30" s="148" t="s">
        <v>621</v>
      </c>
      <c r="C30" s="148" t="s">
        <v>792</v>
      </c>
      <c r="D30" s="148" t="s">
        <v>151</v>
      </c>
      <c r="E30" s="148" t="s">
        <v>568</v>
      </c>
      <c r="F30" s="148" t="s">
        <v>144</v>
      </c>
      <c r="G30" s="148" t="s">
        <v>755</v>
      </c>
      <c r="H30" s="148" t="s">
        <v>756</v>
      </c>
      <c r="I30" s="148" t="s">
        <v>571</v>
      </c>
      <c r="J30" s="41" t="s">
        <v>189</v>
      </c>
      <c r="K30" s="147">
        <f>K31</f>
        <v>6885</v>
      </c>
      <c r="L30" s="147">
        <f>L31</f>
        <v>6885</v>
      </c>
      <c r="M30" s="147">
        <f>M31</f>
        <v>6885</v>
      </c>
    </row>
    <row r="31" spans="1:13" ht="52.5" customHeight="1">
      <c r="A31" s="153">
        <f t="shared" si="0"/>
        <v>21</v>
      </c>
      <c r="B31" s="148" t="s">
        <v>621</v>
      </c>
      <c r="C31" s="148" t="s">
        <v>792</v>
      </c>
      <c r="D31" s="148" t="s">
        <v>151</v>
      </c>
      <c r="E31" s="148" t="s">
        <v>568</v>
      </c>
      <c r="F31" s="148" t="s">
        <v>152</v>
      </c>
      <c r="G31" s="148" t="s">
        <v>572</v>
      </c>
      <c r="H31" s="148" t="s">
        <v>756</v>
      </c>
      <c r="I31" s="148" t="s">
        <v>571</v>
      </c>
      <c r="J31" s="41" t="s">
        <v>946</v>
      </c>
      <c r="K31" s="147">
        <v>6885</v>
      </c>
      <c r="L31" s="147">
        <v>6885</v>
      </c>
      <c r="M31" s="147">
        <v>6885</v>
      </c>
    </row>
    <row r="32" spans="1:13" ht="60.75" customHeight="1">
      <c r="A32" s="153">
        <f t="shared" si="0"/>
        <v>22</v>
      </c>
      <c r="B32" s="148" t="s">
        <v>621</v>
      </c>
      <c r="C32" s="148" t="s">
        <v>792</v>
      </c>
      <c r="D32" s="148" t="s">
        <v>151</v>
      </c>
      <c r="E32" s="148" t="s">
        <v>568</v>
      </c>
      <c r="F32" s="148" t="s">
        <v>147</v>
      </c>
      <c r="G32" s="148" t="s">
        <v>755</v>
      </c>
      <c r="H32" s="148" t="s">
        <v>756</v>
      </c>
      <c r="I32" s="148" t="s">
        <v>571</v>
      </c>
      <c r="J32" s="41" t="s">
        <v>394</v>
      </c>
      <c r="K32" s="147">
        <f>K33</f>
        <v>670</v>
      </c>
      <c r="L32" s="147">
        <f>L33</f>
        <v>670</v>
      </c>
      <c r="M32" s="147">
        <f>M33</f>
        <v>670</v>
      </c>
    </row>
    <row r="33" spans="1:13" ht="52.5" customHeight="1">
      <c r="A33" s="153">
        <f t="shared" si="0"/>
        <v>23</v>
      </c>
      <c r="B33" s="148" t="s">
        <v>621</v>
      </c>
      <c r="C33" s="148" t="s">
        <v>792</v>
      </c>
      <c r="D33" s="148" t="s">
        <v>151</v>
      </c>
      <c r="E33" s="148" t="s">
        <v>568</v>
      </c>
      <c r="F33" s="148" t="s">
        <v>153</v>
      </c>
      <c r="G33" s="148" t="s">
        <v>568</v>
      </c>
      <c r="H33" s="148" t="s">
        <v>756</v>
      </c>
      <c r="I33" s="148" t="s">
        <v>571</v>
      </c>
      <c r="J33" s="41" t="s">
        <v>395</v>
      </c>
      <c r="K33" s="147">
        <v>670</v>
      </c>
      <c r="L33" s="147">
        <v>670</v>
      </c>
      <c r="M33" s="147">
        <v>670</v>
      </c>
    </row>
    <row r="34" spans="1:13" ht="15" customHeight="1">
      <c r="A34" s="153">
        <f t="shared" si="0"/>
        <v>24</v>
      </c>
      <c r="B34" s="145" t="s">
        <v>754</v>
      </c>
      <c r="C34" s="145" t="s">
        <v>792</v>
      </c>
      <c r="D34" s="145" t="s">
        <v>154</v>
      </c>
      <c r="E34" s="145" t="s">
        <v>755</v>
      </c>
      <c r="F34" s="145" t="s">
        <v>754</v>
      </c>
      <c r="G34" s="145" t="s">
        <v>755</v>
      </c>
      <c r="H34" s="145" t="s">
        <v>756</v>
      </c>
      <c r="I34" s="145" t="s">
        <v>754</v>
      </c>
      <c r="J34" s="40" t="s">
        <v>573</v>
      </c>
      <c r="K34" s="146">
        <f>K35</f>
        <v>1705.6</v>
      </c>
      <c r="L34" s="146">
        <f>L35</f>
        <v>2426.2</v>
      </c>
      <c r="M34" s="146">
        <f>M35</f>
        <v>2504.3</v>
      </c>
    </row>
    <row r="35" spans="1:13" ht="15" customHeight="1">
      <c r="A35" s="153">
        <f t="shared" si="0"/>
        <v>25</v>
      </c>
      <c r="B35" s="148" t="s">
        <v>574</v>
      </c>
      <c r="C35" s="148" t="s">
        <v>792</v>
      </c>
      <c r="D35" s="148" t="s">
        <v>154</v>
      </c>
      <c r="E35" s="148" t="s">
        <v>766</v>
      </c>
      <c r="F35" s="148" t="s">
        <v>754</v>
      </c>
      <c r="G35" s="148" t="s">
        <v>766</v>
      </c>
      <c r="H35" s="148" t="s">
        <v>756</v>
      </c>
      <c r="I35" s="148" t="s">
        <v>571</v>
      </c>
      <c r="J35" s="41" t="s">
        <v>575</v>
      </c>
      <c r="K35" s="147">
        <f>K36+K37+K38+K39</f>
        <v>1705.6</v>
      </c>
      <c r="L35" s="147">
        <f>L36+L37+L38+L39</f>
        <v>2426.2</v>
      </c>
      <c r="M35" s="147">
        <f>M36+M37+M38+M39</f>
        <v>2504.3</v>
      </c>
    </row>
    <row r="36" spans="1:13" ht="27" customHeight="1">
      <c r="A36" s="153">
        <f t="shared" si="0"/>
        <v>26</v>
      </c>
      <c r="B36" s="148" t="s">
        <v>574</v>
      </c>
      <c r="C36" s="148" t="s">
        <v>792</v>
      </c>
      <c r="D36" s="148" t="s">
        <v>154</v>
      </c>
      <c r="E36" s="148" t="s">
        <v>766</v>
      </c>
      <c r="F36" s="148" t="s">
        <v>144</v>
      </c>
      <c r="G36" s="148" t="s">
        <v>766</v>
      </c>
      <c r="H36" s="148" t="s">
        <v>756</v>
      </c>
      <c r="I36" s="148" t="s">
        <v>571</v>
      </c>
      <c r="J36" s="55" t="s">
        <v>418</v>
      </c>
      <c r="K36" s="147">
        <v>144.3</v>
      </c>
      <c r="L36" s="147">
        <v>205.3</v>
      </c>
      <c r="M36" s="147">
        <v>211.9</v>
      </c>
    </row>
    <row r="37" spans="1:13" ht="29.25" customHeight="1">
      <c r="A37" s="153">
        <f t="shared" si="0"/>
        <v>27</v>
      </c>
      <c r="B37" s="148" t="s">
        <v>574</v>
      </c>
      <c r="C37" s="148" t="s">
        <v>792</v>
      </c>
      <c r="D37" s="148" t="s">
        <v>154</v>
      </c>
      <c r="E37" s="148" t="s">
        <v>766</v>
      </c>
      <c r="F37" s="148" t="s">
        <v>146</v>
      </c>
      <c r="G37" s="148" t="s">
        <v>766</v>
      </c>
      <c r="H37" s="148" t="s">
        <v>756</v>
      </c>
      <c r="I37" s="148" t="s">
        <v>571</v>
      </c>
      <c r="J37" s="41" t="s">
        <v>396</v>
      </c>
      <c r="K37" s="147">
        <v>26.9</v>
      </c>
      <c r="L37" s="147">
        <v>38.3</v>
      </c>
      <c r="M37" s="147">
        <v>39.5</v>
      </c>
    </row>
    <row r="38" spans="1:13" ht="21.75" customHeight="1">
      <c r="A38" s="153">
        <f t="shared" si="0"/>
        <v>28</v>
      </c>
      <c r="B38" s="148" t="s">
        <v>574</v>
      </c>
      <c r="C38" s="148" t="s">
        <v>792</v>
      </c>
      <c r="D38" s="148" t="s">
        <v>154</v>
      </c>
      <c r="E38" s="148" t="s">
        <v>766</v>
      </c>
      <c r="F38" s="148" t="s">
        <v>147</v>
      </c>
      <c r="G38" s="148" t="s">
        <v>766</v>
      </c>
      <c r="H38" s="148" t="s">
        <v>756</v>
      </c>
      <c r="I38" s="148" t="s">
        <v>571</v>
      </c>
      <c r="J38" s="41" t="s">
        <v>397</v>
      </c>
      <c r="K38" s="147">
        <v>974.8</v>
      </c>
      <c r="L38" s="147">
        <v>1386.6</v>
      </c>
      <c r="M38" s="147">
        <v>1431.3</v>
      </c>
    </row>
    <row r="39" spans="1:13" ht="17.25" customHeight="1">
      <c r="A39" s="153">
        <f t="shared" si="0"/>
        <v>29</v>
      </c>
      <c r="B39" s="148" t="s">
        <v>574</v>
      </c>
      <c r="C39" s="148" t="s">
        <v>792</v>
      </c>
      <c r="D39" s="148" t="s">
        <v>154</v>
      </c>
      <c r="E39" s="148" t="s">
        <v>766</v>
      </c>
      <c r="F39" s="148" t="s">
        <v>155</v>
      </c>
      <c r="G39" s="148" t="s">
        <v>766</v>
      </c>
      <c r="H39" s="148" t="s">
        <v>756</v>
      </c>
      <c r="I39" s="148" t="s">
        <v>571</v>
      </c>
      <c r="J39" s="41" t="s">
        <v>398</v>
      </c>
      <c r="K39" s="147">
        <v>559.6</v>
      </c>
      <c r="L39" s="147">
        <v>796</v>
      </c>
      <c r="M39" s="147">
        <v>821.6</v>
      </c>
    </row>
    <row r="40" spans="1:13" ht="27.75" customHeight="1">
      <c r="A40" s="153">
        <f t="shared" si="0"/>
        <v>30</v>
      </c>
      <c r="B40" s="148" t="s">
        <v>754</v>
      </c>
      <c r="C40" s="148" t="s">
        <v>792</v>
      </c>
      <c r="D40" s="148" t="s">
        <v>156</v>
      </c>
      <c r="E40" s="148" t="s">
        <v>755</v>
      </c>
      <c r="F40" s="148" t="s">
        <v>754</v>
      </c>
      <c r="G40" s="148" t="s">
        <v>755</v>
      </c>
      <c r="H40" s="148" t="s">
        <v>756</v>
      </c>
      <c r="I40" s="148" t="s">
        <v>754</v>
      </c>
      <c r="J40" s="40" t="s">
        <v>399</v>
      </c>
      <c r="K40" s="146">
        <f>K41</f>
        <v>1400</v>
      </c>
      <c r="L40" s="146">
        <f aca="true" t="shared" si="2" ref="L40:M42">L41</f>
        <v>1450</v>
      </c>
      <c r="M40" s="146">
        <f t="shared" si="2"/>
        <v>1485</v>
      </c>
    </row>
    <row r="41" spans="1:13" ht="15" customHeight="1">
      <c r="A41" s="153">
        <f t="shared" si="0"/>
        <v>31</v>
      </c>
      <c r="B41" s="148" t="s">
        <v>754</v>
      </c>
      <c r="C41" s="148" t="s">
        <v>792</v>
      </c>
      <c r="D41" s="148" t="s">
        <v>156</v>
      </c>
      <c r="E41" s="148" t="s">
        <v>766</v>
      </c>
      <c r="F41" s="148" t="s">
        <v>754</v>
      </c>
      <c r="G41" s="148" t="s">
        <v>755</v>
      </c>
      <c r="H41" s="148" t="s">
        <v>756</v>
      </c>
      <c r="I41" s="148" t="s">
        <v>754</v>
      </c>
      <c r="J41" s="41" t="s">
        <v>400</v>
      </c>
      <c r="K41" s="147">
        <f>K42</f>
        <v>1400</v>
      </c>
      <c r="L41" s="147">
        <f t="shared" si="2"/>
        <v>1450</v>
      </c>
      <c r="M41" s="147">
        <f t="shared" si="2"/>
        <v>1485</v>
      </c>
    </row>
    <row r="42" spans="1:13" ht="19.5" customHeight="1">
      <c r="A42" s="153">
        <f t="shared" si="0"/>
        <v>32</v>
      </c>
      <c r="B42" s="148" t="s">
        <v>392</v>
      </c>
      <c r="C42" s="148" t="s">
        <v>792</v>
      </c>
      <c r="D42" s="148" t="s">
        <v>156</v>
      </c>
      <c r="E42" s="148" t="s">
        <v>766</v>
      </c>
      <c r="F42" s="148" t="s">
        <v>157</v>
      </c>
      <c r="G42" s="148" t="s">
        <v>755</v>
      </c>
      <c r="H42" s="148" t="s">
        <v>756</v>
      </c>
      <c r="I42" s="148" t="s">
        <v>576</v>
      </c>
      <c r="J42" s="41" t="s">
        <v>401</v>
      </c>
      <c r="K42" s="147">
        <f>K43</f>
        <v>1400</v>
      </c>
      <c r="L42" s="147">
        <f t="shared" si="2"/>
        <v>1450</v>
      </c>
      <c r="M42" s="147">
        <f t="shared" si="2"/>
        <v>1485</v>
      </c>
    </row>
    <row r="43" spans="1:13" ht="27" customHeight="1">
      <c r="A43" s="153">
        <f t="shared" si="0"/>
        <v>33</v>
      </c>
      <c r="B43" s="148" t="s">
        <v>392</v>
      </c>
      <c r="C43" s="148" t="s">
        <v>792</v>
      </c>
      <c r="D43" s="148" t="s">
        <v>156</v>
      </c>
      <c r="E43" s="148" t="s">
        <v>766</v>
      </c>
      <c r="F43" s="148" t="s">
        <v>158</v>
      </c>
      <c r="G43" s="148" t="s">
        <v>568</v>
      </c>
      <c r="H43" s="148" t="s">
        <v>756</v>
      </c>
      <c r="I43" s="148" t="s">
        <v>576</v>
      </c>
      <c r="J43" s="41" t="s">
        <v>948</v>
      </c>
      <c r="K43" s="147">
        <v>1400</v>
      </c>
      <c r="L43" s="147">
        <v>1450</v>
      </c>
      <c r="M43" s="147">
        <v>1485</v>
      </c>
    </row>
    <row r="44" spans="1:13" ht="27" customHeight="1">
      <c r="A44" s="153">
        <f t="shared" si="0"/>
        <v>34</v>
      </c>
      <c r="B44" s="148" t="s">
        <v>754</v>
      </c>
      <c r="C44" s="148" t="s">
        <v>792</v>
      </c>
      <c r="D44" s="148" t="s">
        <v>159</v>
      </c>
      <c r="E44" s="148" t="s">
        <v>755</v>
      </c>
      <c r="F44" s="148" t="s">
        <v>754</v>
      </c>
      <c r="G44" s="148" t="s">
        <v>755</v>
      </c>
      <c r="H44" s="148" t="s">
        <v>756</v>
      </c>
      <c r="I44" s="148" t="s">
        <v>754</v>
      </c>
      <c r="J44" s="40" t="s">
        <v>577</v>
      </c>
      <c r="K44" s="146">
        <f>K45</f>
        <v>7324</v>
      </c>
      <c r="L44" s="146">
        <f aca="true" t="shared" si="3" ref="L44:M46">L45</f>
        <v>0</v>
      </c>
      <c r="M44" s="146">
        <f t="shared" si="3"/>
        <v>0</v>
      </c>
    </row>
    <row r="45" spans="1:13" ht="38.25" customHeight="1">
      <c r="A45" s="153">
        <f t="shared" si="0"/>
        <v>35</v>
      </c>
      <c r="B45" s="148" t="s">
        <v>621</v>
      </c>
      <c r="C45" s="148" t="s">
        <v>792</v>
      </c>
      <c r="D45" s="148" t="s">
        <v>159</v>
      </c>
      <c r="E45" s="148" t="s">
        <v>160</v>
      </c>
      <c r="F45" s="148" t="s">
        <v>754</v>
      </c>
      <c r="G45" s="148" t="s">
        <v>755</v>
      </c>
      <c r="H45" s="148" t="s">
        <v>756</v>
      </c>
      <c r="I45" s="148" t="s">
        <v>754</v>
      </c>
      <c r="J45" s="56" t="s">
        <v>161</v>
      </c>
      <c r="K45" s="147">
        <f>K46</f>
        <v>7324</v>
      </c>
      <c r="L45" s="147">
        <f t="shared" si="3"/>
        <v>0</v>
      </c>
      <c r="M45" s="147">
        <f t="shared" si="3"/>
        <v>0</v>
      </c>
    </row>
    <row r="46" spans="1:13" ht="26.25" customHeight="1">
      <c r="A46" s="153">
        <f t="shared" si="0"/>
        <v>36</v>
      </c>
      <c r="B46" s="148" t="s">
        <v>621</v>
      </c>
      <c r="C46" s="148" t="s">
        <v>792</v>
      </c>
      <c r="D46" s="148" t="s">
        <v>159</v>
      </c>
      <c r="E46" s="148" t="s">
        <v>160</v>
      </c>
      <c r="F46" s="148" t="s">
        <v>144</v>
      </c>
      <c r="G46" s="148" t="s">
        <v>755</v>
      </c>
      <c r="H46" s="148" t="s">
        <v>756</v>
      </c>
      <c r="I46" s="148" t="s">
        <v>162</v>
      </c>
      <c r="J46" s="56" t="s">
        <v>163</v>
      </c>
      <c r="K46" s="147">
        <f>K47</f>
        <v>7324</v>
      </c>
      <c r="L46" s="147">
        <f t="shared" si="3"/>
        <v>0</v>
      </c>
      <c r="M46" s="147">
        <f t="shared" si="3"/>
        <v>0</v>
      </c>
    </row>
    <row r="47" spans="1:13" ht="38.25" customHeight="1">
      <c r="A47" s="153">
        <f t="shared" si="0"/>
        <v>37</v>
      </c>
      <c r="B47" s="148" t="s">
        <v>621</v>
      </c>
      <c r="C47" s="148" t="s">
        <v>792</v>
      </c>
      <c r="D47" s="148" t="s">
        <v>159</v>
      </c>
      <c r="E47" s="148" t="s">
        <v>160</v>
      </c>
      <c r="F47" s="148" t="s">
        <v>152</v>
      </c>
      <c r="G47" s="148" t="s">
        <v>572</v>
      </c>
      <c r="H47" s="148" t="s">
        <v>756</v>
      </c>
      <c r="I47" s="148" t="s">
        <v>162</v>
      </c>
      <c r="J47" s="67" t="s">
        <v>164</v>
      </c>
      <c r="K47" s="42">
        <v>7324</v>
      </c>
      <c r="L47" s="147">
        <v>0</v>
      </c>
      <c r="M47" s="147">
        <v>0</v>
      </c>
    </row>
    <row r="48" spans="1:13" ht="18" customHeight="1">
      <c r="A48" s="153">
        <f t="shared" si="0"/>
        <v>38</v>
      </c>
      <c r="B48" s="148" t="s">
        <v>754</v>
      </c>
      <c r="C48" s="148" t="s">
        <v>792</v>
      </c>
      <c r="D48" s="148" t="s">
        <v>165</v>
      </c>
      <c r="E48" s="148" t="s">
        <v>755</v>
      </c>
      <c r="F48" s="148" t="s">
        <v>754</v>
      </c>
      <c r="G48" s="148" t="s">
        <v>755</v>
      </c>
      <c r="H48" s="148" t="s">
        <v>756</v>
      </c>
      <c r="I48" s="148" t="s">
        <v>754</v>
      </c>
      <c r="J48" s="40" t="s">
        <v>578</v>
      </c>
      <c r="K48" s="146">
        <f>K49+K53+K54+K55+K56+K57</f>
        <v>1957</v>
      </c>
      <c r="L48" s="146">
        <f>L49+L53+L54+L55+L56+L57</f>
        <v>1958</v>
      </c>
      <c r="M48" s="146">
        <f>M49+M53+M54+M55+M56+M57</f>
        <v>1957</v>
      </c>
    </row>
    <row r="49" spans="1:13" ht="59.25" customHeight="1">
      <c r="A49" s="153">
        <f t="shared" si="0"/>
        <v>39</v>
      </c>
      <c r="B49" s="148" t="s">
        <v>754</v>
      </c>
      <c r="C49" s="148" t="s">
        <v>792</v>
      </c>
      <c r="D49" s="148" t="s">
        <v>165</v>
      </c>
      <c r="E49" s="148" t="s">
        <v>166</v>
      </c>
      <c r="F49" s="148" t="s">
        <v>754</v>
      </c>
      <c r="G49" s="148" t="s">
        <v>755</v>
      </c>
      <c r="H49" s="148" t="s">
        <v>756</v>
      </c>
      <c r="I49" s="148" t="s">
        <v>579</v>
      </c>
      <c r="J49" s="41" t="s">
        <v>580</v>
      </c>
      <c r="K49" s="147">
        <f>K51+K52</f>
        <v>317</v>
      </c>
      <c r="L49" s="147">
        <f>L51+L52</f>
        <v>317</v>
      </c>
      <c r="M49" s="147">
        <f>M51+M52</f>
        <v>317</v>
      </c>
    </row>
    <row r="50" spans="1:13" ht="14.25" customHeight="1">
      <c r="A50" s="153">
        <f t="shared" si="0"/>
        <v>40</v>
      </c>
      <c r="B50" s="148"/>
      <c r="C50" s="148"/>
      <c r="D50" s="148"/>
      <c r="E50" s="148"/>
      <c r="F50" s="148"/>
      <c r="G50" s="148"/>
      <c r="H50" s="148"/>
      <c r="I50" s="148"/>
      <c r="J50" s="149" t="s">
        <v>167</v>
      </c>
      <c r="K50" s="147"/>
      <c r="L50" s="147"/>
      <c r="M50" s="147"/>
    </row>
    <row r="51" spans="1:13" ht="27" customHeight="1">
      <c r="A51" s="153">
        <f t="shared" si="0"/>
        <v>41</v>
      </c>
      <c r="B51" s="148" t="s">
        <v>425</v>
      </c>
      <c r="C51" s="148" t="s">
        <v>792</v>
      </c>
      <c r="D51" s="148" t="s">
        <v>165</v>
      </c>
      <c r="E51" s="148" t="s">
        <v>166</v>
      </c>
      <c r="F51" s="148" t="s">
        <v>147</v>
      </c>
      <c r="G51" s="148" t="s">
        <v>755</v>
      </c>
      <c r="H51" s="148" t="s">
        <v>756</v>
      </c>
      <c r="I51" s="148" t="s">
        <v>579</v>
      </c>
      <c r="J51" s="41" t="s">
        <v>424</v>
      </c>
      <c r="K51" s="147">
        <v>117</v>
      </c>
      <c r="L51" s="147">
        <v>117</v>
      </c>
      <c r="M51" s="147">
        <v>117</v>
      </c>
    </row>
    <row r="52" spans="1:13" ht="27" customHeight="1">
      <c r="A52" s="153">
        <f t="shared" si="0"/>
        <v>42</v>
      </c>
      <c r="B52" s="148" t="s">
        <v>426</v>
      </c>
      <c r="C52" s="148" t="s">
        <v>792</v>
      </c>
      <c r="D52" s="148" t="s">
        <v>165</v>
      </c>
      <c r="E52" s="148" t="s">
        <v>166</v>
      </c>
      <c r="F52" s="148" t="s">
        <v>168</v>
      </c>
      <c r="G52" s="148" t="s">
        <v>755</v>
      </c>
      <c r="H52" s="148" t="s">
        <v>756</v>
      </c>
      <c r="I52" s="148" t="s">
        <v>579</v>
      </c>
      <c r="J52" s="41" t="s">
        <v>427</v>
      </c>
      <c r="K52" s="147">
        <v>200</v>
      </c>
      <c r="L52" s="147">
        <v>200</v>
      </c>
      <c r="M52" s="147">
        <v>200</v>
      </c>
    </row>
    <row r="53" spans="1:13" ht="42" customHeight="1">
      <c r="A53" s="153">
        <f t="shared" si="0"/>
        <v>43</v>
      </c>
      <c r="B53" s="148" t="s">
        <v>569</v>
      </c>
      <c r="C53" s="148" t="s">
        <v>792</v>
      </c>
      <c r="D53" s="148" t="s">
        <v>165</v>
      </c>
      <c r="E53" s="148" t="s">
        <v>169</v>
      </c>
      <c r="F53" s="148" t="s">
        <v>754</v>
      </c>
      <c r="G53" s="148" t="s">
        <v>766</v>
      </c>
      <c r="H53" s="148" t="s">
        <v>756</v>
      </c>
      <c r="I53" s="148" t="s">
        <v>579</v>
      </c>
      <c r="J53" s="56" t="s">
        <v>206</v>
      </c>
      <c r="K53" s="147">
        <v>1</v>
      </c>
      <c r="L53" s="147">
        <v>2</v>
      </c>
      <c r="M53" s="147">
        <v>1</v>
      </c>
    </row>
    <row r="54" spans="1:13" ht="36" customHeight="1">
      <c r="A54" s="153">
        <f t="shared" si="0"/>
        <v>44</v>
      </c>
      <c r="B54" s="148" t="s">
        <v>754</v>
      </c>
      <c r="C54" s="148" t="s">
        <v>792</v>
      </c>
      <c r="D54" s="148" t="s">
        <v>165</v>
      </c>
      <c r="E54" s="148" t="s">
        <v>207</v>
      </c>
      <c r="F54" s="148" t="s">
        <v>309</v>
      </c>
      <c r="G54" s="148" t="s">
        <v>755</v>
      </c>
      <c r="H54" s="148" t="s">
        <v>756</v>
      </c>
      <c r="I54" s="148" t="s">
        <v>579</v>
      </c>
      <c r="J54" s="56" t="s">
        <v>208</v>
      </c>
      <c r="K54" s="147">
        <v>2</v>
      </c>
      <c r="L54" s="147">
        <v>2</v>
      </c>
      <c r="M54" s="147">
        <v>2</v>
      </c>
    </row>
    <row r="55" spans="1:13" ht="26.25" customHeight="1">
      <c r="A55" s="153">
        <f t="shared" si="0"/>
        <v>45</v>
      </c>
      <c r="B55" s="148" t="s">
        <v>425</v>
      </c>
      <c r="C55" s="148" t="s">
        <v>792</v>
      </c>
      <c r="D55" s="148" t="s">
        <v>165</v>
      </c>
      <c r="E55" s="148" t="s">
        <v>209</v>
      </c>
      <c r="F55" s="148" t="s">
        <v>147</v>
      </c>
      <c r="G55" s="148" t="s">
        <v>568</v>
      </c>
      <c r="H55" s="148" t="s">
        <v>756</v>
      </c>
      <c r="I55" s="148" t="s">
        <v>579</v>
      </c>
      <c r="J55" s="56" t="s">
        <v>419</v>
      </c>
      <c r="K55" s="147">
        <v>150</v>
      </c>
      <c r="L55" s="147">
        <v>150</v>
      </c>
      <c r="M55" s="147">
        <v>150</v>
      </c>
    </row>
    <row r="56" spans="1:13" ht="48">
      <c r="A56" s="153">
        <f t="shared" si="0"/>
        <v>46</v>
      </c>
      <c r="B56" s="148" t="s">
        <v>425</v>
      </c>
      <c r="C56" s="148" t="s">
        <v>792</v>
      </c>
      <c r="D56" s="148" t="s">
        <v>165</v>
      </c>
      <c r="E56" s="148" t="s">
        <v>210</v>
      </c>
      <c r="F56" s="148" t="s">
        <v>754</v>
      </c>
      <c r="G56" s="148" t="s">
        <v>766</v>
      </c>
      <c r="H56" s="148" t="s">
        <v>756</v>
      </c>
      <c r="I56" s="148" t="s">
        <v>579</v>
      </c>
      <c r="J56" s="68" t="s">
        <v>1056</v>
      </c>
      <c r="K56" s="147">
        <v>47</v>
      </c>
      <c r="L56" s="147">
        <v>47</v>
      </c>
      <c r="M56" s="147">
        <v>47</v>
      </c>
    </row>
    <row r="57" spans="1:13" s="13" customFormat="1" ht="30.75" customHeight="1">
      <c r="A57" s="153">
        <f t="shared" si="0"/>
        <v>47</v>
      </c>
      <c r="B57" s="150" t="s">
        <v>754</v>
      </c>
      <c r="C57" s="150" t="s">
        <v>792</v>
      </c>
      <c r="D57" s="150" t="s">
        <v>165</v>
      </c>
      <c r="E57" s="150" t="s">
        <v>211</v>
      </c>
      <c r="F57" s="150" t="s">
        <v>754</v>
      </c>
      <c r="G57" s="150" t="s">
        <v>755</v>
      </c>
      <c r="H57" s="150" t="s">
        <v>756</v>
      </c>
      <c r="I57" s="150" t="s">
        <v>579</v>
      </c>
      <c r="J57" s="41" t="s">
        <v>428</v>
      </c>
      <c r="K57" s="147">
        <f>K59+K60+K61+K62+K63</f>
        <v>1440</v>
      </c>
      <c r="L57" s="147">
        <f>L59+L60+L61+L62+L63</f>
        <v>1440</v>
      </c>
      <c r="M57" s="147">
        <f>M59+M60+M61+M62+M63</f>
        <v>1440</v>
      </c>
    </row>
    <row r="58" spans="1:13" s="13" customFormat="1" ht="15" customHeight="1">
      <c r="A58" s="153">
        <f t="shared" si="0"/>
        <v>48</v>
      </c>
      <c r="B58" s="150"/>
      <c r="C58" s="150"/>
      <c r="D58" s="150"/>
      <c r="E58" s="150"/>
      <c r="F58" s="150"/>
      <c r="G58" s="150"/>
      <c r="H58" s="150"/>
      <c r="I58" s="150"/>
      <c r="J58" s="149" t="s">
        <v>167</v>
      </c>
      <c r="K58" s="147"/>
      <c r="L58" s="147"/>
      <c r="M58" s="147"/>
    </row>
    <row r="59" spans="1:13" s="13" customFormat="1" ht="24.75" customHeight="1">
      <c r="A59" s="153">
        <f t="shared" si="0"/>
        <v>49</v>
      </c>
      <c r="B59" s="150" t="s">
        <v>621</v>
      </c>
      <c r="C59" s="150" t="s">
        <v>792</v>
      </c>
      <c r="D59" s="150" t="s">
        <v>165</v>
      </c>
      <c r="E59" s="150" t="s">
        <v>211</v>
      </c>
      <c r="F59" s="150" t="s">
        <v>212</v>
      </c>
      <c r="G59" s="150" t="s">
        <v>568</v>
      </c>
      <c r="H59" s="150" t="s">
        <v>756</v>
      </c>
      <c r="I59" s="150" t="s">
        <v>579</v>
      </c>
      <c r="J59" s="41" t="s">
        <v>428</v>
      </c>
      <c r="K59" s="147">
        <v>20</v>
      </c>
      <c r="L59" s="147">
        <v>20</v>
      </c>
      <c r="M59" s="147">
        <v>30</v>
      </c>
    </row>
    <row r="60" spans="1:13" ht="27" customHeight="1">
      <c r="A60" s="153">
        <f t="shared" si="0"/>
        <v>50</v>
      </c>
      <c r="B60" s="150" t="s">
        <v>425</v>
      </c>
      <c r="C60" s="150" t="s">
        <v>792</v>
      </c>
      <c r="D60" s="150" t="s">
        <v>165</v>
      </c>
      <c r="E60" s="150" t="s">
        <v>211</v>
      </c>
      <c r="F60" s="150" t="s">
        <v>212</v>
      </c>
      <c r="G60" s="150" t="s">
        <v>568</v>
      </c>
      <c r="H60" s="150" t="s">
        <v>756</v>
      </c>
      <c r="I60" s="150" t="s">
        <v>579</v>
      </c>
      <c r="J60" s="41" t="s">
        <v>428</v>
      </c>
      <c r="K60" s="147">
        <v>1070</v>
      </c>
      <c r="L60" s="147">
        <v>1045</v>
      </c>
      <c r="M60" s="147">
        <v>1035</v>
      </c>
    </row>
    <row r="61" spans="1:13" ht="27" customHeight="1">
      <c r="A61" s="153">
        <f t="shared" si="0"/>
        <v>51</v>
      </c>
      <c r="B61" s="150" t="s">
        <v>426</v>
      </c>
      <c r="C61" s="150" t="s">
        <v>792</v>
      </c>
      <c r="D61" s="150" t="s">
        <v>165</v>
      </c>
      <c r="E61" s="150" t="s">
        <v>211</v>
      </c>
      <c r="F61" s="150" t="s">
        <v>212</v>
      </c>
      <c r="G61" s="150" t="s">
        <v>568</v>
      </c>
      <c r="H61" s="150" t="s">
        <v>756</v>
      </c>
      <c r="I61" s="150" t="s">
        <v>579</v>
      </c>
      <c r="J61" s="41" t="s">
        <v>428</v>
      </c>
      <c r="K61" s="147">
        <v>30</v>
      </c>
      <c r="L61" s="147">
        <v>35</v>
      </c>
      <c r="M61" s="147">
        <v>35</v>
      </c>
    </row>
    <row r="62" spans="1:13" ht="27" customHeight="1">
      <c r="A62" s="153">
        <f t="shared" si="0"/>
        <v>52</v>
      </c>
      <c r="B62" s="150" t="s">
        <v>571</v>
      </c>
      <c r="C62" s="150" t="s">
        <v>792</v>
      </c>
      <c r="D62" s="150" t="s">
        <v>165</v>
      </c>
      <c r="E62" s="150" t="s">
        <v>211</v>
      </c>
      <c r="F62" s="150" t="s">
        <v>212</v>
      </c>
      <c r="G62" s="150" t="s">
        <v>568</v>
      </c>
      <c r="H62" s="150" t="s">
        <v>756</v>
      </c>
      <c r="I62" s="150" t="s">
        <v>579</v>
      </c>
      <c r="J62" s="41" t="s">
        <v>428</v>
      </c>
      <c r="K62" s="147">
        <v>280</v>
      </c>
      <c r="L62" s="147">
        <v>300</v>
      </c>
      <c r="M62" s="147">
        <v>300</v>
      </c>
    </row>
    <row r="63" spans="1:13" ht="27.75" customHeight="1">
      <c r="A63" s="153">
        <f t="shared" si="0"/>
        <v>53</v>
      </c>
      <c r="B63" s="148" t="s">
        <v>569</v>
      </c>
      <c r="C63" s="150" t="s">
        <v>792</v>
      </c>
      <c r="D63" s="150" t="s">
        <v>165</v>
      </c>
      <c r="E63" s="150" t="s">
        <v>211</v>
      </c>
      <c r="F63" s="150" t="s">
        <v>212</v>
      </c>
      <c r="G63" s="150" t="s">
        <v>568</v>
      </c>
      <c r="H63" s="150" t="s">
        <v>756</v>
      </c>
      <c r="I63" s="150" t="s">
        <v>579</v>
      </c>
      <c r="J63" s="41" t="s">
        <v>428</v>
      </c>
      <c r="K63" s="147">
        <v>40</v>
      </c>
      <c r="L63" s="147">
        <v>40</v>
      </c>
      <c r="M63" s="147">
        <v>40</v>
      </c>
    </row>
    <row r="64" spans="1:16" ht="14.25" customHeight="1">
      <c r="A64" s="153">
        <f t="shared" si="0"/>
        <v>54</v>
      </c>
      <c r="B64" s="145" t="s">
        <v>754</v>
      </c>
      <c r="C64" s="145" t="s">
        <v>545</v>
      </c>
      <c r="D64" s="145" t="s">
        <v>755</v>
      </c>
      <c r="E64" s="145" t="s">
        <v>755</v>
      </c>
      <c r="F64" s="145" t="s">
        <v>754</v>
      </c>
      <c r="G64" s="145" t="s">
        <v>755</v>
      </c>
      <c r="H64" s="145" t="s">
        <v>756</v>
      </c>
      <c r="I64" s="145" t="s">
        <v>754</v>
      </c>
      <c r="J64" s="62" t="s">
        <v>799</v>
      </c>
      <c r="K64" s="146">
        <f>K65</f>
        <v>623791.3999999999</v>
      </c>
      <c r="L64" s="146">
        <f>L65</f>
        <v>575890.2999999999</v>
      </c>
      <c r="M64" s="146">
        <f>M65</f>
        <v>577501.2</v>
      </c>
      <c r="N64" s="47"/>
      <c r="O64" s="47"/>
      <c r="P64" s="47"/>
    </row>
    <row r="65" spans="1:16" ht="27.75" customHeight="1">
      <c r="A65" s="153">
        <f t="shared" si="0"/>
        <v>55</v>
      </c>
      <c r="B65" s="148" t="s">
        <v>754</v>
      </c>
      <c r="C65" s="148" t="s">
        <v>545</v>
      </c>
      <c r="D65" s="148" t="s">
        <v>764</v>
      </c>
      <c r="E65" s="148" t="s">
        <v>755</v>
      </c>
      <c r="F65" s="148" t="s">
        <v>754</v>
      </c>
      <c r="G65" s="148" t="s">
        <v>755</v>
      </c>
      <c r="H65" s="148" t="s">
        <v>756</v>
      </c>
      <c r="I65" s="148" t="s">
        <v>754</v>
      </c>
      <c r="J65" s="40" t="s">
        <v>800</v>
      </c>
      <c r="K65" s="146">
        <f>K66+K71+K75+K83</f>
        <v>623791.3999999999</v>
      </c>
      <c r="L65" s="146">
        <f>L66+L71+L75+L83</f>
        <v>575890.2999999999</v>
      </c>
      <c r="M65" s="146">
        <f>M66+M71+M75+M83</f>
        <v>577501.2</v>
      </c>
      <c r="N65" s="47"/>
      <c r="O65" s="47"/>
      <c r="P65" s="47"/>
    </row>
    <row r="66" spans="1:13" ht="27.75" customHeight="1">
      <c r="A66" s="153">
        <f t="shared" si="0"/>
        <v>56</v>
      </c>
      <c r="B66" s="148" t="s">
        <v>1001</v>
      </c>
      <c r="C66" s="148" t="s">
        <v>545</v>
      </c>
      <c r="D66" s="148" t="s">
        <v>764</v>
      </c>
      <c r="E66" s="148" t="s">
        <v>766</v>
      </c>
      <c r="F66" s="148" t="s">
        <v>754</v>
      </c>
      <c r="G66" s="148" t="s">
        <v>755</v>
      </c>
      <c r="H66" s="148" t="s">
        <v>756</v>
      </c>
      <c r="I66" s="148" t="s">
        <v>801</v>
      </c>
      <c r="J66" s="149" t="s">
        <v>802</v>
      </c>
      <c r="K66" s="147">
        <f>K67+K69</f>
        <v>274872.7</v>
      </c>
      <c r="L66" s="147">
        <f>L67+L69</f>
        <v>229948.3</v>
      </c>
      <c r="M66" s="147">
        <f>M67+M69</f>
        <v>229948.3</v>
      </c>
    </row>
    <row r="67" spans="1:16" ht="15.75" customHeight="1">
      <c r="A67" s="153">
        <f t="shared" si="0"/>
        <v>57</v>
      </c>
      <c r="B67" s="148" t="s">
        <v>1001</v>
      </c>
      <c r="C67" s="148" t="s">
        <v>545</v>
      </c>
      <c r="D67" s="148" t="s">
        <v>764</v>
      </c>
      <c r="E67" s="148" t="s">
        <v>766</v>
      </c>
      <c r="F67" s="148" t="s">
        <v>1000</v>
      </c>
      <c r="G67" s="148" t="s">
        <v>755</v>
      </c>
      <c r="H67" s="148" t="s">
        <v>756</v>
      </c>
      <c r="I67" s="148" t="s">
        <v>801</v>
      </c>
      <c r="J67" s="41" t="s">
        <v>803</v>
      </c>
      <c r="K67" s="147">
        <f>K68</f>
        <v>224622</v>
      </c>
      <c r="L67" s="147">
        <f>L68</f>
        <v>179697.6</v>
      </c>
      <c r="M67" s="147">
        <f>M68</f>
        <v>179697.6</v>
      </c>
      <c r="N67" s="47"/>
      <c r="O67" s="47"/>
      <c r="P67" s="47"/>
    </row>
    <row r="68" spans="1:16" ht="25.5" customHeight="1">
      <c r="A68" s="153">
        <f t="shared" si="0"/>
        <v>58</v>
      </c>
      <c r="B68" s="148" t="s">
        <v>1001</v>
      </c>
      <c r="C68" s="148" t="s">
        <v>545</v>
      </c>
      <c r="D68" s="148" t="s">
        <v>764</v>
      </c>
      <c r="E68" s="148" t="s">
        <v>766</v>
      </c>
      <c r="F68" s="148" t="s">
        <v>1000</v>
      </c>
      <c r="G68" s="148" t="s">
        <v>568</v>
      </c>
      <c r="H68" s="148" t="s">
        <v>213</v>
      </c>
      <c r="I68" s="148" t="s">
        <v>801</v>
      </c>
      <c r="J68" s="41" t="s">
        <v>170</v>
      </c>
      <c r="K68" s="147">
        <v>224622</v>
      </c>
      <c r="L68" s="147">
        <v>179697.6</v>
      </c>
      <c r="M68" s="147">
        <v>179697.6</v>
      </c>
      <c r="N68" s="47"/>
      <c r="O68" s="47"/>
      <c r="P68" s="47"/>
    </row>
    <row r="69" spans="1:16" ht="25.5" customHeight="1">
      <c r="A69" s="153">
        <f t="shared" si="0"/>
        <v>59</v>
      </c>
      <c r="B69" s="148" t="s">
        <v>1001</v>
      </c>
      <c r="C69" s="148" t="s">
        <v>545</v>
      </c>
      <c r="D69" s="148" t="s">
        <v>764</v>
      </c>
      <c r="E69" s="148" t="s">
        <v>766</v>
      </c>
      <c r="F69" s="148" t="s">
        <v>214</v>
      </c>
      <c r="G69" s="148" t="s">
        <v>755</v>
      </c>
      <c r="H69" s="148" t="s">
        <v>756</v>
      </c>
      <c r="I69" s="148" t="s">
        <v>801</v>
      </c>
      <c r="J69" s="41" t="s">
        <v>183</v>
      </c>
      <c r="K69" s="147">
        <f>K70</f>
        <v>50250.7</v>
      </c>
      <c r="L69" s="147">
        <f>L70</f>
        <v>50250.7</v>
      </c>
      <c r="M69" s="147">
        <f>M70</f>
        <v>50250.7</v>
      </c>
      <c r="N69" s="47"/>
      <c r="O69" s="47"/>
      <c r="P69" s="47"/>
    </row>
    <row r="70" spans="1:16" ht="23.25" customHeight="1">
      <c r="A70" s="153">
        <f t="shared" si="0"/>
        <v>60</v>
      </c>
      <c r="B70" s="148" t="s">
        <v>1001</v>
      </c>
      <c r="C70" s="148" t="s">
        <v>545</v>
      </c>
      <c r="D70" s="148" t="s">
        <v>764</v>
      </c>
      <c r="E70" s="148" t="s">
        <v>766</v>
      </c>
      <c r="F70" s="148" t="s">
        <v>215</v>
      </c>
      <c r="G70" s="148" t="s">
        <v>568</v>
      </c>
      <c r="H70" s="148" t="s">
        <v>756</v>
      </c>
      <c r="I70" s="148" t="s">
        <v>801</v>
      </c>
      <c r="J70" s="41" t="s">
        <v>184</v>
      </c>
      <c r="K70" s="147">
        <v>50250.7</v>
      </c>
      <c r="L70" s="147">
        <v>50250.7</v>
      </c>
      <c r="M70" s="147">
        <v>50250.7</v>
      </c>
      <c r="N70" s="47"/>
      <c r="O70" s="47"/>
      <c r="P70" s="47"/>
    </row>
    <row r="71" spans="1:16" ht="24" customHeight="1">
      <c r="A71" s="153">
        <f t="shared" si="0"/>
        <v>61</v>
      </c>
      <c r="B71" s="148" t="s">
        <v>1001</v>
      </c>
      <c r="C71" s="148" t="s">
        <v>545</v>
      </c>
      <c r="D71" s="148" t="s">
        <v>764</v>
      </c>
      <c r="E71" s="148" t="s">
        <v>764</v>
      </c>
      <c r="F71" s="148" t="s">
        <v>754</v>
      </c>
      <c r="G71" s="148" t="s">
        <v>755</v>
      </c>
      <c r="H71" s="148" t="s">
        <v>756</v>
      </c>
      <c r="I71" s="148" t="s">
        <v>801</v>
      </c>
      <c r="J71" s="41" t="s">
        <v>185</v>
      </c>
      <c r="K71" s="147">
        <f>K73+K74</f>
        <v>54768.7</v>
      </c>
      <c r="L71" s="147">
        <f>L73+L74</f>
        <v>54768.7</v>
      </c>
      <c r="M71" s="147">
        <f>M73+M74</f>
        <v>54768.7</v>
      </c>
      <c r="N71" s="47"/>
      <c r="O71" s="47"/>
      <c r="P71" s="47"/>
    </row>
    <row r="72" spans="1:16" ht="15.75" customHeight="1">
      <c r="A72" s="153">
        <f t="shared" si="0"/>
        <v>62</v>
      </c>
      <c r="B72" s="148"/>
      <c r="C72" s="148"/>
      <c r="D72" s="148"/>
      <c r="E72" s="148"/>
      <c r="F72" s="148"/>
      <c r="G72" s="148"/>
      <c r="H72" s="148"/>
      <c r="I72" s="148"/>
      <c r="J72" s="149" t="s">
        <v>167</v>
      </c>
      <c r="K72" s="147"/>
      <c r="L72" s="147"/>
      <c r="M72" s="147"/>
      <c r="N72" s="47"/>
      <c r="O72" s="47"/>
      <c r="P72" s="47"/>
    </row>
    <row r="73" spans="1:16" ht="98.25" customHeight="1">
      <c r="A73" s="153">
        <f t="shared" si="0"/>
        <v>63</v>
      </c>
      <c r="B73" s="148" t="s">
        <v>1001</v>
      </c>
      <c r="C73" s="148" t="s">
        <v>545</v>
      </c>
      <c r="D73" s="148" t="s">
        <v>764</v>
      </c>
      <c r="E73" s="148" t="s">
        <v>764</v>
      </c>
      <c r="F73" s="148" t="s">
        <v>216</v>
      </c>
      <c r="G73" s="148" t="s">
        <v>568</v>
      </c>
      <c r="H73" s="148" t="s">
        <v>1057</v>
      </c>
      <c r="I73" s="148" t="s">
        <v>801</v>
      </c>
      <c r="J73" s="69" t="s">
        <v>1058</v>
      </c>
      <c r="K73" s="147">
        <v>51747.6</v>
      </c>
      <c r="L73" s="147">
        <v>51747.6</v>
      </c>
      <c r="M73" s="147">
        <v>51747.6</v>
      </c>
      <c r="N73" s="47"/>
      <c r="O73" s="47"/>
      <c r="P73" s="47"/>
    </row>
    <row r="74" spans="1:13" ht="15.75" customHeight="1">
      <c r="A74" s="153">
        <f t="shared" si="0"/>
        <v>64</v>
      </c>
      <c r="B74" s="148" t="s">
        <v>1001</v>
      </c>
      <c r="C74" s="148" t="s">
        <v>545</v>
      </c>
      <c r="D74" s="148" t="s">
        <v>764</v>
      </c>
      <c r="E74" s="148" t="s">
        <v>764</v>
      </c>
      <c r="F74" s="148" t="s">
        <v>216</v>
      </c>
      <c r="G74" s="148" t="s">
        <v>568</v>
      </c>
      <c r="H74" s="148" t="s">
        <v>756</v>
      </c>
      <c r="I74" s="148" t="s">
        <v>801</v>
      </c>
      <c r="J74" s="41" t="s">
        <v>186</v>
      </c>
      <c r="K74" s="147">
        <v>3021.1</v>
      </c>
      <c r="L74" s="147">
        <v>3021.1</v>
      </c>
      <c r="M74" s="147">
        <v>3021.1</v>
      </c>
    </row>
    <row r="75" spans="1:13" ht="24" customHeight="1">
      <c r="A75" s="153">
        <f t="shared" si="0"/>
        <v>65</v>
      </c>
      <c r="B75" s="148" t="s">
        <v>1001</v>
      </c>
      <c r="C75" s="148" t="s">
        <v>545</v>
      </c>
      <c r="D75" s="148" t="s">
        <v>764</v>
      </c>
      <c r="E75" s="148" t="s">
        <v>148</v>
      </c>
      <c r="F75" s="148" t="s">
        <v>754</v>
      </c>
      <c r="G75" s="148" t="s">
        <v>755</v>
      </c>
      <c r="H75" s="148" t="s">
        <v>756</v>
      </c>
      <c r="I75" s="148" t="s">
        <v>801</v>
      </c>
      <c r="J75" s="41" t="s">
        <v>187</v>
      </c>
      <c r="K75" s="147">
        <v>294119.3</v>
      </c>
      <c r="L75" s="147">
        <f>L77+L78+L79+L80+L81+L82</f>
        <v>291142.6</v>
      </c>
      <c r="M75" s="147">
        <f>M77+M78+M79+M80+M81+M82</f>
        <v>292753.5</v>
      </c>
    </row>
    <row r="76" spans="1:13" ht="15.75" customHeight="1">
      <c r="A76" s="153">
        <f t="shared" si="0"/>
        <v>66</v>
      </c>
      <c r="B76" s="148"/>
      <c r="C76" s="148"/>
      <c r="D76" s="148"/>
      <c r="E76" s="148"/>
      <c r="F76" s="148"/>
      <c r="G76" s="148"/>
      <c r="H76" s="148"/>
      <c r="I76" s="148"/>
      <c r="J76" s="149" t="s">
        <v>167</v>
      </c>
      <c r="K76" s="147"/>
      <c r="L76" s="147"/>
      <c r="M76" s="147"/>
    </row>
    <row r="77" spans="1:13" ht="42" customHeight="1">
      <c r="A77" s="153">
        <f aca="true" t="shared" si="4" ref="A77:A84">A76+1</f>
        <v>67</v>
      </c>
      <c r="B77" s="148" t="s">
        <v>1001</v>
      </c>
      <c r="C77" s="148" t="s">
        <v>545</v>
      </c>
      <c r="D77" s="148" t="s">
        <v>764</v>
      </c>
      <c r="E77" s="148" t="s">
        <v>148</v>
      </c>
      <c r="F77" s="148" t="s">
        <v>217</v>
      </c>
      <c r="G77" s="148" t="s">
        <v>568</v>
      </c>
      <c r="H77" s="148" t="s">
        <v>756</v>
      </c>
      <c r="I77" s="148" t="s">
        <v>801</v>
      </c>
      <c r="J77" s="56" t="s">
        <v>218</v>
      </c>
      <c r="K77" s="147"/>
      <c r="L77" s="147">
        <v>14.8</v>
      </c>
      <c r="M77" s="147"/>
    </row>
    <row r="78" spans="1:13" ht="39" customHeight="1">
      <c r="A78" s="153">
        <f t="shared" si="4"/>
        <v>68</v>
      </c>
      <c r="B78" s="148" t="s">
        <v>1001</v>
      </c>
      <c r="C78" s="148" t="s">
        <v>545</v>
      </c>
      <c r="D78" s="148" t="s">
        <v>764</v>
      </c>
      <c r="E78" s="148" t="s">
        <v>148</v>
      </c>
      <c r="F78" s="148" t="s">
        <v>620</v>
      </c>
      <c r="G78" s="148" t="s">
        <v>568</v>
      </c>
      <c r="H78" s="148" t="s">
        <v>756</v>
      </c>
      <c r="I78" s="148" t="s">
        <v>801</v>
      </c>
      <c r="J78" s="41" t="s">
        <v>190</v>
      </c>
      <c r="K78" s="147">
        <v>2174.4</v>
      </c>
      <c r="L78" s="147">
        <v>2197.4</v>
      </c>
      <c r="M78" s="147">
        <v>2085.2</v>
      </c>
    </row>
    <row r="79" spans="1:13" ht="27.75" customHeight="1">
      <c r="A79" s="153">
        <f t="shared" si="4"/>
        <v>69</v>
      </c>
      <c r="B79" s="148" t="s">
        <v>1001</v>
      </c>
      <c r="C79" s="148" t="s">
        <v>545</v>
      </c>
      <c r="D79" s="148" t="s">
        <v>764</v>
      </c>
      <c r="E79" s="148" t="s">
        <v>148</v>
      </c>
      <c r="F79" s="148" t="s">
        <v>219</v>
      </c>
      <c r="G79" s="148" t="s">
        <v>568</v>
      </c>
      <c r="H79" s="148" t="s">
        <v>756</v>
      </c>
      <c r="I79" s="148" t="s">
        <v>801</v>
      </c>
      <c r="J79" s="41" t="s">
        <v>589</v>
      </c>
      <c r="K79" s="147">
        <v>289071.4</v>
      </c>
      <c r="L79" s="147">
        <v>287361.1</v>
      </c>
      <c r="M79" s="147">
        <v>287357.3</v>
      </c>
    </row>
    <row r="80" spans="1:13" ht="89.25" customHeight="1">
      <c r="A80" s="153">
        <f t="shared" si="4"/>
        <v>70</v>
      </c>
      <c r="B80" s="148" t="s">
        <v>1001</v>
      </c>
      <c r="C80" s="148" t="s">
        <v>545</v>
      </c>
      <c r="D80" s="148" t="s">
        <v>764</v>
      </c>
      <c r="E80" s="148" t="s">
        <v>148</v>
      </c>
      <c r="F80" s="148" t="s">
        <v>220</v>
      </c>
      <c r="G80" s="148" t="s">
        <v>568</v>
      </c>
      <c r="H80" s="148" t="s">
        <v>756</v>
      </c>
      <c r="I80" s="148" t="s">
        <v>801</v>
      </c>
      <c r="J80" s="69" t="s">
        <v>1059</v>
      </c>
      <c r="K80" s="147">
        <v>698.5</v>
      </c>
      <c r="L80" s="147">
        <v>698.5</v>
      </c>
      <c r="M80" s="147">
        <v>698.5</v>
      </c>
    </row>
    <row r="81" spans="1:13" ht="99" customHeight="1">
      <c r="A81" s="153">
        <f t="shared" si="4"/>
        <v>71</v>
      </c>
      <c r="B81" s="148" t="s">
        <v>1001</v>
      </c>
      <c r="C81" s="148" t="s">
        <v>545</v>
      </c>
      <c r="D81" s="148" t="s">
        <v>764</v>
      </c>
      <c r="E81" s="148" t="s">
        <v>148</v>
      </c>
      <c r="F81" s="148" t="s">
        <v>221</v>
      </c>
      <c r="G81" s="148" t="s">
        <v>568</v>
      </c>
      <c r="H81" s="148" t="s">
        <v>1060</v>
      </c>
      <c r="I81" s="148" t="s">
        <v>801</v>
      </c>
      <c r="J81" s="69" t="s">
        <v>1061</v>
      </c>
      <c r="K81" s="147">
        <v>496.9</v>
      </c>
      <c r="L81" s="147">
        <v>391.8</v>
      </c>
      <c r="M81" s="147">
        <v>1167.8</v>
      </c>
    </row>
    <row r="82" spans="1:13" ht="98.25" customHeight="1">
      <c r="A82" s="153">
        <f t="shared" si="4"/>
        <v>72</v>
      </c>
      <c r="B82" s="148" t="s">
        <v>1001</v>
      </c>
      <c r="C82" s="148" t="s">
        <v>545</v>
      </c>
      <c r="D82" s="148" t="s">
        <v>764</v>
      </c>
      <c r="E82" s="148" t="s">
        <v>148</v>
      </c>
      <c r="F82" s="148" t="s">
        <v>221</v>
      </c>
      <c r="G82" s="148" t="s">
        <v>568</v>
      </c>
      <c r="H82" s="148" t="s">
        <v>1062</v>
      </c>
      <c r="I82" s="148" t="s">
        <v>801</v>
      </c>
      <c r="J82" s="69" t="s">
        <v>1063</v>
      </c>
      <c r="K82" s="147">
        <v>1244.7</v>
      </c>
      <c r="L82" s="147">
        <v>479</v>
      </c>
      <c r="M82" s="147">
        <v>1444.7</v>
      </c>
    </row>
    <row r="83" spans="1:13" ht="15" customHeight="1">
      <c r="A83" s="153">
        <f t="shared" si="4"/>
        <v>73</v>
      </c>
      <c r="B83" s="145" t="s">
        <v>754</v>
      </c>
      <c r="C83" s="145" t="s">
        <v>545</v>
      </c>
      <c r="D83" s="145" t="s">
        <v>764</v>
      </c>
      <c r="E83" s="145" t="s">
        <v>149</v>
      </c>
      <c r="F83" s="145" t="s">
        <v>754</v>
      </c>
      <c r="G83" s="145" t="s">
        <v>755</v>
      </c>
      <c r="H83" s="145" t="s">
        <v>756</v>
      </c>
      <c r="I83" s="145" t="s">
        <v>801</v>
      </c>
      <c r="J83" s="62" t="s">
        <v>590</v>
      </c>
      <c r="K83" s="146">
        <f>K84</f>
        <v>30.7</v>
      </c>
      <c r="L83" s="146">
        <f>L84</f>
        <v>30.7</v>
      </c>
      <c r="M83" s="146">
        <f>M84</f>
        <v>30.7</v>
      </c>
    </row>
    <row r="84" spans="1:13" ht="42" customHeight="1">
      <c r="A84" s="153">
        <f t="shared" si="4"/>
        <v>74</v>
      </c>
      <c r="B84" s="148" t="s">
        <v>1001</v>
      </c>
      <c r="C84" s="148" t="s">
        <v>545</v>
      </c>
      <c r="D84" s="148" t="s">
        <v>764</v>
      </c>
      <c r="E84" s="148" t="s">
        <v>149</v>
      </c>
      <c r="F84" s="148" t="s">
        <v>222</v>
      </c>
      <c r="G84" s="148" t="s">
        <v>568</v>
      </c>
      <c r="H84" s="148" t="s">
        <v>756</v>
      </c>
      <c r="I84" s="148" t="s">
        <v>801</v>
      </c>
      <c r="J84" s="41" t="s">
        <v>223</v>
      </c>
      <c r="K84" s="147">
        <v>30.7</v>
      </c>
      <c r="L84" s="147">
        <v>30.7</v>
      </c>
      <c r="M84" s="147">
        <v>30.7</v>
      </c>
    </row>
    <row r="85" spans="1:16" ht="12.75">
      <c r="A85" s="235" t="s">
        <v>385</v>
      </c>
      <c r="B85" s="236"/>
      <c r="C85" s="236"/>
      <c r="D85" s="236"/>
      <c r="E85" s="236"/>
      <c r="F85" s="236"/>
      <c r="G85" s="236"/>
      <c r="H85" s="236"/>
      <c r="I85" s="236"/>
      <c r="J85" s="237"/>
      <c r="K85" s="146">
        <f>K11+K64</f>
        <v>702937.7</v>
      </c>
      <c r="L85" s="146">
        <f>L11+L64</f>
        <v>651693.3999999999</v>
      </c>
      <c r="M85" s="146">
        <f>M11+M64</f>
        <v>657559.6</v>
      </c>
      <c r="N85" s="47"/>
      <c r="O85" s="47"/>
      <c r="P85" s="47"/>
    </row>
  </sheetData>
  <sheetProtection/>
  <mergeCells count="12">
    <mergeCell ref="A85:J85"/>
    <mergeCell ref="A1:M1"/>
    <mergeCell ref="A2:M2"/>
    <mergeCell ref="A3:M3"/>
    <mergeCell ref="A5:M5"/>
    <mergeCell ref="L7:M7"/>
    <mergeCell ref="A8:A9"/>
    <mergeCell ref="B8:I8"/>
    <mergeCell ref="J8:J9"/>
    <mergeCell ref="K8:K9"/>
    <mergeCell ref="L8:L9"/>
    <mergeCell ref="M8:M9"/>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0000FF"/>
  </sheetPr>
  <dimension ref="A1:F54"/>
  <sheetViews>
    <sheetView zoomScalePageLayoutView="0" workbookViewId="0" topLeftCell="A34">
      <selection activeCell="A6" sqref="A6:F6"/>
    </sheetView>
  </sheetViews>
  <sheetFormatPr defaultColWidth="9.00390625" defaultRowHeight="12.75"/>
  <cols>
    <col min="1" max="1" width="5.875" style="14" customWidth="1"/>
    <col min="2" max="2" width="40.75390625" style="14" customWidth="1"/>
    <col min="3" max="3" width="10.75390625" style="14" customWidth="1"/>
    <col min="4" max="4" width="11.75390625" style="14" customWidth="1"/>
    <col min="5" max="5" width="11.875" style="14" customWidth="1"/>
    <col min="6" max="6" width="11.625" style="14" customWidth="1"/>
    <col min="7" max="7" width="8.875" style="14" customWidth="1"/>
    <col min="8" max="16384" width="9.125" style="14" customWidth="1"/>
  </cols>
  <sheetData>
    <row r="1" spans="1:6" ht="12.75" customHeight="1">
      <c r="A1" s="217" t="s">
        <v>300</v>
      </c>
      <c r="B1" s="217"/>
      <c r="C1" s="217"/>
      <c r="D1" s="217"/>
      <c r="E1" s="217"/>
      <c r="F1" s="217"/>
    </row>
    <row r="2" spans="1:6" ht="12.75" customHeight="1">
      <c r="A2" s="217" t="s">
        <v>798</v>
      </c>
      <c r="B2" s="217"/>
      <c r="C2" s="217"/>
      <c r="D2" s="217"/>
      <c r="E2" s="217"/>
      <c r="F2" s="217"/>
    </row>
    <row r="3" spans="1:6" ht="12.75" customHeight="1">
      <c r="A3" s="217" t="s">
        <v>1120</v>
      </c>
      <c r="B3" s="217"/>
      <c r="C3" s="217"/>
      <c r="D3" s="217"/>
      <c r="E3" s="217"/>
      <c r="F3" s="217"/>
    </row>
    <row r="4" spans="1:6" ht="12.75" customHeight="1">
      <c r="A4" s="2"/>
      <c r="B4" s="2"/>
      <c r="C4" s="2"/>
      <c r="D4" s="2"/>
      <c r="E4" s="2"/>
      <c r="F4" s="2"/>
    </row>
    <row r="5" spans="1:6" ht="12.75" customHeight="1">
      <c r="A5" s="2"/>
      <c r="B5" s="2"/>
      <c r="C5" s="2"/>
      <c r="D5" s="2"/>
      <c r="E5" s="2"/>
      <c r="F5" s="2"/>
    </row>
    <row r="6" spans="1:6" ht="43.5" customHeight="1">
      <c r="A6" s="241" t="s">
        <v>91</v>
      </c>
      <c r="B6" s="241"/>
      <c r="C6" s="241"/>
      <c r="D6" s="241"/>
      <c r="E6" s="241"/>
      <c r="F6" s="241"/>
    </row>
    <row r="7" spans="1:6" ht="24.75" customHeight="1">
      <c r="A7" s="3"/>
      <c r="B7" s="82"/>
      <c r="C7" s="82"/>
      <c r="D7" s="82"/>
      <c r="E7" s="82"/>
      <c r="F7" s="2" t="s">
        <v>997</v>
      </c>
    </row>
    <row r="8" spans="1:6" ht="12.75" customHeight="1">
      <c r="A8" s="242" t="s">
        <v>975</v>
      </c>
      <c r="B8" s="242" t="s">
        <v>591</v>
      </c>
      <c r="C8" s="242" t="s">
        <v>291</v>
      </c>
      <c r="D8" s="242" t="s">
        <v>292</v>
      </c>
      <c r="E8" s="242" t="s">
        <v>293</v>
      </c>
      <c r="F8" s="242" t="s">
        <v>698</v>
      </c>
    </row>
    <row r="9" spans="1:6" ht="28.5" customHeight="1">
      <c r="A9" s="242"/>
      <c r="B9" s="242"/>
      <c r="C9" s="242"/>
      <c r="D9" s="242"/>
      <c r="E9" s="242"/>
      <c r="F9" s="242"/>
    </row>
    <row r="10" spans="1:6" ht="12.75" customHeight="1">
      <c r="A10" s="64" t="s">
        <v>792</v>
      </c>
      <c r="B10" s="64" t="s">
        <v>545</v>
      </c>
      <c r="C10" s="64" t="s">
        <v>793</v>
      </c>
      <c r="D10" s="64" t="s">
        <v>794</v>
      </c>
      <c r="E10" s="64" t="s">
        <v>795</v>
      </c>
      <c r="F10" s="64" t="s">
        <v>796</v>
      </c>
    </row>
    <row r="11" spans="1:6" ht="12.75">
      <c r="A11" s="83" t="s">
        <v>792</v>
      </c>
      <c r="B11" s="84" t="s">
        <v>301</v>
      </c>
      <c r="C11" s="83" t="s">
        <v>593</v>
      </c>
      <c r="D11" s="85">
        <f>D12+D13+D14+D15+D16+D17+D18</f>
        <v>50143.799999999996</v>
      </c>
      <c r="E11" s="85">
        <v>46099.6</v>
      </c>
      <c r="F11" s="85">
        <v>50084.8</v>
      </c>
    </row>
    <row r="12" spans="1:6" ht="38.25">
      <c r="A12" s="86">
        <f>A11+1</f>
        <v>2</v>
      </c>
      <c r="B12" s="87" t="s">
        <v>594</v>
      </c>
      <c r="C12" s="88" t="s">
        <v>595</v>
      </c>
      <c r="D12" s="89">
        <v>939.5</v>
      </c>
      <c r="E12" s="89">
        <v>939.5</v>
      </c>
      <c r="F12" s="89">
        <v>939.5</v>
      </c>
    </row>
    <row r="13" spans="1:6" ht="51">
      <c r="A13" s="86">
        <f aca="true" t="shared" si="0" ref="A13:A53">A12+1</f>
        <v>3</v>
      </c>
      <c r="B13" s="87" t="s">
        <v>596</v>
      </c>
      <c r="C13" s="88" t="s">
        <v>597</v>
      </c>
      <c r="D13" s="89">
        <v>1365.4</v>
      </c>
      <c r="E13" s="89">
        <v>1118.1</v>
      </c>
      <c r="F13" s="89">
        <v>1118.1</v>
      </c>
    </row>
    <row r="14" spans="1:6" ht="51">
      <c r="A14" s="86">
        <f t="shared" si="0"/>
        <v>4</v>
      </c>
      <c r="B14" s="87" t="s">
        <v>294</v>
      </c>
      <c r="C14" s="88" t="s">
        <v>598</v>
      </c>
      <c r="D14" s="89">
        <f>36187.7+11.8+23.6</f>
        <v>36223.1</v>
      </c>
      <c r="E14" s="89">
        <v>36232.4</v>
      </c>
      <c r="F14" s="89">
        <v>40232.4</v>
      </c>
    </row>
    <row r="15" spans="1:6" ht="12.75">
      <c r="A15" s="86">
        <f t="shared" si="0"/>
        <v>5</v>
      </c>
      <c r="B15" s="87" t="s">
        <v>295</v>
      </c>
      <c r="C15" s="88" t="s">
        <v>296</v>
      </c>
      <c r="D15" s="89">
        <v>0</v>
      </c>
      <c r="E15" s="89">
        <v>14.8</v>
      </c>
      <c r="F15" s="89">
        <v>0</v>
      </c>
    </row>
    <row r="16" spans="1:6" ht="38.25">
      <c r="A16" s="86">
        <f t="shared" si="0"/>
        <v>6</v>
      </c>
      <c r="B16" s="87" t="s">
        <v>599</v>
      </c>
      <c r="C16" s="88" t="s">
        <v>600</v>
      </c>
      <c r="D16" s="89">
        <v>6784.6</v>
      </c>
      <c r="E16" s="89">
        <v>6784.6</v>
      </c>
      <c r="F16" s="89">
        <v>6784.6</v>
      </c>
    </row>
    <row r="17" spans="1:6" ht="12.75">
      <c r="A17" s="86">
        <f t="shared" si="0"/>
        <v>7</v>
      </c>
      <c r="B17" s="87" t="s">
        <v>601</v>
      </c>
      <c r="C17" s="88" t="s">
        <v>582</v>
      </c>
      <c r="D17" s="89">
        <v>140</v>
      </c>
      <c r="E17" s="89">
        <v>140</v>
      </c>
      <c r="F17" s="89">
        <v>140</v>
      </c>
    </row>
    <row r="18" spans="1:6" ht="12.75">
      <c r="A18" s="86">
        <f t="shared" si="0"/>
        <v>8</v>
      </c>
      <c r="B18" s="87" t="s">
        <v>314</v>
      </c>
      <c r="C18" s="88" t="s">
        <v>583</v>
      </c>
      <c r="D18" s="89">
        <f>4688.4+1.7+1.1</f>
        <v>4691.2</v>
      </c>
      <c r="E18" s="89">
        <v>870.2</v>
      </c>
      <c r="F18" s="89">
        <v>870.2</v>
      </c>
    </row>
    <row r="19" spans="1:6" ht="12.75">
      <c r="A19" s="86">
        <f t="shared" si="0"/>
        <v>9</v>
      </c>
      <c r="B19" s="84" t="s">
        <v>871</v>
      </c>
      <c r="C19" s="83" t="s">
        <v>966</v>
      </c>
      <c r="D19" s="85">
        <v>2174.4</v>
      </c>
      <c r="E19" s="85">
        <v>2197.4</v>
      </c>
      <c r="F19" s="85">
        <v>2085.2</v>
      </c>
    </row>
    <row r="20" spans="1:6" ht="12.75">
      <c r="A20" s="86">
        <f t="shared" si="0"/>
        <v>10</v>
      </c>
      <c r="B20" s="87" t="s">
        <v>967</v>
      </c>
      <c r="C20" s="88" t="s">
        <v>968</v>
      </c>
      <c r="D20" s="89">
        <v>2174.4</v>
      </c>
      <c r="E20" s="89">
        <v>2197.4</v>
      </c>
      <c r="F20" s="89">
        <v>2085.2</v>
      </c>
    </row>
    <row r="21" spans="1:6" ht="12.75">
      <c r="A21" s="86">
        <f t="shared" si="0"/>
        <v>11</v>
      </c>
      <c r="B21" s="84" t="s">
        <v>1025</v>
      </c>
      <c r="C21" s="83" t="s">
        <v>429</v>
      </c>
      <c r="D21" s="85">
        <f>20184.2+82.8</f>
        <v>20267</v>
      </c>
      <c r="E21" s="85">
        <v>21903</v>
      </c>
      <c r="F21" s="85">
        <v>18799.5</v>
      </c>
    </row>
    <row r="22" spans="1:6" ht="12.75">
      <c r="A22" s="86">
        <f t="shared" si="0"/>
        <v>12</v>
      </c>
      <c r="B22" s="87" t="s">
        <v>430</v>
      </c>
      <c r="C22" s="88" t="s">
        <v>431</v>
      </c>
      <c r="D22" s="89">
        <f>3435.6+82.8</f>
        <v>3518.4</v>
      </c>
      <c r="E22" s="89">
        <v>3536.5</v>
      </c>
      <c r="F22" s="89">
        <v>3532.7</v>
      </c>
    </row>
    <row r="23" spans="1:6" ht="12.75">
      <c r="A23" s="86">
        <f t="shared" si="0"/>
        <v>13</v>
      </c>
      <c r="B23" s="87" t="s">
        <v>297</v>
      </c>
      <c r="C23" s="88" t="s">
        <v>298</v>
      </c>
      <c r="D23" s="89">
        <v>480</v>
      </c>
      <c r="E23" s="89">
        <v>30</v>
      </c>
      <c r="F23" s="89">
        <v>30</v>
      </c>
    </row>
    <row r="24" spans="1:6" ht="12.75">
      <c r="A24" s="86">
        <f t="shared" si="0"/>
        <v>14</v>
      </c>
      <c r="B24" s="87" t="s">
        <v>432</v>
      </c>
      <c r="C24" s="88" t="s">
        <v>433</v>
      </c>
      <c r="D24" s="89">
        <v>12980.9</v>
      </c>
      <c r="E24" s="89">
        <v>12980.9</v>
      </c>
      <c r="F24" s="89">
        <v>12980.9</v>
      </c>
    </row>
    <row r="25" spans="1:6" ht="25.5">
      <c r="A25" s="86">
        <f t="shared" si="0"/>
        <v>15</v>
      </c>
      <c r="B25" s="87" t="s">
        <v>586</v>
      </c>
      <c r="C25" s="88" t="s">
        <v>581</v>
      </c>
      <c r="D25" s="89">
        <v>3287.7</v>
      </c>
      <c r="E25" s="89">
        <v>5355.6</v>
      </c>
      <c r="F25" s="89">
        <v>2255.9</v>
      </c>
    </row>
    <row r="26" spans="1:6" ht="25.5">
      <c r="A26" s="86">
        <f t="shared" si="0"/>
        <v>16</v>
      </c>
      <c r="B26" s="84" t="s">
        <v>911</v>
      </c>
      <c r="C26" s="83" t="s">
        <v>434</v>
      </c>
      <c r="D26" s="85">
        <v>24952.9</v>
      </c>
      <c r="E26" s="85">
        <v>21002.9</v>
      </c>
      <c r="F26" s="85">
        <v>20896.9</v>
      </c>
    </row>
    <row r="27" spans="1:6" ht="12.75">
      <c r="A27" s="86">
        <f t="shared" si="0"/>
        <v>17</v>
      </c>
      <c r="B27" s="87" t="s">
        <v>587</v>
      </c>
      <c r="C27" s="88" t="s">
        <v>588</v>
      </c>
      <c r="D27" s="89">
        <v>2000</v>
      </c>
      <c r="E27" s="89">
        <v>0</v>
      </c>
      <c r="F27" s="89">
        <v>0</v>
      </c>
    </row>
    <row r="28" spans="1:6" ht="12.75">
      <c r="A28" s="86">
        <f t="shared" si="0"/>
        <v>18</v>
      </c>
      <c r="B28" s="87" t="s">
        <v>435</v>
      </c>
      <c r="C28" s="88" t="s">
        <v>436</v>
      </c>
      <c r="D28" s="89">
        <v>18722</v>
      </c>
      <c r="E28" s="89">
        <v>17222</v>
      </c>
      <c r="F28" s="89">
        <v>17116</v>
      </c>
    </row>
    <row r="29" spans="1:6" ht="12.75">
      <c r="A29" s="86">
        <f t="shared" si="0"/>
        <v>19</v>
      </c>
      <c r="B29" s="87" t="s">
        <v>618</v>
      </c>
      <c r="C29" s="88" t="s">
        <v>619</v>
      </c>
      <c r="D29" s="89">
        <v>890</v>
      </c>
      <c r="E29" s="89">
        <v>890</v>
      </c>
      <c r="F29" s="89">
        <v>890</v>
      </c>
    </row>
    <row r="30" spans="1:6" ht="25.5">
      <c r="A30" s="86">
        <f t="shared" si="0"/>
        <v>20</v>
      </c>
      <c r="B30" s="87" t="s">
        <v>437</v>
      </c>
      <c r="C30" s="88" t="s">
        <v>438</v>
      </c>
      <c r="D30" s="89">
        <v>3340.9</v>
      </c>
      <c r="E30" s="89">
        <v>2890.9</v>
      </c>
      <c r="F30" s="89">
        <v>2890.9</v>
      </c>
    </row>
    <row r="31" spans="1:6" ht="12.75">
      <c r="A31" s="90">
        <f t="shared" si="0"/>
        <v>21</v>
      </c>
      <c r="B31" s="84" t="s">
        <v>939</v>
      </c>
      <c r="C31" s="83" t="s">
        <v>439</v>
      </c>
      <c r="D31" s="85">
        <v>438749</v>
      </c>
      <c r="E31" s="85">
        <v>412548</v>
      </c>
      <c r="F31" s="85">
        <v>411548</v>
      </c>
    </row>
    <row r="32" spans="1:6" ht="12.75">
      <c r="A32" s="86">
        <f t="shared" si="0"/>
        <v>22</v>
      </c>
      <c r="B32" s="87" t="s">
        <v>440</v>
      </c>
      <c r="C32" s="88" t="s">
        <v>441</v>
      </c>
      <c r="D32" s="89">
        <v>107619.4</v>
      </c>
      <c r="E32" s="89">
        <v>101056.6</v>
      </c>
      <c r="F32" s="89">
        <v>101056.6</v>
      </c>
    </row>
    <row r="33" spans="1:6" ht="12.75">
      <c r="A33" s="86">
        <f t="shared" si="0"/>
        <v>23</v>
      </c>
      <c r="B33" s="87" t="s">
        <v>442</v>
      </c>
      <c r="C33" s="88" t="s">
        <v>443</v>
      </c>
      <c r="D33" s="89">
        <v>307418.5</v>
      </c>
      <c r="E33" s="89">
        <v>288549.1</v>
      </c>
      <c r="F33" s="89">
        <v>287549.1</v>
      </c>
    </row>
    <row r="34" spans="1:6" ht="12.75">
      <c r="A34" s="86">
        <f t="shared" si="0"/>
        <v>24</v>
      </c>
      <c r="B34" s="87" t="s">
        <v>444</v>
      </c>
      <c r="C34" s="88" t="s">
        <v>445</v>
      </c>
      <c r="D34" s="89">
        <v>5502.8</v>
      </c>
      <c r="E34" s="89">
        <v>5142.6</v>
      </c>
      <c r="F34" s="89">
        <v>5142.6</v>
      </c>
    </row>
    <row r="35" spans="1:6" ht="12.75">
      <c r="A35" s="86">
        <f t="shared" si="0"/>
        <v>25</v>
      </c>
      <c r="B35" s="87" t="s">
        <v>446</v>
      </c>
      <c r="C35" s="88" t="s">
        <v>447</v>
      </c>
      <c r="D35" s="89">
        <v>18208.3</v>
      </c>
      <c r="E35" s="89">
        <v>17799.7</v>
      </c>
      <c r="F35" s="89">
        <v>17799.7</v>
      </c>
    </row>
    <row r="36" spans="1:6" ht="12.75">
      <c r="A36" s="90">
        <f t="shared" si="0"/>
        <v>26</v>
      </c>
      <c r="B36" s="84" t="s">
        <v>448</v>
      </c>
      <c r="C36" s="83" t="s">
        <v>449</v>
      </c>
      <c r="D36" s="85">
        <v>28451</v>
      </c>
      <c r="E36" s="85">
        <v>23455</v>
      </c>
      <c r="F36" s="85">
        <v>22811.5</v>
      </c>
    </row>
    <row r="37" spans="1:6" ht="12.75">
      <c r="A37" s="86">
        <f t="shared" si="0"/>
        <v>27</v>
      </c>
      <c r="B37" s="87" t="s">
        <v>450</v>
      </c>
      <c r="C37" s="88" t="s">
        <v>451</v>
      </c>
      <c r="D37" s="89">
        <v>27901</v>
      </c>
      <c r="E37" s="89">
        <v>22905</v>
      </c>
      <c r="F37" s="89">
        <v>22811.5</v>
      </c>
    </row>
    <row r="38" spans="1:6" ht="25.5">
      <c r="A38" s="86">
        <f t="shared" si="0"/>
        <v>28</v>
      </c>
      <c r="B38" s="87" t="s">
        <v>452</v>
      </c>
      <c r="C38" s="88" t="s">
        <v>453</v>
      </c>
      <c r="D38" s="89">
        <v>550</v>
      </c>
      <c r="E38" s="89">
        <v>550</v>
      </c>
      <c r="F38" s="89">
        <v>0</v>
      </c>
    </row>
    <row r="39" spans="1:6" ht="12.75">
      <c r="A39" s="90">
        <f t="shared" si="0"/>
        <v>29</v>
      </c>
      <c r="B39" s="84" t="s">
        <v>176</v>
      </c>
      <c r="C39" s="83" t="s">
        <v>466</v>
      </c>
      <c r="D39" s="85">
        <f>D40+D41+D42+D43+D44</f>
        <v>44280.1</v>
      </c>
      <c r="E39" s="85">
        <v>42483.6</v>
      </c>
      <c r="F39" s="85">
        <v>44234.3</v>
      </c>
    </row>
    <row r="40" spans="1:6" ht="12.75">
      <c r="A40" s="86">
        <f t="shared" si="0"/>
        <v>30</v>
      </c>
      <c r="B40" s="87" t="s">
        <v>467</v>
      </c>
      <c r="C40" s="88" t="s">
        <v>468</v>
      </c>
      <c r="D40" s="89">
        <v>630</v>
      </c>
      <c r="E40" s="89">
        <v>650</v>
      </c>
      <c r="F40" s="89">
        <v>650</v>
      </c>
    </row>
    <row r="41" spans="1:6" ht="12.75">
      <c r="A41" s="86">
        <f t="shared" si="0"/>
        <v>31</v>
      </c>
      <c r="B41" s="87" t="s">
        <v>469</v>
      </c>
      <c r="C41" s="88" t="s">
        <v>470</v>
      </c>
      <c r="D41" s="89">
        <v>10987.3</v>
      </c>
      <c r="E41" s="89">
        <v>10987.3</v>
      </c>
      <c r="F41" s="89">
        <v>10987.3</v>
      </c>
    </row>
    <row r="42" spans="1:6" ht="12.75">
      <c r="A42" s="86">
        <f t="shared" si="0"/>
        <v>32</v>
      </c>
      <c r="B42" s="87" t="s">
        <v>471</v>
      </c>
      <c r="C42" s="88" t="s">
        <v>472</v>
      </c>
      <c r="D42" s="89">
        <f>22962.8+135</f>
        <v>23097.8</v>
      </c>
      <c r="E42" s="89">
        <v>22096</v>
      </c>
      <c r="F42" s="89">
        <v>22105</v>
      </c>
    </row>
    <row r="43" spans="1:6" ht="12.75">
      <c r="A43" s="86">
        <f t="shared" si="0"/>
        <v>33</v>
      </c>
      <c r="B43" s="87" t="s">
        <v>473</v>
      </c>
      <c r="C43" s="88" t="s">
        <v>474</v>
      </c>
      <c r="D43" s="89">
        <v>2440.1</v>
      </c>
      <c r="E43" s="89">
        <v>1569.3</v>
      </c>
      <c r="F43" s="89">
        <v>3311</v>
      </c>
    </row>
    <row r="44" spans="1:6" ht="25.5">
      <c r="A44" s="86">
        <f t="shared" si="0"/>
        <v>34</v>
      </c>
      <c r="B44" s="87" t="s">
        <v>607</v>
      </c>
      <c r="C44" s="88" t="s">
        <v>608</v>
      </c>
      <c r="D44" s="89">
        <f>6947.5+177.4</f>
        <v>7124.9</v>
      </c>
      <c r="E44" s="89">
        <v>7181</v>
      </c>
      <c r="F44" s="89">
        <v>7181</v>
      </c>
    </row>
    <row r="45" spans="1:6" ht="12.75">
      <c r="A45" s="90">
        <f t="shared" si="0"/>
        <v>35</v>
      </c>
      <c r="B45" s="84" t="s">
        <v>609</v>
      </c>
      <c r="C45" s="83" t="s">
        <v>610</v>
      </c>
      <c r="D45" s="85">
        <v>1077.8</v>
      </c>
      <c r="E45" s="85">
        <v>1077.8</v>
      </c>
      <c r="F45" s="85">
        <v>1077.8</v>
      </c>
    </row>
    <row r="46" spans="1:6" ht="12.75">
      <c r="A46" s="86">
        <f t="shared" si="0"/>
        <v>36</v>
      </c>
      <c r="B46" s="87" t="s">
        <v>611</v>
      </c>
      <c r="C46" s="88" t="s">
        <v>612</v>
      </c>
      <c r="D46" s="89">
        <v>1077.8</v>
      </c>
      <c r="E46" s="89">
        <v>1077.8</v>
      </c>
      <c r="F46" s="89">
        <v>1077.8</v>
      </c>
    </row>
    <row r="47" spans="1:6" ht="25.5">
      <c r="A47" s="90">
        <f t="shared" si="0"/>
        <v>37</v>
      </c>
      <c r="B47" s="84" t="s">
        <v>613</v>
      </c>
      <c r="C47" s="83" t="s">
        <v>614</v>
      </c>
      <c r="D47" s="85">
        <v>250</v>
      </c>
      <c r="E47" s="85">
        <v>250</v>
      </c>
      <c r="F47" s="85">
        <v>250</v>
      </c>
    </row>
    <row r="48" spans="1:6" ht="25.5">
      <c r="A48" s="86">
        <f t="shared" si="0"/>
        <v>38</v>
      </c>
      <c r="B48" s="87" t="s">
        <v>615</v>
      </c>
      <c r="C48" s="88" t="s">
        <v>616</v>
      </c>
      <c r="D48" s="89">
        <v>250</v>
      </c>
      <c r="E48" s="89">
        <v>250</v>
      </c>
      <c r="F48" s="89">
        <v>250</v>
      </c>
    </row>
    <row r="49" spans="1:6" ht="38.25">
      <c r="A49" s="90">
        <f t="shared" si="0"/>
        <v>39</v>
      </c>
      <c r="B49" s="197" t="s">
        <v>804</v>
      </c>
      <c r="C49" s="83" t="s">
        <v>617</v>
      </c>
      <c r="D49" s="85">
        <v>95255.9</v>
      </c>
      <c r="E49" s="85">
        <v>74711.8</v>
      </c>
      <c r="F49" s="85">
        <v>71411.8</v>
      </c>
    </row>
    <row r="50" spans="1:6" ht="38.25">
      <c r="A50" s="86">
        <f t="shared" si="0"/>
        <v>40</v>
      </c>
      <c r="B50" s="87" t="s">
        <v>786</v>
      </c>
      <c r="C50" s="88" t="s">
        <v>787</v>
      </c>
      <c r="D50" s="89">
        <f>95255.9-D51</f>
        <v>64112.899999999994</v>
      </c>
      <c r="E50" s="89">
        <f>74711.8-E51</f>
        <v>46489.4</v>
      </c>
      <c r="F50" s="89">
        <f>71411.8-F51</f>
        <v>45545.4</v>
      </c>
    </row>
    <row r="51" spans="1:6" ht="25.5">
      <c r="A51" s="86">
        <f t="shared" si="0"/>
        <v>41</v>
      </c>
      <c r="B51" s="87" t="s">
        <v>93</v>
      </c>
      <c r="C51" s="88" t="s">
        <v>94</v>
      </c>
      <c r="D51" s="89">
        <v>31143</v>
      </c>
      <c r="E51" s="89">
        <v>28222.4</v>
      </c>
      <c r="F51" s="89">
        <v>25866.4</v>
      </c>
    </row>
    <row r="52" spans="1:6" ht="12.75">
      <c r="A52" s="86">
        <f t="shared" si="0"/>
        <v>42</v>
      </c>
      <c r="B52" s="84" t="s">
        <v>699</v>
      </c>
      <c r="C52" s="83"/>
      <c r="D52" s="85"/>
      <c r="E52" s="85">
        <v>7800</v>
      </c>
      <c r="F52" s="85">
        <v>15700</v>
      </c>
    </row>
    <row r="53" spans="1:6" ht="12.75">
      <c r="A53" s="86">
        <f t="shared" si="0"/>
        <v>43</v>
      </c>
      <c r="B53" s="91" t="s">
        <v>299</v>
      </c>
      <c r="C53" s="92"/>
      <c r="D53" s="93">
        <f>D49+D47+D45+D39+D36+D31+D26+D21+D19+D11</f>
        <v>705601.9000000001</v>
      </c>
      <c r="E53" s="93">
        <f>645729.1+E52</f>
        <v>653529.1</v>
      </c>
      <c r="F53" s="85">
        <f>643199.8+F52</f>
        <v>658899.8</v>
      </c>
    </row>
    <row r="54" ht="12.75" customHeight="1">
      <c r="D54" s="99"/>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sheetProtection/>
  <mergeCells count="10">
    <mergeCell ref="A1:F1"/>
    <mergeCell ref="A2:F2"/>
    <mergeCell ref="A3:F3"/>
    <mergeCell ref="A6:F6"/>
    <mergeCell ref="E8:E9"/>
    <mergeCell ref="F8:F9"/>
    <mergeCell ref="A8:A9"/>
    <mergeCell ref="B8:B9"/>
    <mergeCell ref="C8:C9"/>
    <mergeCell ref="D8:D9"/>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J739"/>
  <sheetViews>
    <sheetView zoomScalePageLayoutView="0" workbookViewId="0" topLeftCell="A1">
      <selection activeCell="C12" sqref="C12"/>
    </sheetView>
  </sheetViews>
  <sheetFormatPr defaultColWidth="9.00390625" defaultRowHeight="12.75" customHeight="1"/>
  <cols>
    <col min="1" max="1" width="5.75390625" style="14" customWidth="1"/>
    <col min="2" max="2" width="40.75390625" style="14" customWidth="1"/>
    <col min="3" max="3" width="7.00390625" style="14" customWidth="1"/>
    <col min="4" max="4" width="8.375" style="14" customWidth="1"/>
    <col min="5" max="5" width="8.75390625" style="14" customWidth="1"/>
    <col min="6" max="6" width="7.375" style="14" customWidth="1"/>
    <col min="7" max="7" width="9.875" style="14" customWidth="1"/>
    <col min="8" max="8" width="8.875" style="14" customWidth="1"/>
    <col min="9" max="16384" width="9.125" style="14" customWidth="1"/>
  </cols>
  <sheetData>
    <row r="1" spans="1:7" ht="12.75">
      <c r="A1" s="217" t="s">
        <v>460</v>
      </c>
      <c r="B1" s="217"/>
      <c r="C1" s="217"/>
      <c r="D1" s="217"/>
      <c r="E1" s="217"/>
      <c r="F1" s="217"/>
      <c r="G1" s="217"/>
    </row>
    <row r="2" spans="1:7" ht="12.75">
      <c r="A2" s="217" t="s">
        <v>1007</v>
      </c>
      <c r="B2" s="217"/>
      <c r="C2" s="217"/>
      <c r="D2" s="217"/>
      <c r="E2" s="217"/>
      <c r="F2" s="217"/>
      <c r="G2" s="217"/>
    </row>
    <row r="3" spans="1:7" ht="12.75">
      <c r="A3" s="217" t="s">
        <v>1121</v>
      </c>
      <c r="B3" s="217"/>
      <c r="C3" s="217"/>
      <c r="D3" s="217"/>
      <c r="E3" s="217"/>
      <c r="F3" s="217"/>
      <c r="G3" s="217"/>
    </row>
    <row r="4" spans="5:7" ht="12.75">
      <c r="E4" s="39"/>
      <c r="F4" s="39"/>
      <c r="G4" s="39"/>
    </row>
    <row r="5" ht="12.75"/>
    <row r="6" spans="1:7" ht="14.25">
      <c r="A6" s="244" t="s">
        <v>700</v>
      </c>
      <c r="B6" s="244"/>
      <c r="C6" s="244"/>
      <c r="D6" s="244"/>
      <c r="E6" s="244"/>
      <c r="F6" s="244"/>
      <c r="G6" s="244"/>
    </row>
    <row r="7" spans="1:3" ht="12.75">
      <c r="A7" s="39"/>
      <c r="B7" s="39"/>
      <c r="C7" s="39"/>
    </row>
    <row r="8" spans="1:7" ht="12.75">
      <c r="A8" s="39"/>
      <c r="B8" s="39"/>
      <c r="C8" s="39"/>
      <c r="G8" s="2"/>
    </row>
    <row r="9" spans="1:7" ht="12.75">
      <c r="A9" s="39"/>
      <c r="B9" s="39"/>
      <c r="C9" s="39"/>
      <c r="G9" s="2" t="s">
        <v>997</v>
      </c>
    </row>
    <row r="10" spans="1:7" ht="12.75">
      <c r="A10" s="242" t="s">
        <v>975</v>
      </c>
      <c r="B10" s="242" t="s">
        <v>789</v>
      </c>
      <c r="C10" s="242" t="s">
        <v>788</v>
      </c>
      <c r="D10" s="243" t="s">
        <v>291</v>
      </c>
      <c r="E10" s="242" t="s">
        <v>790</v>
      </c>
      <c r="F10" s="243" t="s">
        <v>791</v>
      </c>
      <c r="G10" s="242" t="s">
        <v>292</v>
      </c>
    </row>
    <row r="11" spans="1:7" ht="33.75" customHeight="1">
      <c r="A11" s="242"/>
      <c r="B11" s="242"/>
      <c r="C11" s="242"/>
      <c r="D11" s="243"/>
      <c r="E11" s="242"/>
      <c r="F11" s="243"/>
      <c r="G11" s="242"/>
    </row>
    <row r="12" spans="1:7" ht="12.75" customHeight="1">
      <c r="A12" s="64" t="s">
        <v>792</v>
      </c>
      <c r="B12" s="64" t="s">
        <v>545</v>
      </c>
      <c r="C12" s="64" t="s">
        <v>793</v>
      </c>
      <c r="D12" s="64" t="s">
        <v>794</v>
      </c>
      <c r="E12" s="64" t="s">
        <v>795</v>
      </c>
      <c r="F12" s="64" t="s">
        <v>796</v>
      </c>
      <c r="G12" s="64" t="s">
        <v>585</v>
      </c>
    </row>
    <row r="13" spans="1:7" ht="12.75">
      <c r="A13" s="199">
        <v>1</v>
      </c>
      <c r="B13" s="200" t="s">
        <v>402</v>
      </c>
      <c r="C13" s="201" t="s">
        <v>620</v>
      </c>
      <c r="D13" s="201"/>
      <c r="E13" s="201"/>
      <c r="F13" s="201"/>
      <c r="G13" s="202">
        <v>2923.5</v>
      </c>
    </row>
    <row r="14" spans="1:7" ht="12.75">
      <c r="A14" s="95">
        <f>A13+1</f>
        <v>2</v>
      </c>
      <c r="B14" s="87" t="s">
        <v>301</v>
      </c>
      <c r="C14" s="88" t="s">
        <v>620</v>
      </c>
      <c r="D14" s="88" t="s">
        <v>593</v>
      </c>
      <c r="E14" s="88"/>
      <c r="F14" s="88"/>
      <c r="G14" s="89">
        <v>2923.5</v>
      </c>
    </row>
    <row r="15" spans="1:7" ht="38.25">
      <c r="A15" s="95">
        <f aca="true" t="shared" si="0" ref="A15:A78">A14+1</f>
        <v>3</v>
      </c>
      <c r="B15" s="87" t="s">
        <v>594</v>
      </c>
      <c r="C15" s="88" t="s">
        <v>620</v>
      </c>
      <c r="D15" s="88" t="s">
        <v>595</v>
      </c>
      <c r="E15" s="88"/>
      <c r="F15" s="88"/>
      <c r="G15" s="89">
        <v>939.5</v>
      </c>
    </row>
    <row r="16" spans="1:7" ht="25.5">
      <c r="A16" s="95">
        <f t="shared" si="0"/>
        <v>4</v>
      </c>
      <c r="B16" s="87" t="s">
        <v>302</v>
      </c>
      <c r="C16" s="88" t="s">
        <v>620</v>
      </c>
      <c r="D16" s="88" t="s">
        <v>595</v>
      </c>
      <c r="E16" s="88" t="s">
        <v>303</v>
      </c>
      <c r="F16" s="88"/>
      <c r="G16" s="89">
        <v>939.5</v>
      </c>
    </row>
    <row r="17" spans="1:7" ht="25.5">
      <c r="A17" s="95">
        <f t="shared" si="0"/>
        <v>5</v>
      </c>
      <c r="B17" s="87" t="s">
        <v>304</v>
      </c>
      <c r="C17" s="88" t="s">
        <v>620</v>
      </c>
      <c r="D17" s="88" t="s">
        <v>595</v>
      </c>
      <c r="E17" s="88" t="s">
        <v>305</v>
      </c>
      <c r="F17" s="88"/>
      <c r="G17" s="89">
        <v>939.5</v>
      </c>
    </row>
    <row r="18" spans="1:7" ht="38.25">
      <c r="A18" s="95">
        <f t="shared" si="0"/>
        <v>6</v>
      </c>
      <c r="B18" s="87" t="s">
        <v>306</v>
      </c>
      <c r="C18" s="88" t="s">
        <v>620</v>
      </c>
      <c r="D18" s="88" t="s">
        <v>595</v>
      </c>
      <c r="E18" s="88" t="s">
        <v>307</v>
      </c>
      <c r="F18" s="88"/>
      <c r="G18" s="89">
        <v>939.5</v>
      </c>
    </row>
    <row r="19" spans="1:7" ht="76.5">
      <c r="A19" s="95">
        <f t="shared" si="0"/>
        <v>7</v>
      </c>
      <c r="B19" s="87" t="s">
        <v>308</v>
      </c>
      <c r="C19" s="88" t="s">
        <v>620</v>
      </c>
      <c r="D19" s="88" t="s">
        <v>595</v>
      </c>
      <c r="E19" s="88" t="s">
        <v>307</v>
      </c>
      <c r="F19" s="88" t="s">
        <v>309</v>
      </c>
      <c r="G19" s="89">
        <v>937.1</v>
      </c>
    </row>
    <row r="20" spans="1:7" ht="25.5">
      <c r="A20" s="95">
        <f t="shared" si="0"/>
        <v>8</v>
      </c>
      <c r="B20" s="87" t="s">
        <v>626</v>
      </c>
      <c r="C20" s="88" t="s">
        <v>620</v>
      </c>
      <c r="D20" s="88" t="s">
        <v>595</v>
      </c>
      <c r="E20" s="88" t="s">
        <v>307</v>
      </c>
      <c r="F20" s="88" t="s">
        <v>571</v>
      </c>
      <c r="G20" s="89">
        <v>937.1</v>
      </c>
    </row>
    <row r="21" spans="1:7" ht="25.5">
      <c r="A21" s="95">
        <f t="shared" si="0"/>
        <v>9</v>
      </c>
      <c r="B21" s="87" t="s">
        <v>629</v>
      </c>
      <c r="C21" s="88" t="s">
        <v>620</v>
      </c>
      <c r="D21" s="88" t="s">
        <v>595</v>
      </c>
      <c r="E21" s="88" t="s">
        <v>307</v>
      </c>
      <c r="F21" s="88" t="s">
        <v>630</v>
      </c>
      <c r="G21" s="89">
        <v>2.4</v>
      </c>
    </row>
    <row r="22" spans="1:7" ht="38.25">
      <c r="A22" s="95">
        <f t="shared" si="0"/>
        <v>10</v>
      </c>
      <c r="B22" s="87" t="s">
        <v>701</v>
      </c>
      <c r="C22" s="88" t="s">
        <v>620</v>
      </c>
      <c r="D22" s="88" t="s">
        <v>595</v>
      </c>
      <c r="E22" s="88" t="s">
        <v>307</v>
      </c>
      <c r="F22" s="88" t="s">
        <v>631</v>
      </c>
      <c r="G22" s="89">
        <v>2.4</v>
      </c>
    </row>
    <row r="23" spans="1:7" ht="51">
      <c r="A23" s="95">
        <f t="shared" si="0"/>
        <v>11</v>
      </c>
      <c r="B23" s="87" t="s">
        <v>596</v>
      </c>
      <c r="C23" s="88" t="s">
        <v>620</v>
      </c>
      <c r="D23" s="88" t="s">
        <v>597</v>
      </c>
      <c r="E23" s="88"/>
      <c r="F23" s="88"/>
      <c r="G23" s="89">
        <v>1365.4</v>
      </c>
    </row>
    <row r="24" spans="1:7" ht="25.5">
      <c r="A24" s="95">
        <f t="shared" si="0"/>
        <v>12</v>
      </c>
      <c r="B24" s="87" t="s">
        <v>302</v>
      </c>
      <c r="C24" s="88" t="s">
        <v>620</v>
      </c>
      <c r="D24" s="88" t="s">
        <v>597</v>
      </c>
      <c r="E24" s="88" t="s">
        <v>303</v>
      </c>
      <c r="F24" s="88"/>
      <c r="G24" s="89">
        <v>1365.4</v>
      </c>
    </row>
    <row r="25" spans="1:7" ht="25.5">
      <c r="A25" s="95">
        <f t="shared" si="0"/>
        <v>13</v>
      </c>
      <c r="B25" s="87" t="s">
        <v>304</v>
      </c>
      <c r="C25" s="88" t="s">
        <v>620</v>
      </c>
      <c r="D25" s="88" t="s">
        <v>597</v>
      </c>
      <c r="E25" s="88" t="s">
        <v>305</v>
      </c>
      <c r="F25" s="88"/>
      <c r="G25" s="89">
        <v>1365.4</v>
      </c>
    </row>
    <row r="26" spans="1:7" ht="51">
      <c r="A26" s="95">
        <f t="shared" si="0"/>
        <v>14</v>
      </c>
      <c r="B26" s="87" t="s">
        <v>627</v>
      </c>
      <c r="C26" s="88" t="s">
        <v>620</v>
      </c>
      <c r="D26" s="88" t="s">
        <v>597</v>
      </c>
      <c r="E26" s="88" t="s">
        <v>628</v>
      </c>
      <c r="F26" s="88"/>
      <c r="G26" s="89">
        <v>1365.4</v>
      </c>
    </row>
    <row r="27" spans="1:7" ht="76.5">
      <c r="A27" s="95">
        <f t="shared" si="0"/>
        <v>15</v>
      </c>
      <c r="B27" s="87" t="s">
        <v>308</v>
      </c>
      <c r="C27" s="88" t="s">
        <v>620</v>
      </c>
      <c r="D27" s="88" t="s">
        <v>597</v>
      </c>
      <c r="E27" s="88" t="s">
        <v>628</v>
      </c>
      <c r="F27" s="88" t="s">
        <v>309</v>
      </c>
      <c r="G27" s="89">
        <v>842.6</v>
      </c>
    </row>
    <row r="28" spans="1:7" ht="25.5">
      <c r="A28" s="95">
        <f t="shared" si="0"/>
        <v>16</v>
      </c>
      <c r="B28" s="87" t="s">
        <v>626</v>
      </c>
      <c r="C28" s="88" t="s">
        <v>620</v>
      </c>
      <c r="D28" s="88" t="s">
        <v>597</v>
      </c>
      <c r="E28" s="88" t="s">
        <v>628</v>
      </c>
      <c r="F28" s="88" t="s">
        <v>571</v>
      </c>
      <c r="G28" s="89">
        <v>842.6</v>
      </c>
    </row>
    <row r="29" spans="1:7" ht="25.5">
      <c r="A29" s="95">
        <f t="shared" si="0"/>
        <v>17</v>
      </c>
      <c r="B29" s="87" t="s">
        <v>629</v>
      </c>
      <c r="C29" s="88" t="s">
        <v>620</v>
      </c>
      <c r="D29" s="88" t="s">
        <v>597</v>
      </c>
      <c r="E29" s="88" t="s">
        <v>628</v>
      </c>
      <c r="F29" s="88" t="s">
        <v>630</v>
      </c>
      <c r="G29" s="89">
        <v>522.8</v>
      </c>
    </row>
    <row r="30" spans="1:7" ht="38.25">
      <c r="A30" s="95">
        <f t="shared" si="0"/>
        <v>18</v>
      </c>
      <c r="B30" s="87" t="s">
        <v>701</v>
      </c>
      <c r="C30" s="88" t="s">
        <v>620</v>
      </c>
      <c r="D30" s="88" t="s">
        <v>597</v>
      </c>
      <c r="E30" s="88" t="s">
        <v>628</v>
      </c>
      <c r="F30" s="88" t="s">
        <v>631</v>
      </c>
      <c r="G30" s="89">
        <v>522.8</v>
      </c>
    </row>
    <row r="31" spans="1:7" ht="38.25">
      <c r="A31" s="95">
        <f t="shared" si="0"/>
        <v>19</v>
      </c>
      <c r="B31" s="87" t="s">
        <v>599</v>
      </c>
      <c r="C31" s="88" t="s">
        <v>620</v>
      </c>
      <c r="D31" s="88" t="s">
        <v>600</v>
      </c>
      <c r="E31" s="88"/>
      <c r="F31" s="88"/>
      <c r="G31" s="89">
        <v>618.6</v>
      </c>
    </row>
    <row r="32" spans="1:7" ht="25.5">
      <c r="A32" s="95">
        <f t="shared" si="0"/>
        <v>20</v>
      </c>
      <c r="B32" s="87" t="s">
        <v>302</v>
      </c>
      <c r="C32" s="88" t="s">
        <v>620</v>
      </c>
      <c r="D32" s="88" t="s">
        <v>600</v>
      </c>
      <c r="E32" s="88" t="s">
        <v>303</v>
      </c>
      <c r="F32" s="88"/>
      <c r="G32" s="89">
        <v>618.6</v>
      </c>
    </row>
    <row r="33" spans="1:7" ht="25.5">
      <c r="A33" s="95">
        <f t="shared" si="0"/>
        <v>21</v>
      </c>
      <c r="B33" s="87" t="s">
        <v>304</v>
      </c>
      <c r="C33" s="88" t="s">
        <v>620</v>
      </c>
      <c r="D33" s="88" t="s">
        <v>600</v>
      </c>
      <c r="E33" s="88" t="s">
        <v>305</v>
      </c>
      <c r="F33" s="88"/>
      <c r="G33" s="89">
        <v>618.6</v>
      </c>
    </row>
    <row r="34" spans="1:7" ht="38.25">
      <c r="A34" s="95">
        <f t="shared" si="0"/>
        <v>22</v>
      </c>
      <c r="B34" s="87" t="s">
        <v>632</v>
      </c>
      <c r="C34" s="88" t="s">
        <v>620</v>
      </c>
      <c r="D34" s="88" t="s">
        <v>600</v>
      </c>
      <c r="E34" s="88" t="s">
        <v>633</v>
      </c>
      <c r="F34" s="88"/>
      <c r="G34" s="89">
        <v>618.6</v>
      </c>
    </row>
    <row r="35" spans="1:7" ht="76.5">
      <c r="A35" s="95">
        <f t="shared" si="0"/>
        <v>23</v>
      </c>
      <c r="B35" s="87" t="s">
        <v>308</v>
      </c>
      <c r="C35" s="88" t="s">
        <v>620</v>
      </c>
      <c r="D35" s="88" t="s">
        <v>600</v>
      </c>
      <c r="E35" s="88" t="s">
        <v>633</v>
      </c>
      <c r="F35" s="88" t="s">
        <v>309</v>
      </c>
      <c r="G35" s="89">
        <v>582.6</v>
      </c>
    </row>
    <row r="36" spans="1:7" ht="25.5">
      <c r="A36" s="95">
        <f t="shared" si="0"/>
        <v>24</v>
      </c>
      <c r="B36" s="87" t="s">
        <v>626</v>
      </c>
      <c r="C36" s="88" t="s">
        <v>620</v>
      </c>
      <c r="D36" s="88" t="s">
        <v>600</v>
      </c>
      <c r="E36" s="88" t="s">
        <v>633</v>
      </c>
      <c r="F36" s="88" t="s">
        <v>571</v>
      </c>
      <c r="G36" s="89">
        <v>582.6</v>
      </c>
    </row>
    <row r="37" spans="1:7" ht="25.5">
      <c r="A37" s="95">
        <f t="shared" si="0"/>
        <v>25</v>
      </c>
      <c r="B37" s="87" t="s">
        <v>629</v>
      </c>
      <c r="C37" s="88" t="s">
        <v>620</v>
      </c>
      <c r="D37" s="88" t="s">
        <v>600</v>
      </c>
      <c r="E37" s="88" t="s">
        <v>633</v>
      </c>
      <c r="F37" s="88" t="s">
        <v>630</v>
      </c>
      <c r="G37" s="89">
        <v>36</v>
      </c>
    </row>
    <row r="38" spans="1:7" ht="38.25">
      <c r="A38" s="95">
        <f t="shared" si="0"/>
        <v>26</v>
      </c>
      <c r="B38" s="87" t="s">
        <v>701</v>
      </c>
      <c r="C38" s="88" t="s">
        <v>620</v>
      </c>
      <c r="D38" s="88" t="s">
        <v>600</v>
      </c>
      <c r="E38" s="88" t="s">
        <v>633</v>
      </c>
      <c r="F38" s="88" t="s">
        <v>631</v>
      </c>
      <c r="G38" s="89">
        <v>36</v>
      </c>
    </row>
    <row r="39" spans="1:7" ht="12.75">
      <c r="A39" s="203">
        <f t="shared" si="0"/>
        <v>27</v>
      </c>
      <c r="B39" s="200" t="s">
        <v>1002</v>
      </c>
      <c r="C39" s="201" t="s">
        <v>621</v>
      </c>
      <c r="D39" s="201"/>
      <c r="E39" s="201"/>
      <c r="F39" s="201"/>
      <c r="G39" s="202">
        <f>117646+11.8+23.6+82.8+1.1</f>
        <v>117765.30000000002</v>
      </c>
    </row>
    <row r="40" spans="1:7" ht="12.75">
      <c r="A40" s="95">
        <f t="shared" si="0"/>
        <v>28</v>
      </c>
      <c r="B40" s="87" t="s">
        <v>301</v>
      </c>
      <c r="C40" s="88" t="s">
        <v>621</v>
      </c>
      <c r="D40" s="88" t="s">
        <v>593</v>
      </c>
      <c r="E40" s="88"/>
      <c r="F40" s="88"/>
      <c r="G40" s="89">
        <f>37121+11.8+23.6</f>
        <v>37156.4</v>
      </c>
    </row>
    <row r="41" spans="1:7" ht="51">
      <c r="A41" s="95">
        <f t="shared" si="0"/>
        <v>29</v>
      </c>
      <c r="B41" s="87" t="s">
        <v>294</v>
      </c>
      <c r="C41" s="88" t="s">
        <v>621</v>
      </c>
      <c r="D41" s="88" t="s">
        <v>598</v>
      </c>
      <c r="E41" s="88"/>
      <c r="F41" s="88"/>
      <c r="G41" s="89">
        <f>36187.7+11.8+23.6</f>
        <v>36223.1</v>
      </c>
    </row>
    <row r="42" spans="1:7" ht="51">
      <c r="A42" s="95">
        <f t="shared" si="0"/>
        <v>30</v>
      </c>
      <c r="B42" s="87" t="s">
        <v>634</v>
      </c>
      <c r="C42" s="88" t="s">
        <v>621</v>
      </c>
      <c r="D42" s="88" t="s">
        <v>598</v>
      </c>
      <c r="E42" s="88" t="s">
        <v>635</v>
      </c>
      <c r="F42" s="88"/>
      <c r="G42" s="89">
        <v>50</v>
      </c>
    </row>
    <row r="43" spans="1:7" ht="38.25">
      <c r="A43" s="95">
        <f t="shared" si="0"/>
        <v>31</v>
      </c>
      <c r="B43" s="87" t="s">
        <v>636</v>
      </c>
      <c r="C43" s="88" t="s">
        <v>621</v>
      </c>
      <c r="D43" s="88" t="s">
        <v>598</v>
      </c>
      <c r="E43" s="88" t="s">
        <v>637</v>
      </c>
      <c r="F43" s="88"/>
      <c r="G43" s="89">
        <v>40</v>
      </c>
    </row>
    <row r="44" spans="1:7" ht="114.75">
      <c r="A44" s="95">
        <f t="shared" si="0"/>
        <v>32</v>
      </c>
      <c r="B44" s="96" t="s">
        <v>638</v>
      </c>
      <c r="C44" s="88" t="s">
        <v>621</v>
      </c>
      <c r="D44" s="88" t="s">
        <v>598</v>
      </c>
      <c r="E44" s="88" t="s">
        <v>639</v>
      </c>
      <c r="F44" s="88"/>
      <c r="G44" s="89">
        <v>40</v>
      </c>
    </row>
    <row r="45" spans="1:7" ht="25.5">
      <c r="A45" s="95">
        <f t="shared" si="0"/>
        <v>33</v>
      </c>
      <c r="B45" s="87" t="s">
        <v>629</v>
      </c>
      <c r="C45" s="88" t="s">
        <v>621</v>
      </c>
      <c r="D45" s="88" t="s">
        <v>598</v>
      </c>
      <c r="E45" s="88" t="s">
        <v>639</v>
      </c>
      <c r="F45" s="88" t="s">
        <v>630</v>
      </c>
      <c r="G45" s="89">
        <v>40</v>
      </c>
    </row>
    <row r="46" spans="1:7" ht="38.25">
      <c r="A46" s="95">
        <f t="shared" si="0"/>
        <v>34</v>
      </c>
      <c r="B46" s="87" t="s">
        <v>701</v>
      </c>
      <c r="C46" s="88" t="s">
        <v>621</v>
      </c>
      <c r="D46" s="88" t="s">
        <v>598</v>
      </c>
      <c r="E46" s="88" t="s">
        <v>639</v>
      </c>
      <c r="F46" s="88" t="s">
        <v>631</v>
      </c>
      <c r="G46" s="89">
        <v>40</v>
      </c>
    </row>
    <row r="47" spans="1:7" ht="38.25">
      <c r="A47" s="95">
        <f t="shared" si="0"/>
        <v>35</v>
      </c>
      <c r="B47" s="87" t="s">
        <v>702</v>
      </c>
      <c r="C47" s="88" t="s">
        <v>621</v>
      </c>
      <c r="D47" s="88" t="s">
        <v>598</v>
      </c>
      <c r="E47" s="88" t="s">
        <v>640</v>
      </c>
      <c r="F47" s="88"/>
      <c r="G47" s="89">
        <v>10</v>
      </c>
    </row>
    <row r="48" spans="1:7" ht="102">
      <c r="A48" s="95">
        <f t="shared" si="0"/>
        <v>36</v>
      </c>
      <c r="B48" s="96" t="s">
        <v>703</v>
      </c>
      <c r="C48" s="88" t="s">
        <v>621</v>
      </c>
      <c r="D48" s="88" t="s">
        <v>598</v>
      </c>
      <c r="E48" s="88" t="s">
        <v>310</v>
      </c>
      <c r="F48" s="88"/>
      <c r="G48" s="89">
        <v>10</v>
      </c>
    </row>
    <row r="49" spans="1:7" ht="25.5">
      <c r="A49" s="95">
        <f t="shared" si="0"/>
        <v>37</v>
      </c>
      <c r="B49" s="87" t="s">
        <v>629</v>
      </c>
      <c r="C49" s="88" t="s">
        <v>621</v>
      </c>
      <c r="D49" s="88" t="s">
        <v>598</v>
      </c>
      <c r="E49" s="88" t="s">
        <v>310</v>
      </c>
      <c r="F49" s="88" t="s">
        <v>630</v>
      </c>
      <c r="G49" s="89">
        <v>10</v>
      </c>
    </row>
    <row r="50" spans="1:7" ht="38.25">
      <c r="A50" s="95">
        <f t="shared" si="0"/>
        <v>38</v>
      </c>
      <c r="B50" s="87" t="s">
        <v>701</v>
      </c>
      <c r="C50" s="88" t="s">
        <v>621</v>
      </c>
      <c r="D50" s="88" t="s">
        <v>598</v>
      </c>
      <c r="E50" s="88" t="s">
        <v>310</v>
      </c>
      <c r="F50" s="88" t="s">
        <v>631</v>
      </c>
      <c r="G50" s="89">
        <v>10</v>
      </c>
    </row>
    <row r="51" spans="1:7" ht="51">
      <c r="A51" s="95">
        <f t="shared" si="0"/>
        <v>39</v>
      </c>
      <c r="B51" s="87" t="s">
        <v>349</v>
      </c>
      <c r="C51" s="88" t="s">
        <v>621</v>
      </c>
      <c r="D51" s="88" t="s">
        <v>598</v>
      </c>
      <c r="E51" s="88" t="s">
        <v>311</v>
      </c>
      <c r="F51" s="88"/>
      <c r="G51" s="89">
        <v>963.1</v>
      </c>
    </row>
    <row r="52" spans="1:7" ht="12.75">
      <c r="A52" s="95">
        <f t="shared" si="0"/>
        <v>40</v>
      </c>
      <c r="B52" s="87" t="s">
        <v>312</v>
      </c>
      <c r="C52" s="88" t="s">
        <v>621</v>
      </c>
      <c r="D52" s="88" t="s">
        <v>598</v>
      </c>
      <c r="E52" s="88" t="s">
        <v>313</v>
      </c>
      <c r="F52" s="88"/>
      <c r="G52" s="89">
        <v>963.1</v>
      </c>
    </row>
    <row r="53" spans="1:7" ht="118.5" customHeight="1">
      <c r="A53" s="95">
        <f t="shared" si="0"/>
        <v>41</v>
      </c>
      <c r="B53" s="96" t="s">
        <v>350</v>
      </c>
      <c r="C53" s="88" t="s">
        <v>621</v>
      </c>
      <c r="D53" s="88" t="s">
        <v>598</v>
      </c>
      <c r="E53" s="88" t="s">
        <v>641</v>
      </c>
      <c r="F53" s="88"/>
      <c r="G53" s="89">
        <v>87.2</v>
      </c>
    </row>
    <row r="54" spans="1:7" ht="25.5">
      <c r="A54" s="95">
        <f t="shared" si="0"/>
        <v>42</v>
      </c>
      <c r="B54" s="87" t="s">
        <v>629</v>
      </c>
      <c r="C54" s="88" t="s">
        <v>621</v>
      </c>
      <c r="D54" s="88" t="s">
        <v>598</v>
      </c>
      <c r="E54" s="88" t="s">
        <v>641</v>
      </c>
      <c r="F54" s="88" t="s">
        <v>630</v>
      </c>
      <c r="G54" s="89">
        <v>87.2</v>
      </c>
    </row>
    <row r="55" spans="1:7" ht="38.25">
      <c r="A55" s="95">
        <f t="shared" si="0"/>
        <v>43</v>
      </c>
      <c r="B55" s="87" t="s">
        <v>701</v>
      </c>
      <c r="C55" s="88" t="s">
        <v>621</v>
      </c>
      <c r="D55" s="88" t="s">
        <v>598</v>
      </c>
      <c r="E55" s="88" t="s">
        <v>641</v>
      </c>
      <c r="F55" s="88" t="s">
        <v>631</v>
      </c>
      <c r="G55" s="89">
        <v>87.2</v>
      </c>
    </row>
    <row r="56" spans="1:7" ht="105" customHeight="1">
      <c r="A56" s="95">
        <f t="shared" si="0"/>
        <v>44</v>
      </c>
      <c r="B56" s="96" t="s">
        <v>348</v>
      </c>
      <c r="C56" s="88" t="s">
        <v>621</v>
      </c>
      <c r="D56" s="88" t="s">
        <v>598</v>
      </c>
      <c r="E56" s="88" t="s">
        <v>642</v>
      </c>
      <c r="F56" s="88"/>
      <c r="G56" s="89">
        <v>661.9</v>
      </c>
    </row>
    <row r="57" spans="1:7" ht="25.5">
      <c r="A57" s="95">
        <f t="shared" si="0"/>
        <v>45</v>
      </c>
      <c r="B57" s="87" t="s">
        <v>629</v>
      </c>
      <c r="C57" s="88" t="s">
        <v>621</v>
      </c>
      <c r="D57" s="88" t="s">
        <v>598</v>
      </c>
      <c r="E57" s="88" t="s">
        <v>642</v>
      </c>
      <c r="F57" s="88" t="s">
        <v>630</v>
      </c>
      <c r="G57" s="89">
        <v>661.9</v>
      </c>
    </row>
    <row r="58" spans="1:7" ht="38.25">
      <c r="A58" s="95">
        <f t="shared" si="0"/>
        <v>46</v>
      </c>
      <c r="B58" s="87" t="s">
        <v>701</v>
      </c>
      <c r="C58" s="88" t="s">
        <v>621</v>
      </c>
      <c r="D58" s="88" t="s">
        <v>598</v>
      </c>
      <c r="E58" s="88" t="s">
        <v>642</v>
      </c>
      <c r="F58" s="88" t="s">
        <v>631</v>
      </c>
      <c r="G58" s="89">
        <v>661.9</v>
      </c>
    </row>
    <row r="59" spans="1:7" ht="106.5" customHeight="1">
      <c r="A59" s="95">
        <f t="shared" si="0"/>
        <v>47</v>
      </c>
      <c r="B59" s="96" t="s">
        <v>351</v>
      </c>
      <c r="C59" s="88" t="s">
        <v>621</v>
      </c>
      <c r="D59" s="88" t="s">
        <v>598</v>
      </c>
      <c r="E59" s="88" t="s">
        <v>643</v>
      </c>
      <c r="F59" s="88"/>
      <c r="G59" s="89">
        <v>50</v>
      </c>
    </row>
    <row r="60" spans="1:7" ht="25.5">
      <c r="A60" s="95">
        <f t="shared" si="0"/>
        <v>48</v>
      </c>
      <c r="B60" s="87" t="s">
        <v>629</v>
      </c>
      <c r="C60" s="88" t="s">
        <v>621</v>
      </c>
      <c r="D60" s="88" t="s">
        <v>598</v>
      </c>
      <c r="E60" s="88" t="s">
        <v>643</v>
      </c>
      <c r="F60" s="88" t="s">
        <v>630</v>
      </c>
      <c r="G60" s="89">
        <v>50</v>
      </c>
    </row>
    <row r="61" spans="1:7" ht="38.25">
      <c r="A61" s="95">
        <f t="shared" si="0"/>
        <v>49</v>
      </c>
      <c r="B61" s="87" t="s">
        <v>701</v>
      </c>
      <c r="C61" s="88" t="s">
        <v>621</v>
      </c>
      <c r="D61" s="88" t="s">
        <v>598</v>
      </c>
      <c r="E61" s="88" t="s">
        <v>643</v>
      </c>
      <c r="F61" s="88" t="s">
        <v>631</v>
      </c>
      <c r="G61" s="89">
        <v>50</v>
      </c>
    </row>
    <row r="62" spans="1:7" ht="76.5">
      <c r="A62" s="95">
        <f t="shared" si="0"/>
        <v>50</v>
      </c>
      <c r="B62" s="87" t="s">
        <v>62</v>
      </c>
      <c r="C62" s="88" t="s">
        <v>621</v>
      </c>
      <c r="D62" s="88" t="s">
        <v>598</v>
      </c>
      <c r="E62" s="88" t="s">
        <v>644</v>
      </c>
      <c r="F62" s="88"/>
      <c r="G62" s="89">
        <v>164</v>
      </c>
    </row>
    <row r="63" spans="1:7" ht="25.5">
      <c r="A63" s="95">
        <f t="shared" si="0"/>
        <v>51</v>
      </c>
      <c r="B63" s="87" t="s">
        <v>629</v>
      </c>
      <c r="C63" s="88" t="s">
        <v>621</v>
      </c>
      <c r="D63" s="88" t="s">
        <v>598</v>
      </c>
      <c r="E63" s="88" t="s">
        <v>644</v>
      </c>
      <c r="F63" s="88" t="s">
        <v>630</v>
      </c>
      <c r="G63" s="89">
        <v>164</v>
      </c>
    </row>
    <row r="64" spans="1:7" ht="38.25">
      <c r="A64" s="95">
        <f t="shared" si="0"/>
        <v>52</v>
      </c>
      <c r="B64" s="87" t="s">
        <v>701</v>
      </c>
      <c r="C64" s="88" t="s">
        <v>621</v>
      </c>
      <c r="D64" s="88" t="s">
        <v>598</v>
      </c>
      <c r="E64" s="88" t="s">
        <v>644</v>
      </c>
      <c r="F64" s="88" t="s">
        <v>631</v>
      </c>
      <c r="G64" s="89">
        <v>164</v>
      </c>
    </row>
    <row r="65" spans="1:7" ht="25.5">
      <c r="A65" s="95">
        <f t="shared" si="0"/>
        <v>53</v>
      </c>
      <c r="B65" s="87" t="s">
        <v>645</v>
      </c>
      <c r="C65" s="88" t="s">
        <v>621</v>
      </c>
      <c r="D65" s="88" t="s">
        <v>598</v>
      </c>
      <c r="E65" s="88" t="s">
        <v>646</v>
      </c>
      <c r="F65" s="88"/>
      <c r="G65" s="89">
        <v>35174.6</v>
      </c>
    </row>
    <row r="66" spans="1:7" ht="25.5">
      <c r="A66" s="95">
        <f t="shared" si="0"/>
        <v>54</v>
      </c>
      <c r="B66" s="87" t="s">
        <v>647</v>
      </c>
      <c r="C66" s="88" t="s">
        <v>621</v>
      </c>
      <c r="D66" s="88" t="s">
        <v>598</v>
      </c>
      <c r="E66" s="88" t="s">
        <v>648</v>
      </c>
      <c r="F66" s="88"/>
      <c r="G66" s="89">
        <v>35174.6</v>
      </c>
    </row>
    <row r="67" spans="1:7" ht="63.75">
      <c r="A67" s="95">
        <f t="shared" si="0"/>
        <v>55</v>
      </c>
      <c r="B67" s="87" t="s">
        <v>649</v>
      </c>
      <c r="C67" s="88" t="s">
        <v>621</v>
      </c>
      <c r="D67" s="88" t="s">
        <v>598</v>
      </c>
      <c r="E67" s="88" t="s">
        <v>650</v>
      </c>
      <c r="F67" s="88"/>
      <c r="G67" s="89">
        <f>1052+23.6</f>
        <v>1075.6</v>
      </c>
    </row>
    <row r="68" spans="1:7" ht="76.5">
      <c r="A68" s="95">
        <f t="shared" si="0"/>
        <v>56</v>
      </c>
      <c r="B68" s="87" t="s">
        <v>308</v>
      </c>
      <c r="C68" s="88" t="s">
        <v>621</v>
      </c>
      <c r="D68" s="88" t="s">
        <v>598</v>
      </c>
      <c r="E68" s="88" t="s">
        <v>650</v>
      </c>
      <c r="F68" s="88" t="s">
        <v>309</v>
      </c>
      <c r="G68" s="89">
        <f>G69</f>
        <v>827.6</v>
      </c>
    </row>
    <row r="69" spans="1:7" ht="25.5">
      <c r="A69" s="95">
        <f t="shared" si="0"/>
        <v>57</v>
      </c>
      <c r="B69" s="87" t="s">
        <v>626</v>
      </c>
      <c r="C69" s="88" t="s">
        <v>621</v>
      </c>
      <c r="D69" s="88" t="s">
        <v>598</v>
      </c>
      <c r="E69" s="88" t="s">
        <v>650</v>
      </c>
      <c r="F69" s="88" t="s">
        <v>571</v>
      </c>
      <c r="G69" s="89">
        <f>804+23.6</f>
        <v>827.6</v>
      </c>
    </row>
    <row r="70" spans="1:7" ht="25.5">
      <c r="A70" s="95">
        <f t="shared" si="0"/>
        <v>58</v>
      </c>
      <c r="B70" s="87" t="s">
        <v>629</v>
      </c>
      <c r="C70" s="88" t="s">
        <v>621</v>
      </c>
      <c r="D70" s="88" t="s">
        <v>598</v>
      </c>
      <c r="E70" s="88" t="s">
        <v>650</v>
      </c>
      <c r="F70" s="88" t="s">
        <v>630</v>
      </c>
      <c r="G70" s="89">
        <v>248</v>
      </c>
    </row>
    <row r="71" spans="1:7" ht="38.25">
      <c r="A71" s="95">
        <f t="shared" si="0"/>
        <v>59</v>
      </c>
      <c r="B71" s="87" t="s">
        <v>701</v>
      </c>
      <c r="C71" s="88" t="s">
        <v>621</v>
      </c>
      <c r="D71" s="88" t="s">
        <v>598</v>
      </c>
      <c r="E71" s="88" t="s">
        <v>650</v>
      </c>
      <c r="F71" s="88" t="s">
        <v>631</v>
      </c>
      <c r="G71" s="89">
        <v>248</v>
      </c>
    </row>
    <row r="72" spans="1:7" ht="63.75">
      <c r="A72" s="95">
        <f t="shared" si="0"/>
        <v>60</v>
      </c>
      <c r="B72" s="87" t="s">
        <v>651</v>
      </c>
      <c r="C72" s="88" t="s">
        <v>621</v>
      </c>
      <c r="D72" s="88" t="s">
        <v>598</v>
      </c>
      <c r="E72" s="88" t="s">
        <v>652</v>
      </c>
      <c r="F72" s="88"/>
      <c r="G72" s="89">
        <f>452.7+11.8</f>
        <v>464.5</v>
      </c>
    </row>
    <row r="73" spans="1:7" ht="76.5">
      <c r="A73" s="95">
        <f t="shared" si="0"/>
        <v>61</v>
      </c>
      <c r="B73" s="87" t="s">
        <v>308</v>
      </c>
      <c r="C73" s="88" t="s">
        <v>621</v>
      </c>
      <c r="D73" s="88" t="s">
        <v>598</v>
      </c>
      <c r="E73" s="88" t="s">
        <v>652</v>
      </c>
      <c r="F73" s="88" t="s">
        <v>309</v>
      </c>
      <c r="G73" s="89">
        <f>G74</f>
        <v>413.8</v>
      </c>
    </row>
    <row r="74" spans="1:7" ht="25.5">
      <c r="A74" s="95">
        <f t="shared" si="0"/>
        <v>62</v>
      </c>
      <c r="B74" s="87" t="s">
        <v>626</v>
      </c>
      <c r="C74" s="88" t="s">
        <v>621</v>
      </c>
      <c r="D74" s="88" t="s">
        <v>598</v>
      </c>
      <c r="E74" s="88" t="s">
        <v>652</v>
      </c>
      <c r="F74" s="88" t="s">
        <v>571</v>
      </c>
      <c r="G74" s="89">
        <f>402+11.8</f>
        <v>413.8</v>
      </c>
    </row>
    <row r="75" spans="1:7" ht="25.5">
      <c r="A75" s="95">
        <f t="shared" si="0"/>
        <v>63</v>
      </c>
      <c r="B75" s="87" t="s">
        <v>629</v>
      </c>
      <c r="C75" s="88" t="s">
        <v>621</v>
      </c>
      <c r="D75" s="88" t="s">
        <v>598</v>
      </c>
      <c r="E75" s="88" t="s">
        <v>652</v>
      </c>
      <c r="F75" s="88" t="s">
        <v>630</v>
      </c>
      <c r="G75" s="89">
        <v>50.7</v>
      </c>
    </row>
    <row r="76" spans="1:7" ht="38.25">
      <c r="A76" s="95">
        <f t="shared" si="0"/>
        <v>64</v>
      </c>
      <c r="B76" s="87" t="s">
        <v>701</v>
      </c>
      <c r="C76" s="88" t="s">
        <v>621</v>
      </c>
      <c r="D76" s="88" t="s">
        <v>598</v>
      </c>
      <c r="E76" s="88" t="s">
        <v>652</v>
      </c>
      <c r="F76" s="88" t="s">
        <v>631</v>
      </c>
      <c r="G76" s="89">
        <v>50.7</v>
      </c>
    </row>
    <row r="77" spans="1:7" ht="51">
      <c r="A77" s="95">
        <f t="shared" si="0"/>
        <v>65</v>
      </c>
      <c r="B77" s="87" t="s">
        <v>653</v>
      </c>
      <c r="C77" s="88" t="s">
        <v>621</v>
      </c>
      <c r="D77" s="88" t="s">
        <v>598</v>
      </c>
      <c r="E77" s="88" t="s">
        <v>654</v>
      </c>
      <c r="F77" s="88"/>
      <c r="G77" s="89">
        <v>32763.2</v>
      </c>
    </row>
    <row r="78" spans="1:7" ht="76.5">
      <c r="A78" s="95">
        <f t="shared" si="0"/>
        <v>66</v>
      </c>
      <c r="B78" s="87" t="s">
        <v>308</v>
      </c>
      <c r="C78" s="88" t="s">
        <v>621</v>
      </c>
      <c r="D78" s="88" t="s">
        <v>598</v>
      </c>
      <c r="E78" s="88" t="s">
        <v>654</v>
      </c>
      <c r="F78" s="88" t="s">
        <v>309</v>
      </c>
      <c r="G78" s="89">
        <v>19982.7</v>
      </c>
    </row>
    <row r="79" spans="1:7" ht="25.5">
      <c r="A79" s="95">
        <f aca="true" t="shared" si="1" ref="A79:A142">A78+1</f>
        <v>67</v>
      </c>
      <c r="B79" s="87" t="s">
        <v>626</v>
      </c>
      <c r="C79" s="88" t="s">
        <v>621</v>
      </c>
      <c r="D79" s="88" t="s">
        <v>598</v>
      </c>
      <c r="E79" s="88" t="s">
        <v>654</v>
      </c>
      <c r="F79" s="88" t="s">
        <v>571</v>
      </c>
      <c r="G79" s="89">
        <v>19982.7</v>
      </c>
    </row>
    <row r="80" spans="1:7" ht="25.5">
      <c r="A80" s="95">
        <f t="shared" si="1"/>
        <v>68</v>
      </c>
      <c r="B80" s="87" t="s">
        <v>629</v>
      </c>
      <c r="C80" s="88" t="s">
        <v>621</v>
      </c>
      <c r="D80" s="88" t="s">
        <v>598</v>
      </c>
      <c r="E80" s="88" t="s">
        <v>654</v>
      </c>
      <c r="F80" s="88" t="s">
        <v>630</v>
      </c>
      <c r="G80" s="89">
        <v>12756.8</v>
      </c>
    </row>
    <row r="81" spans="1:7" ht="38.25">
      <c r="A81" s="95">
        <f t="shared" si="1"/>
        <v>69</v>
      </c>
      <c r="B81" s="87" t="s">
        <v>701</v>
      </c>
      <c r="C81" s="88" t="s">
        <v>621</v>
      </c>
      <c r="D81" s="88" t="s">
        <v>598</v>
      </c>
      <c r="E81" s="88" t="s">
        <v>654</v>
      </c>
      <c r="F81" s="88" t="s">
        <v>631</v>
      </c>
      <c r="G81" s="89">
        <v>12756.8</v>
      </c>
    </row>
    <row r="82" spans="1:7" ht="12.75">
      <c r="A82" s="95">
        <f t="shared" si="1"/>
        <v>70</v>
      </c>
      <c r="B82" s="87" t="s">
        <v>655</v>
      </c>
      <c r="C82" s="88" t="s">
        <v>621</v>
      </c>
      <c r="D82" s="88" t="s">
        <v>598</v>
      </c>
      <c r="E82" s="88" t="s">
        <v>654</v>
      </c>
      <c r="F82" s="88" t="s">
        <v>656</v>
      </c>
      <c r="G82" s="89">
        <v>23.7</v>
      </c>
    </row>
    <row r="83" spans="1:7" ht="12.75">
      <c r="A83" s="95">
        <f t="shared" si="1"/>
        <v>71</v>
      </c>
      <c r="B83" s="87" t="s">
        <v>657</v>
      </c>
      <c r="C83" s="88" t="s">
        <v>621</v>
      </c>
      <c r="D83" s="88" t="s">
        <v>598</v>
      </c>
      <c r="E83" s="88" t="s">
        <v>654</v>
      </c>
      <c r="F83" s="88" t="s">
        <v>658</v>
      </c>
      <c r="G83" s="89">
        <v>23.7</v>
      </c>
    </row>
    <row r="84" spans="1:7" ht="38.25">
      <c r="A84" s="95">
        <f t="shared" si="1"/>
        <v>72</v>
      </c>
      <c r="B84" s="87" t="s">
        <v>659</v>
      </c>
      <c r="C84" s="88" t="s">
        <v>621</v>
      </c>
      <c r="D84" s="88" t="s">
        <v>598</v>
      </c>
      <c r="E84" s="88" t="s">
        <v>660</v>
      </c>
      <c r="F84" s="88"/>
      <c r="G84" s="89">
        <v>906.7</v>
      </c>
    </row>
    <row r="85" spans="1:7" ht="76.5">
      <c r="A85" s="95">
        <f t="shared" si="1"/>
        <v>73</v>
      </c>
      <c r="B85" s="87" t="s">
        <v>308</v>
      </c>
      <c r="C85" s="88" t="s">
        <v>621</v>
      </c>
      <c r="D85" s="88" t="s">
        <v>598</v>
      </c>
      <c r="E85" s="88" t="s">
        <v>660</v>
      </c>
      <c r="F85" s="88" t="s">
        <v>309</v>
      </c>
      <c r="G85" s="89">
        <v>906.7</v>
      </c>
    </row>
    <row r="86" spans="1:7" ht="25.5">
      <c r="A86" s="95">
        <f t="shared" si="1"/>
        <v>74</v>
      </c>
      <c r="B86" s="87" t="s">
        <v>626</v>
      </c>
      <c r="C86" s="88" t="s">
        <v>621</v>
      </c>
      <c r="D86" s="88" t="s">
        <v>598</v>
      </c>
      <c r="E86" s="88" t="s">
        <v>660</v>
      </c>
      <c r="F86" s="88" t="s">
        <v>571</v>
      </c>
      <c r="G86" s="89">
        <v>906.7</v>
      </c>
    </row>
    <row r="87" spans="1:7" ht="12.75">
      <c r="A87" s="95">
        <f t="shared" si="1"/>
        <v>75</v>
      </c>
      <c r="B87" s="87" t="s">
        <v>601</v>
      </c>
      <c r="C87" s="88" t="s">
        <v>621</v>
      </c>
      <c r="D87" s="88" t="s">
        <v>582</v>
      </c>
      <c r="E87" s="88"/>
      <c r="F87" s="88"/>
      <c r="G87" s="89">
        <v>140</v>
      </c>
    </row>
    <row r="88" spans="1:7" ht="25.5">
      <c r="A88" s="95">
        <f t="shared" si="1"/>
        <v>76</v>
      </c>
      <c r="B88" s="87" t="s">
        <v>645</v>
      </c>
      <c r="C88" s="88" t="s">
        <v>621</v>
      </c>
      <c r="D88" s="88" t="s">
        <v>582</v>
      </c>
      <c r="E88" s="88" t="s">
        <v>646</v>
      </c>
      <c r="F88" s="88"/>
      <c r="G88" s="89">
        <v>140</v>
      </c>
    </row>
    <row r="89" spans="1:7" ht="25.5">
      <c r="A89" s="95">
        <f t="shared" si="1"/>
        <v>77</v>
      </c>
      <c r="B89" s="87" t="s">
        <v>647</v>
      </c>
      <c r="C89" s="88" t="s">
        <v>621</v>
      </c>
      <c r="D89" s="88" t="s">
        <v>582</v>
      </c>
      <c r="E89" s="88" t="s">
        <v>648</v>
      </c>
      <c r="F89" s="88"/>
      <c r="G89" s="89">
        <v>140</v>
      </c>
    </row>
    <row r="90" spans="1:7" ht="38.25">
      <c r="A90" s="95">
        <f t="shared" si="1"/>
        <v>78</v>
      </c>
      <c r="B90" s="87" t="s">
        <v>1019</v>
      </c>
      <c r="C90" s="88" t="s">
        <v>621</v>
      </c>
      <c r="D90" s="88" t="s">
        <v>582</v>
      </c>
      <c r="E90" s="88" t="s">
        <v>1020</v>
      </c>
      <c r="F90" s="88"/>
      <c r="G90" s="89">
        <v>140</v>
      </c>
    </row>
    <row r="91" spans="1:7" ht="12.75">
      <c r="A91" s="95">
        <f t="shared" si="1"/>
        <v>79</v>
      </c>
      <c r="B91" s="87" t="s">
        <v>655</v>
      </c>
      <c r="C91" s="88" t="s">
        <v>621</v>
      </c>
      <c r="D91" s="88" t="s">
        <v>582</v>
      </c>
      <c r="E91" s="88" t="s">
        <v>1020</v>
      </c>
      <c r="F91" s="88" t="s">
        <v>656</v>
      </c>
      <c r="G91" s="89">
        <v>140</v>
      </c>
    </row>
    <row r="92" spans="1:7" ht="12.75">
      <c r="A92" s="95">
        <f t="shared" si="1"/>
        <v>80</v>
      </c>
      <c r="B92" s="87" t="s">
        <v>1021</v>
      </c>
      <c r="C92" s="88" t="s">
        <v>621</v>
      </c>
      <c r="D92" s="88" t="s">
        <v>582</v>
      </c>
      <c r="E92" s="88" t="s">
        <v>1020</v>
      </c>
      <c r="F92" s="88" t="s">
        <v>1022</v>
      </c>
      <c r="G92" s="89">
        <v>140</v>
      </c>
    </row>
    <row r="93" spans="1:7" ht="12.75">
      <c r="A93" s="95">
        <f t="shared" si="1"/>
        <v>81</v>
      </c>
      <c r="B93" s="87" t="s">
        <v>314</v>
      </c>
      <c r="C93" s="88" t="s">
        <v>621</v>
      </c>
      <c r="D93" s="88" t="s">
        <v>583</v>
      </c>
      <c r="E93" s="88"/>
      <c r="F93" s="88"/>
      <c r="G93" s="89">
        <f>793.3+1.1</f>
        <v>794.4</v>
      </c>
    </row>
    <row r="94" spans="1:7" ht="51">
      <c r="A94" s="95">
        <f t="shared" si="1"/>
        <v>82</v>
      </c>
      <c r="B94" s="87" t="s">
        <v>634</v>
      </c>
      <c r="C94" s="88" t="s">
        <v>621</v>
      </c>
      <c r="D94" s="88" t="s">
        <v>583</v>
      </c>
      <c r="E94" s="88" t="s">
        <v>635</v>
      </c>
      <c r="F94" s="88"/>
      <c r="G94" s="89">
        <v>450</v>
      </c>
    </row>
    <row r="95" spans="1:7" ht="38.25">
      <c r="A95" s="95">
        <f t="shared" si="1"/>
        <v>83</v>
      </c>
      <c r="B95" s="87" t="s">
        <v>636</v>
      </c>
      <c r="C95" s="88" t="s">
        <v>621</v>
      </c>
      <c r="D95" s="88" t="s">
        <v>583</v>
      </c>
      <c r="E95" s="88" t="s">
        <v>637</v>
      </c>
      <c r="F95" s="88"/>
      <c r="G95" s="89">
        <v>450</v>
      </c>
    </row>
    <row r="96" spans="1:7" ht="127.5">
      <c r="A96" s="95">
        <f t="shared" si="1"/>
        <v>84</v>
      </c>
      <c r="B96" s="96" t="s">
        <v>704</v>
      </c>
      <c r="C96" s="88" t="s">
        <v>621</v>
      </c>
      <c r="D96" s="88" t="s">
        <v>583</v>
      </c>
      <c r="E96" s="88" t="s">
        <v>705</v>
      </c>
      <c r="F96" s="88"/>
      <c r="G96" s="89">
        <v>450</v>
      </c>
    </row>
    <row r="97" spans="1:7" ht="25.5">
      <c r="A97" s="95">
        <f t="shared" si="1"/>
        <v>85</v>
      </c>
      <c r="B97" s="87" t="s">
        <v>629</v>
      </c>
      <c r="C97" s="88" t="s">
        <v>621</v>
      </c>
      <c r="D97" s="88" t="s">
        <v>583</v>
      </c>
      <c r="E97" s="88" t="s">
        <v>705</v>
      </c>
      <c r="F97" s="88" t="s">
        <v>630</v>
      </c>
      <c r="G97" s="89">
        <v>450</v>
      </c>
    </row>
    <row r="98" spans="1:7" ht="38.25">
      <c r="A98" s="95">
        <f t="shared" si="1"/>
        <v>86</v>
      </c>
      <c r="B98" s="87" t="s">
        <v>701</v>
      </c>
      <c r="C98" s="88" t="s">
        <v>621</v>
      </c>
      <c r="D98" s="88" t="s">
        <v>583</v>
      </c>
      <c r="E98" s="88" t="s">
        <v>705</v>
      </c>
      <c r="F98" s="88" t="s">
        <v>631</v>
      </c>
      <c r="G98" s="89">
        <v>450</v>
      </c>
    </row>
    <row r="99" spans="1:7" ht="25.5">
      <c r="A99" s="95">
        <f t="shared" si="1"/>
        <v>87</v>
      </c>
      <c r="B99" s="87" t="s">
        <v>645</v>
      </c>
      <c r="C99" s="88" t="s">
        <v>621</v>
      </c>
      <c r="D99" s="88" t="s">
        <v>583</v>
      </c>
      <c r="E99" s="88" t="s">
        <v>646</v>
      </c>
      <c r="F99" s="88"/>
      <c r="G99" s="89">
        <f>343.3+1.1</f>
        <v>344.40000000000003</v>
      </c>
    </row>
    <row r="100" spans="1:7" ht="25.5">
      <c r="A100" s="95">
        <f t="shared" si="1"/>
        <v>88</v>
      </c>
      <c r="B100" s="87" t="s">
        <v>647</v>
      </c>
      <c r="C100" s="88" t="s">
        <v>621</v>
      </c>
      <c r="D100" s="88" t="s">
        <v>583</v>
      </c>
      <c r="E100" s="88" t="s">
        <v>648</v>
      </c>
      <c r="F100" s="88"/>
      <c r="G100" s="89">
        <f>343.3+1.1</f>
        <v>344.40000000000003</v>
      </c>
    </row>
    <row r="101" spans="1:7" ht="76.5">
      <c r="A101" s="95">
        <f t="shared" si="1"/>
        <v>89</v>
      </c>
      <c r="B101" s="87" t="s">
        <v>706</v>
      </c>
      <c r="C101" s="88" t="s">
        <v>621</v>
      </c>
      <c r="D101" s="88" t="s">
        <v>583</v>
      </c>
      <c r="E101" s="88" t="s">
        <v>707</v>
      </c>
      <c r="F101" s="88"/>
      <c r="G101" s="89">
        <f>G102</f>
        <v>39.6</v>
      </c>
    </row>
    <row r="102" spans="1:7" ht="25.5">
      <c r="A102" s="95">
        <f t="shared" si="1"/>
        <v>90</v>
      </c>
      <c r="B102" s="87" t="s">
        <v>629</v>
      </c>
      <c r="C102" s="88" t="s">
        <v>621</v>
      </c>
      <c r="D102" s="88" t="s">
        <v>583</v>
      </c>
      <c r="E102" s="88" t="s">
        <v>707</v>
      </c>
      <c r="F102" s="88" t="s">
        <v>630</v>
      </c>
      <c r="G102" s="89">
        <f>G103</f>
        <v>39.6</v>
      </c>
    </row>
    <row r="103" spans="1:7" ht="38.25">
      <c r="A103" s="95">
        <f t="shared" si="1"/>
        <v>91</v>
      </c>
      <c r="B103" s="87" t="s">
        <v>701</v>
      </c>
      <c r="C103" s="88" t="s">
        <v>621</v>
      </c>
      <c r="D103" s="88" t="s">
        <v>583</v>
      </c>
      <c r="E103" s="88" t="s">
        <v>707</v>
      </c>
      <c r="F103" s="88" t="s">
        <v>631</v>
      </c>
      <c r="G103" s="89">
        <f>38.5+1.1</f>
        <v>39.6</v>
      </c>
    </row>
    <row r="104" spans="1:7" ht="51">
      <c r="A104" s="95">
        <f t="shared" si="1"/>
        <v>92</v>
      </c>
      <c r="B104" s="87" t="s">
        <v>1023</v>
      </c>
      <c r="C104" s="88" t="s">
        <v>621</v>
      </c>
      <c r="D104" s="88" t="s">
        <v>583</v>
      </c>
      <c r="E104" s="88" t="s">
        <v>1024</v>
      </c>
      <c r="F104" s="88"/>
      <c r="G104" s="89">
        <v>148.8</v>
      </c>
    </row>
    <row r="105" spans="1:7" ht="25.5">
      <c r="A105" s="95">
        <f t="shared" si="1"/>
        <v>93</v>
      </c>
      <c r="B105" s="87" t="s">
        <v>629</v>
      </c>
      <c r="C105" s="88" t="s">
        <v>621</v>
      </c>
      <c r="D105" s="88" t="s">
        <v>583</v>
      </c>
      <c r="E105" s="88" t="s">
        <v>1024</v>
      </c>
      <c r="F105" s="88" t="s">
        <v>630</v>
      </c>
      <c r="G105" s="89">
        <v>148.8</v>
      </c>
    </row>
    <row r="106" spans="1:7" ht="38.25">
      <c r="A106" s="95">
        <f t="shared" si="1"/>
        <v>94</v>
      </c>
      <c r="B106" s="87" t="s">
        <v>701</v>
      </c>
      <c r="C106" s="88" t="s">
        <v>621</v>
      </c>
      <c r="D106" s="88" t="s">
        <v>583</v>
      </c>
      <c r="E106" s="88" t="s">
        <v>1024</v>
      </c>
      <c r="F106" s="88" t="s">
        <v>631</v>
      </c>
      <c r="G106" s="89">
        <v>148.8</v>
      </c>
    </row>
    <row r="107" spans="1:7" ht="76.5">
      <c r="A107" s="95">
        <f t="shared" si="1"/>
        <v>95</v>
      </c>
      <c r="B107" s="87" t="s">
        <v>708</v>
      </c>
      <c r="C107" s="88" t="s">
        <v>621</v>
      </c>
      <c r="D107" s="88" t="s">
        <v>583</v>
      </c>
      <c r="E107" s="88" t="s">
        <v>709</v>
      </c>
      <c r="F107" s="88"/>
      <c r="G107" s="89">
        <v>156</v>
      </c>
    </row>
    <row r="108" spans="1:7" ht="12.75">
      <c r="A108" s="95">
        <f t="shared" si="1"/>
        <v>96</v>
      </c>
      <c r="B108" s="87" t="s">
        <v>655</v>
      </c>
      <c r="C108" s="88" t="s">
        <v>621</v>
      </c>
      <c r="D108" s="88" t="s">
        <v>583</v>
      </c>
      <c r="E108" s="88" t="s">
        <v>709</v>
      </c>
      <c r="F108" s="88" t="s">
        <v>656</v>
      </c>
      <c r="G108" s="89">
        <v>156</v>
      </c>
    </row>
    <row r="109" spans="1:7" ht="12.75">
      <c r="A109" s="95">
        <f t="shared" si="1"/>
        <v>97</v>
      </c>
      <c r="B109" s="87" t="s">
        <v>710</v>
      </c>
      <c r="C109" s="88" t="s">
        <v>621</v>
      </c>
      <c r="D109" s="88" t="s">
        <v>583</v>
      </c>
      <c r="E109" s="88" t="s">
        <v>709</v>
      </c>
      <c r="F109" s="88" t="s">
        <v>711</v>
      </c>
      <c r="G109" s="89">
        <v>156</v>
      </c>
    </row>
    <row r="110" spans="1:7" ht="12.75">
      <c r="A110" s="95">
        <f t="shared" si="1"/>
        <v>98</v>
      </c>
      <c r="B110" s="87" t="s">
        <v>1025</v>
      </c>
      <c r="C110" s="88" t="s">
        <v>621</v>
      </c>
      <c r="D110" s="88" t="s">
        <v>429</v>
      </c>
      <c r="E110" s="88"/>
      <c r="F110" s="88"/>
      <c r="G110" s="89">
        <f>20184.2+82.8</f>
        <v>20267</v>
      </c>
    </row>
    <row r="111" spans="1:7" ht="12.75">
      <c r="A111" s="95">
        <f t="shared" si="1"/>
        <v>99</v>
      </c>
      <c r="B111" s="87" t="s">
        <v>430</v>
      </c>
      <c r="C111" s="88" t="s">
        <v>621</v>
      </c>
      <c r="D111" s="88" t="s">
        <v>431</v>
      </c>
      <c r="E111" s="88"/>
      <c r="F111" s="88"/>
      <c r="G111" s="89">
        <f>3435.6+82.8</f>
        <v>3518.4</v>
      </c>
    </row>
    <row r="112" spans="1:7" ht="25.5">
      <c r="A112" s="95">
        <f t="shared" si="1"/>
        <v>100</v>
      </c>
      <c r="B112" s="87" t="s">
        <v>1026</v>
      </c>
      <c r="C112" s="88" t="s">
        <v>621</v>
      </c>
      <c r="D112" s="88" t="s">
        <v>431</v>
      </c>
      <c r="E112" s="88" t="s">
        <v>1027</v>
      </c>
      <c r="F112" s="88"/>
      <c r="G112" s="89">
        <f>3435.6+82.8</f>
        <v>3518.4</v>
      </c>
    </row>
    <row r="113" spans="1:7" ht="25.5">
      <c r="A113" s="95">
        <f t="shared" si="1"/>
        <v>101</v>
      </c>
      <c r="B113" s="87" t="s">
        <v>1028</v>
      </c>
      <c r="C113" s="88" t="s">
        <v>621</v>
      </c>
      <c r="D113" s="88" t="s">
        <v>431</v>
      </c>
      <c r="E113" s="88" t="s">
        <v>1029</v>
      </c>
      <c r="F113" s="88"/>
      <c r="G113" s="89">
        <v>49</v>
      </c>
    </row>
    <row r="114" spans="1:7" ht="114.75">
      <c r="A114" s="95">
        <f t="shared" si="1"/>
        <v>102</v>
      </c>
      <c r="B114" s="96" t="s">
        <v>712</v>
      </c>
      <c r="C114" s="88" t="s">
        <v>621</v>
      </c>
      <c r="D114" s="88" t="s">
        <v>431</v>
      </c>
      <c r="E114" s="88" t="s">
        <v>1030</v>
      </c>
      <c r="F114" s="88"/>
      <c r="G114" s="89">
        <v>49</v>
      </c>
    </row>
    <row r="115" spans="1:7" ht="12.75">
      <c r="A115" s="95">
        <f t="shared" si="1"/>
        <v>103</v>
      </c>
      <c r="B115" s="87" t="s">
        <v>655</v>
      </c>
      <c r="C115" s="88" t="s">
        <v>621</v>
      </c>
      <c r="D115" s="88" t="s">
        <v>431</v>
      </c>
      <c r="E115" s="88" t="s">
        <v>1030</v>
      </c>
      <c r="F115" s="88" t="s">
        <v>656</v>
      </c>
      <c r="G115" s="89">
        <v>49</v>
      </c>
    </row>
    <row r="116" spans="1:7" ht="47.25" customHeight="1">
      <c r="A116" s="95">
        <f t="shared" si="1"/>
        <v>104</v>
      </c>
      <c r="B116" s="87" t="s">
        <v>1031</v>
      </c>
      <c r="C116" s="88" t="s">
        <v>621</v>
      </c>
      <c r="D116" s="88" t="s">
        <v>431</v>
      </c>
      <c r="E116" s="88" t="s">
        <v>1030</v>
      </c>
      <c r="F116" s="88" t="s">
        <v>1032</v>
      </c>
      <c r="G116" s="89">
        <v>49</v>
      </c>
    </row>
    <row r="117" spans="1:7" ht="38.25">
      <c r="A117" s="95">
        <f t="shared" si="1"/>
        <v>105</v>
      </c>
      <c r="B117" s="87" t="s">
        <v>1037</v>
      </c>
      <c r="C117" s="88" t="s">
        <v>621</v>
      </c>
      <c r="D117" s="88" t="s">
        <v>431</v>
      </c>
      <c r="E117" s="88" t="s">
        <v>1038</v>
      </c>
      <c r="F117" s="88"/>
      <c r="G117" s="89">
        <f>3386.6+82.8</f>
        <v>3469.4</v>
      </c>
    </row>
    <row r="118" spans="1:7" ht="89.25">
      <c r="A118" s="95">
        <f t="shared" si="1"/>
        <v>106</v>
      </c>
      <c r="B118" s="96" t="s">
        <v>808</v>
      </c>
      <c r="C118" s="88" t="s">
        <v>621</v>
      </c>
      <c r="D118" s="88" t="s">
        <v>431</v>
      </c>
      <c r="E118" s="88" t="s">
        <v>667</v>
      </c>
      <c r="F118" s="88"/>
      <c r="G118" s="89">
        <f>3386.6+82.8</f>
        <v>3469.4</v>
      </c>
    </row>
    <row r="119" spans="1:7" ht="76.5">
      <c r="A119" s="95">
        <f t="shared" si="1"/>
        <v>107</v>
      </c>
      <c r="B119" s="87" t="s">
        <v>308</v>
      </c>
      <c r="C119" s="88" t="s">
        <v>621</v>
      </c>
      <c r="D119" s="88" t="s">
        <v>431</v>
      </c>
      <c r="E119" s="88" t="s">
        <v>667</v>
      </c>
      <c r="F119" s="88" t="s">
        <v>309</v>
      </c>
      <c r="G119" s="89">
        <f>2814+82.8</f>
        <v>2896.8</v>
      </c>
    </row>
    <row r="120" spans="1:7" ht="25.5">
      <c r="A120" s="95">
        <f t="shared" si="1"/>
        <v>108</v>
      </c>
      <c r="B120" s="87" t="s">
        <v>626</v>
      </c>
      <c r="C120" s="88" t="s">
        <v>621</v>
      </c>
      <c r="D120" s="88" t="s">
        <v>431</v>
      </c>
      <c r="E120" s="88" t="s">
        <v>667</v>
      </c>
      <c r="F120" s="88" t="s">
        <v>571</v>
      </c>
      <c r="G120" s="89">
        <f>2814+82.8</f>
        <v>2896.8</v>
      </c>
    </row>
    <row r="121" spans="1:7" ht="25.5">
      <c r="A121" s="95">
        <f t="shared" si="1"/>
        <v>109</v>
      </c>
      <c r="B121" s="87" t="s">
        <v>629</v>
      </c>
      <c r="C121" s="88" t="s">
        <v>621</v>
      </c>
      <c r="D121" s="88" t="s">
        <v>431</v>
      </c>
      <c r="E121" s="88" t="s">
        <v>667</v>
      </c>
      <c r="F121" s="88" t="s">
        <v>630</v>
      </c>
      <c r="G121" s="89">
        <v>572.6</v>
      </c>
    </row>
    <row r="122" spans="1:7" ht="38.25">
      <c r="A122" s="95">
        <f t="shared" si="1"/>
        <v>110</v>
      </c>
      <c r="B122" s="87" t="s">
        <v>701</v>
      </c>
      <c r="C122" s="88" t="s">
        <v>621</v>
      </c>
      <c r="D122" s="88" t="s">
        <v>431</v>
      </c>
      <c r="E122" s="88" t="s">
        <v>667</v>
      </c>
      <c r="F122" s="88" t="s">
        <v>631</v>
      </c>
      <c r="G122" s="89">
        <v>572.6</v>
      </c>
    </row>
    <row r="123" spans="1:7" ht="12.75">
      <c r="A123" s="95">
        <f t="shared" si="1"/>
        <v>111</v>
      </c>
      <c r="B123" s="87" t="s">
        <v>297</v>
      </c>
      <c r="C123" s="88" t="s">
        <v>621</v>
      </c>
      <c r="D123" s="88" t="s">
        <v>298</v>
      </c>
      <c r="E123" s="88"/>
      <c r="F123" s="88"/>
      <c r="G123" s="89">
        <v>480</v>
      </c>
    </row>
    <row r="124" spans="1:7" ht="51">
      <c r="A124" s="95">
        <f t="shared" si="1"/>
        <v>112</v>
      </c>
      <c r="B124" s="87" t="s">
        <v>634</v>
      </c>
      <c r="C124" s="88" t="s">
        <v>621</v>
      </c>
      <c r="D124" s="88" t="s">
        <v>298</v>
      </c>
      <c r="E124" s="88" t="s">
        <v>635</v>
      </c>
      <c r="F124" s="88"/>
      <c r="G124" s="89">
        <v>480</v>
      </c>
    </row>
    <row r="125" spans="1:7" ht="38.25">
      <c r="A125" s="95">
        <f t="shared" si="1"/>
        <v>113</v>
      </c>
      <c r="B125" s="87" t="s">
        <v>636</v>
      </c>
      <c r="C125" s="88" t="s">
        <v>621</v>
      </c>
      <c r="D125" s="88" t="s">
        <v>298</v>
      </c>
      <c r="E125" s="88" t="s">
        <v>637</v>
      </c>
      <c r="F125" s="88"/>
      <c r="G125" s="89">
        <v>480</v>
      </c>
    </row>
    <row r="126" spans="1:7" ht="127.5">
      <c r="A126" s="95">
        <f t="shared" si="1"/>
        <v>114</v>
      </c>
      <c r="B126" s="96" t="s">
        <v>668</v>
      </c>
      <c r="C126" s="88" t="s">
        <v>621</v>
      </c>
      <c r="D126" s="88" t="s">
        <v>298</v>
      </c>
      <c r="E126" s="88" t="s">
        <v>669</v>
      </c>
      <c r="F126" s="88"/>
      <c r="G126" s="89">
        <v>450</v>
      </c>
    </row>
    <row r="127" spans="1:7" ht="25.5">
      <c r="A127" s="95">
        <f t="shared" si="1"/>
        <v>115</v>
      </c>
      <c r="B127" s="87" t="s">
        <v>629</v>
      </c>
      <c r="C127" s="88" t="s">
        <v>621</v>
      </c>
      <c r="D127" s="88" t="s">
        <v>298</v>
      </c>
      <c r="E127" s="88" t="s">
        <v>669</v>
      </c>
      <c r="F127" s="88" t="s">
        <v>630</v>
      </c>
      <c r="G127" s="89">
        <v>450</v>
      </c>
    </row>
    <row r="128" spans="1:7" ht="38.25">
      <c r="A128" s="95">
        <f t="shared" si="1"/>
        <v>116</v>
      </c>
      <c r="B128" s="87" t="s">
        <v>701</v>
      </c>
      <c r="C128" s="88" t="s">
        <v>621</v>
      </c>
      <c r="D128" s="88" t="s">
        <v>298</v>
      </c>
      <c r="E128" s="88" t="s">
        <v>669</v>
      </c>
      <c r="F128" s="88" t="s">
        <v>631</v>
      </c>
      <c r="G128" s="89">
        <v>450</v>
      </c>
    </row>
    <row r="129" spans="1:7" ht="140.25">
      <c r="A129" s="95">
        <f t="shared" si="1"/>
        <v>117</v>
      </c>
      <c r="B129" s="96" t="s">
        <v>713</v>
      </c>
      <c r="C129" s="88" t="s">
        <v>621</v>
      </c>
      <c r="D129" s="88" t="s">
        <v>298</v>
      </c>
      <c r="E129" s="88" t="s">
        <v>714</v>
      </c>
      <c r="F129" s="88"/>
      <c r="G129" s="89">
        <v>30</v>
      </c>
    </row>
    <row r="130" spans="1:7" ht="25.5">
      <c r="A130" s="95">
        <f t="shared" si="1"/>
        <v>118</v>
      </c>
      <c r="B130" s="87" t="s">
        <v>629</v>
      </c>
      <c r="C130" s="88" t="s">
        <v>621</v>
      </c>
      <c r="D130" s="88" t="s">
        <v>298</v>
      </c>
      <c r="E130" s="88" t="s">
        <v>714</v>
      </c>
      <c r="F130" s="88" t="s">
        <v>630</v>
      </c>
      <c r="G130" s="89">
        <v>30</v>
      </c>
    </row>
    <row r="131" spans="1:7" ht="38.25">
      <c r="A131" s="95">
        <f t="shared" si="1"/>
        <v>119</v>
      </c>
      <c r="B131" s="87" t="s">
        <v>701</v>
      </c>
      <c r="C131" s="88" t="s">
        <v>621</v>
      </c>
      <c r="D131" s="88" t="s">
        <v>298</v>
      </c>
      <c r="E131" s="88" t="s">
        <v>714</v>
      </c>
      <c r="F131" s="88" t="s">
        <v>631</v>
      </c>
      <c r="G131" s="89">
        <v>30</v>
      </c>
    </row>
    <row r="132" spans="1:7" ht="12.75">
      <c r="A132" s="95">
        <f t="shared" si="1"/>
        <v>120</v>
      </c>
      <c r="B132" s="87" t="s">
        <v>432</v>
      </c>
      <c r="C132" s="88" t="s">
        <v>621</v>
      </c>
      <c r="D132" s="88" t="s">
        <v>433</v>
      </c>
      <c r="E132" s="88"/>
      <c r="F132" s="88"/>
      <c r="G132" s="89">
        <v>12980.9</v>
      </c>
    </row>
    <row r="133" spans="1:7" ht="25.5">
      <c r="A133" s="95">
        <f t="shared" si="1"/>
        <v>121</v>
      </c>
      <c r="B133" s="87" t="s">
        <v>670</v>
      </c>
      <c r="C133" s="88" t="s">
        <v>621</v>
      </c>
      <c r="D133" s="88" t="s">
        <v>433</v>
      </c>
      <c r="E133" s="88" t="s">
        <v>671</v>
      </c>
      <c r="F133" s="88"/>
      <c r="G133" s="89">
        <v>12980.9</v>
      </c>
    </row>
    <row r="134" spans="1:7" ht="12.75">
      <c r="A134" s="95">
        <f t="shared" si="1"/>
        <v>122</v>
      </c>
      <c r="B134" s="87" t="s">
        <v>312</v>
      </c>
      <c r="C134" s="88" t="s">
        <v>621</v>
      </c>
      <c r="D134" s="88" t="s">
        <v>433</v>
      </c>
      <c r="E134" s="88" t="s">
        <v>672</v>
      </c>
      <c r="F134" s="88"/>
      <c r="G134" s="89">
        <v>12980.9</v>
      </c>
    </row>
    <row r="135" spans="1:7" ht="114.75">
      <c r="A135" s="95">
        <f t="shared" si="1"/>
        <v>123</v>
      </c>
      <c r="B135" s="96" t="s">
        <v>673</v>
      </c>
      <c r="C135" s="88" t="s">
        <v>621</v>
      </c>
      <c r="D135" s="88" t="s">
        <v>433</v>
      </c>
      <c r="E135" s="88" t="s">
        <v>674</v>
      </c>
      <c r="F135" s="88"/>
      <c r="G135" s="89">
        <v>12980.9</v>
      </c>
    </row>
    <row r="136" spans="1:7" ht="12.75">
      <c r="A136" s="95">
        <f t="shared" si="1"/>
        <v>124</v>
      </c>
      <c r="B136" s="87" t="s">
        <v>655</v>
      </c>
      <c r="C136" s="88" t="s">
        <v>621</v>
      </c>
      <c r="D136" s="88" t="s">
        <v>433</v>
      </c>
      <c r="E136" s="88" t="s">
        <v>674</v>
      </c>
      <c r="F136" s="88" t="s">
        <v>656</v>
      </c>
      <c r="G136" s="89">
        <v>12980.9</v>
      </c>
    </row>
    <row r="137" spans="1:7" ht="51">
      <c r="A137" s="95">
        <f t="shared" si="1"/>
        <v>125</v>
      </c>
      <c r="B137" s="87" t="s">
        <v>1031</v>
      </c>
      <c r="C137" s="88" t="s">
        <v>621</v>
      </c>
      <c r="D137" s="88" t="s">
        <v>433</v>
      </c>
      <c r="E137" s="88" t="s">
        <v>674</v>
      </c>
      <c r="F137" s="88" t="s">
        <v>1032</v>
      </c>
      <c r="G137" s="89">
        <v>12980.9</v>
      </c>
    </row>
    <row r="138" spans="1:7" ht="25.5">
      <c r="A138" s="95">
        <f t="shared" si="1"/>
        <v>126</v>
      </c>
      <c r="B138" s="87" t="s">
        <v>586</v>
      </c>
      <c r="C138" s="88" t="s">
        <v>621</v>
      </c>
      <c r="D138" s="88" t="s">
        <v>581</v>
      </c>
      <c r="E138" s="88"/>
      <c r="F138" s="88"/>
      <c r="G138" s="89">
        <v>3287.7</v>
      </c>
    </row>
    <row r="139" spans="1:7" ht="25.5">
      <c r="A139" s="95">
        <f t="shared" si="1"/>
        <v>127</v>
      </c>
      <c r="B139" s="87" t="s">
        <v>675</v>
      </c>
      <c r="C139" s="88" t="s">
        <v>621</v>
      </c>
      <c r="D139" s="88" t="s">
        <v>581</v>
      </c>
      <c r="E139" s="88" t="s">
        <v>676</v>
      </c>
      <c r="F139" s="88"/>
      <c r="G139" s="89">
        <v>1000</v>
      </c>
    </row>
    <row r="140" spans="1:7" ht="12.75">
      <c r="A140" s="95">
        <f t="shared" si="1"/>
        <v>128</v>
      </c>
      <c r="B140" s="87" t="s">
        <v>312</v>
      </c>
      <c r="C140" s="88" t="s">
        <v>621</v>
      </c>
      <c r="D140" s="88" t="s">
        <v>581</v>
      </c>
      <c r="E140" s="88" t="s">
        <v>677</v>
      </c>
      <c r="F140" s="88"/>
      <c r="G140" s="89">
        <v>1000</v>
      </c>
    </row>
    <row r="141" spans="1:7" ht="76.5">
      <c r="A141" s="95">
        <f t="shared" si="1"/>
        <v>129</v>
      </c>
      <c r="B141" s="87" t="s">
        <v>678</v>
      </c>
      <c r="C141" s="88" t="s">
        <v>621</v>
      </c>
      <c r="D141" s="88" t="s">
        <v>581</v>
      </c>
      <c r="E141" s="88" t="s">
        <v>679</v>
      </c>
      <c r="F141" s="88"/>
      <c r="G141" s="89">
        <v>650</v>
      </c>
    </row>
    <row r="142" spans="1:7" ht="25.5">
      <c r="A142" s="95">
        <f t="shared" si="1"/>
        <v>130</v>
      </c>
      <c r="B142" s="87" t="s">
        <v>629</v>
      </c>
      <c r="C142" s="88" t="s">
        <v>621</v>
      </c>
      <c r="D142" s="88" t="s">
        <v>581</v>
      </c>
      <c r="E142" s="88" t="s">
        <v>679</v>
      </c>
      <c r="F142" s="88" t="s">
        <v>630</v>
      </c>
      <c r="G142" s="89">
        <v>650</v>
      </c>
    </row>
    <row r="143" spans="1:7" ht="38.25">
      <c r="A143" s="95">
        <f aca="true" t="shared" si="2" ref="A143:A206">A142+1</f>
        <v>131</v>
      </c>
      <c r="B143" s="87" t="s">
        <v>701</v>
      </c>
      <c r="C143" s="88" t="s">
        <v>621</v>
      </c>
      <c r="D143" s="88" t="s">
        <v>581</v>
      </c>
      <c r="E143" s="88" t="s">
        <v>679</v>
      </c>
      <c r="F143" s="88" t="s">
        <v>631</v>
      </c>
      <c r="G143" s="89">
        <v>650</v>
      </c>
    </row>
    <row r="144" spans="1:7" ht="76.5">
      <c r="A144" s="95">
        <f t="shared" si="2"/>
        <v>132</v>
      </c>
      <c r="B144" s="87" t="s">
        <v>680</v>
      </c>
      <c r="C144" s="88" t="s">
        <v>621</v>
      </c>
      <c r="D144" s="88" t="s">
        <v>581</v>
      </c>
      <c r="E144" s="88" t="s">
        <v>681</v>
      </c>
      <c r="F144" s="88"/>
      <c r="G144" s="89">
        <v>100</v>
      </c>
    </row>
    <row r="145" spans="1:7" ht="25.5">
      <c r="A145" s="95">
        <f t="shared" si="2"/>
        <v>133</v>
      </c>
      <c r="B145" s="87" t="s">
        <v>629</v>
      </c>
      <c r="C145" s="88" t="s">
        <v>621</v>
      </c>
      <c r="D145" s="88" t="s">
        <v>581</v>
      </c>
      <c r="E145" s="88" t="s">
        <v>681</v>
      </c>
      <c r="F145" s="88" t="s">
        <v>630</v>
      </c>
      <c r="G145" s="89">
        <v>100</v>
      </c>
    </row>
    <row r="146" spans="1:7" ht="38.25">
      <c r="A146" s="95">
        <f t="shared" si="2"/>
        <v>134</v>
      </c>
      <c r="B146" s="87" t="s">
        <v>701</v>
      </c>
      <c r="C146" s="88" t="s">
        <v>621</v>
      </c>
      <c r="D146" s="88" t="s">
        <v>581</v>
      </c>
      <c r="E146" s="88" t="s">
        <v>681</v>
      </c>
      <c r="F146" s="88" t="s">
        <v>631</v>
      </c>
      <c r="G146" s="89">
        <v>100</v>
      </c>
    </row>
    <row r="147" spans="1:7" ht="63.75">
      <c r="A147" s="95">
        <f t="shared" si="2"/>
        <v>135</v>
      </c>
      <c r="B147" s="87" t="s">
        <v>682</v>
      </c>
      <c r="C147" s="88" t="s">
        <v>621</v>
      </c>
      <c r="D147" s="88" t="s">
        <v>581</v>
      </c>
      <c r="E147" s="88" t="s">
        <v>683</v>
      </c>
      <c r="F147" s="88"/>
      <c r="G147" s="89">
        <v>200</v>
      </c>
    </row>
    <row r="148" spans="1:7" ht="25.5">
      <c r="A148" s="95">
        <f t="shared" si="2"/>
        <v>136</v>
      </c>
      <c r="B148" s="87" t="s">
        <v>629</v>
      </c>
      <c r="C148" s="88" t="s">
        <v>621</v>
      </c>
      <c r="D148" s="88" t="s">
        <v>581</v>
      </c>
      <c r="E148" s="88" t="s">
        <v>683</v>
      </c>
      <c r="F148" s="88" t="s">
        <v>630</v>
      </c>
      <c r="G148" s="89">
        <v>200</v>
      </c>
    </row>
    <row r="149" spans="1:7" ht="38.25">
      <c r="A149" s="95">
        <f t="shared" si="2"/>
        <v>137</v>
      </c>
      <c r="B149" s="87" t="s">
        <v>701</v>
      </c>
      <c r="C149" s="88" t="s">
        <v>621</v>
      </c>
      <c r="D149" s="88" t="s">
        <v>581</v>
      </c>
      <c r="E149" s="88" t="s">
        <v>683</v>
      </c>
      <c r="F149" s="88" t="s">
        <v>631</v>
      </c>
      <c r="G149" s="89">
        <v>200</v>
      </c>
    </row>
    <row r="150" spans="1:7" ht="63.75">
      <c r="A150" s="95">
        <f t="shared" si="2"/>
        <v>138</v>
      </c>
      <c r="B150" s="87" t="s">
        <v>684</v>
      </c>
      <c r="C150" s="88" t="s">
        <v>621</v>
      </c>
      <c r="D150" s="88" t="s">
        <v>581</v>
      </c>
      <c r="E150" s="88" t="s">
        <v>685</v>
      </c>
      <c r="F150" s="88"/>
      <c r="G150" s="89">
        <v>50</v>
      </c>
    </row>
    <row r="151" spans="1:7" ht="25.5">
      <c r="A151" s="95">
        <f t="shared" si="2"/>
        <v>139</v>
      </c>
      <c r="B151" s="87" t="s">
        <v>629</v>
      </c>
      <c r="C151" s="88" t="s">
        <v>621</v>
      </c>
      <c r="D151" s="88" t="s">
        <v>581</v>
      </c>
      <c r="E151" s="88" t="s">
        <v>685</v>
      </c>
      <c r="F151" s="88" t="s">
        <v>630</v>
      </c>
      <c r="G151" s="89">
        <v>50</v>
      </c>
    </row>
    <row r="152" spans="1:7" ht="38.25">
      <c r="A152" s="95">
        <f t="shared" si="2"/>
        <v>140</v>
      </c>
      <c r="B152" s="87" t="s">
        <v>701</v>
      </c>
      <c r="C152" s="88" t="s">
        <v>621</v>
      </c>
      <c r="D152" s="88" t="s">
        <v>581</v>
      </c>
      <c r="E152" s="88" t="s">
        <v>685</v>
      </c>
      <c r="F152" s="88" t="s">
        <v>631</v>
      </c>
      <c r="G152" s="89">
        <v>50</v>
      </c>
    </row>
    <row r="153" spans="1:7" ht="38.25">
      <c r="A153" s="95">
        <f t="shared" si="2"/>
        <v>141</v>
      </c>
      <c r="B153" s="87" t="s">
        <v>715</v>
      </c>
      <c r="C153" s="88" t="s">
        <v>621</v>
      </c>
      <c r="D153" s="88" t="s">
        <v>581</v>
      </c>
      <c r="E153" s="88" t="s">
        <v>686</v>
      </c>
      <c r="F153" s="88"/>
      <c r="G153" s="89">
        <v>50</v>
      </c>
    </row>
    <row r="154" spans="1:7" ht="12.75">
      <c r="A154" s="95">
        <f t="shared" si="2"/>
        <v>142</v>
      </c>
      <c r="B154" s="87" t="s">
        <v>312</v>
      </c>
      <c r="C154" s="88" t="s">
        <v>621</v>
      </c>
      <c r="D154" s="88" t="s">
        <v>581</v>
      </c>
      <c r="E154" s="88" t="s">
        <v>687</v>
      </c>
      <c r="F154" s="88"/>
      <c r="G154" s="89">
        <v>50</v>
      </c>
    </row>
    <row r="155" spans="1:7" ht="114.75">
      <c r="A155" s="95">
        <f t="shared" si="2"/>
        <v>143</v>
      </c>
      <c r="B155" s="96" t="s">
        <v>716</v>
      </c>
      <c r="C155" s="88" t="s">
        <v>621</v>
      </c>
      <c r="D155" s="88" t="s">
        <v>581</v>
      </c>
      <c r="E155" s="88" t="s">
        <v>688</v>
      </c>
      <c r="F155" s="88"/>
      <c r="G155" s="89">
        <v>40</v>
      </c>
    </row>
    <row r="156" spans="1:7" ht="12.75">
      <c r="A156" s="95">
        <f t="shared" si="2"/>
        <v>144</v>
      </c>
      <c r="B156" s="87" t="s">
        <v>655</v>
      </c>
      <c r="C156" s="88" t="s">
        <v>621</v>
      </c>
      <c r="D156" s="88" t="s">
        <v>581</v>
      </c>
      <c r="E156" s="88" t="s">
        <v>688</v>
      </c>
      <c r="F156" s="88" t="s">
        <v>656</v>
      </c>
      <c r="G156" s="89">
        <v>40</v>
      </c>
    </row>
    <row r="157" spans="1:7" ht="51">
      <c r="A157" s="95">
        <f t="shared" si="2"/>
        <v>145</v>
      </c>
      <c r="B157" s="87" t="s">
        <v>1031</v>
      </c>
      <c r="C157" s="88" t="s">
        <v>621</v>
      </c>
      <c r="D157" s="88" t="s">
        <v>581</v>
      </c>
      <c r="E157" s="88" t="s">
        <v>688</v>
      </c>
      <c r="F157" s="88" t="s">
        <v>1032</v>
      </c>
      <c r="G157" s="89">
        <v>40</v>
      </c>
    </row>
    <row r="158" spans="1:7" ht="102">
      <c r="A158" s="95">
        <f t="shared" si="2"/>
        <v>146</v>
      </c>
      <c r="B158" s="96" t="s">
        <v>717</v>
      </c>
      <c r="C158" s="88" t="s">
        <v>621</v>
      </c>
      <c r="D158" s="88" t="s">
        <v>581</v>
      </c>
      <c r="E158" s="88" t="s">
        <v>689</v>
      </c>
      <c r="F158" s="88"/>
      <c r="G158" s="89">
        <v>10</v>
      </c>
    </row>
    <row r="159" spans="1:7" ht="12.75">
      <c r="A159" s="95">
        <f t="shared" si="2"/>
        <v>147</v>
      </c>
      <c r="B159" s="87" t="s">
        <v>655</v>
      </c>
      <c r="C159" s="88" t="s">
        <v>621</v>
      </c>
      <c r="D159" s="88" t="s">
        <v>581</v>
      </c>
      <c r="E159" s="88" t="s">
        <v>689</v>
      </c>
      <c r="F159" s="88" t="s">
        <v>656</v>
      </c>
      <c r="G159" s="89">
        <v>10</v>
      </c>
    </row>
    <row r="160" spans="1:7" ht="51">
      <c r="A160" s="95">
        <f t="shared" si="2"/>
        <v>148</v>
      </c>
      <c r="B160" s="87" t="s">
        <v>1031</v>
      </c>
      <c r="C160" s="88" t="s">
        <v>621</v>
      </c>
      <c r="D160" s="88" t="s">
        <v>581</v>
      </c>
      <c r="E160" s="88" t="s">
        <v>689</v>
      </c>
      <c r="F160" s="88" t="s">
        <v>1032</v>
      </c>
      <c r="G160" s="89">
        <v>10</v>
      </c>
    </row>
    <row r="161" spans="1:7" ht="25.5">
      <c r="A161" s="95">
        <f t="shared" si="2"/>
        <v>149</v>
      </c>
      <c r="B161" s="87" t="s">
        <v>1026</v>
      </c>
      <c r="C161" s="88" t="s">
        <v>621</v>
      </c>
      <c r="D161" s="88" t="s">
        <v>581</v>
      </c>
      <c r="E161" s="88" t="s">
        <v>1027</v>
      </c>
      <c r="F161" s="88"/>
      <c r="G161" s="89">
        <v>1187.7</v>
      </c>
    </row>
    <row r="162" spans="1:7" ht="25.5">
      <c r="A162" s="95">
        <f t="shared" si="2"/>
        <v>150</v>
      </c>
      <c r="B162" s="87" t="s">
        <v>1033</v>
      </c>
      <c r="C162" s="88" t="s">
        <v>621</v>
      </c>
      <c r="D162" s="88" t="s">
        <v>581</v>
      </c>
      <c r="E162" s="88" t="s">
        <v>1034</v>
      </c>
      <c r="F162" s="88"/>
      <c r="G162" s="89">
        <v>1187.7</v>
      </c>
    </row>
    <row r="163" spans="1:7" ht="63.75">
      <c r="A163" s="95">
        <f t="shared" si="2"/>
        <v>151</v>
      </c>
      <c r="B163" s="87" t="s">
        <v>718</v>
      </c>
      <c r="C163" s="88" t="s">
        <v>621</v>
      </c>
      <c r="D163" s="88" t="s">
        <v>581</v>
      </c>
      <c r="E163" s="88" t="s">
        <v>719</v>
      </c>
      <c r="F163" s="88"/>
      <c r="G163" s="89">
        <v>584.6</v>
      </c>
    </row>
    <row r="164" spans="1:7" ht="25.5">
      <c r="A164" s="95">
        <f t="shared" si="2"/>
        <v>152</v>
      </c>
      <c r="B164" s="87" t="s">
        <v>629</v>
      </c>
      <c r="C164" s="88" t="s">
        <v>621</v>
      </c>
      <c r="D164" s="88" t="s">
        <v>581</v>
      </c>
      <c r="E164" s="88" t="s">
        <v>719</v>
      </c>
      <c r="F164" s="88" t="s">
        <v>630</v>
      </c>
      <c r="G164" s="89">
        <v>584.6</v>
      </c>
    </row>
    <row r="165" spans="1:7" ht="38.25">
      <c r="A165" s="95">
        <f t="shared" si="2"/>
        <v>153</v>
      </c>
      <c r="B165" s="87" t="s">
        <v>701</v>
      </c>
      <c r="C165" s="88" t="s">
        <v>621</v>
      </c>
      <c r="D165" s="88" t="s">
        <v>581</v>
      </c>
      <c r="E165" s="88" t="s">
        <v>719</v>
      </c>
      <c r="F165" s="88" t="s">
        <v>631</v>
      </c>
      <c r="G165" s="89">
        <v>584.6</v>
      </c>
    </row>
    <row r="166" spans="1:7" ht="102">
      <c r="A166" s="95">
        <f t="shared" si="2"/>
        <v>154</v>
      </c>
      <c r="B166" s="96" t="s">
        <v>805</v>
      </c>
      <c r="C166" s="88" t="s">
        <v>621</v>
      </c>
      <c r="D166" s="88" t="s">
        <v>581</v>
      </c>
      <c r="E166" s="88" t="s">
        <v>1035</v>
      </c>
      <c r="F166" s="88"/>
      <c r="G166" s="89">
        <v>601</v>
      </c>
    </row>
    <row r="167" spans="1:7" ht="25.5">
      <c r="A167" s="95">
        <f t="shared" si="2"/>
        <v>155</v>
      </c>
      <c r="B167" s="87" t="s">
        <v>629</v>
      </c>
      <c r="C167" s="88" t="s">
        <v>621</v>
      </c>
      <c r="D167" s="88" t="s">
        <v>581</v>
      </c>
      <c r="E167" s="88" t="s">
        <v>1035</v>
      </c>
      <c r="F167" s="88" t="s">
        <v>630</v>
      </c>
      <c r="G167" s="89">
        <v>601</v>
      </c>
    </row>
    <row r="168" spans="1:7" ht="38.25">
      <c r="A168" s="95">
        <f t="shared" si="2"/>
        <v>156</v>
      </c>
      <c r="B168" s="87" t="s">
        <v>701</v>
      </c>
      <c r="C168" s="88" t="s">
        <v>621</v>
      </c>
      <c r="D168" s="88" t="s">
        <v>581</v>
      </c>
      <c r="E168" s="88" t="s">
        <v>1035</v>
      </c>
      <c r="F168" s="88" t="s">
        <v>631</v>
      </c>
      <c r="G168" s="89">
        <v>601</v>
      </c>
    </row>
    <row r="169" spans="1:7" ht="76.5">
      <c r="A169" s="95">
        <f t="shared" si="2"/>
        <v>157</v>
      </c>
      <c r="B169" s="87" t="s">
        <v>806</v>
      </c>
      <c r="C169" s="88" t="s">
        <v>621</v>
      </c>
      <c r="D169" s="88" t="s">
        <v>581</v>
      </c>
      <c r="E169" s="88" t="s">
        <v>1036</v>
      </c>
      <c r="F169" s="88"/>
      <c r="G169" s="89">
        <v>2.1</v>
      </c>
    </row>
    <row r="170" spans="1:7" ht="25.5">
      <c r="A170" s="95">
        <f t="shared" si="2"/>
        <v>158</v>
      </c>
      <c r="B170" s="87" t="s">
        <v>629</v>
      </c>
      <c r="C170" s="88" t="s">
        <v>621</v>
      </c>
      <c r="D170" s="88" t="s">
        <v>581</v>
      </c>
      <c r="E170" s="88" t="s">
        <v>1036</v>
      </c>
      <c r="F170" s="88" t="s">
        <v>630</v>
      </c>
      <c r="G170" s="89">
        <v>2.1</v>
      </c>
    </row>
    <row r="171" spans="1:7" ht="38.25">
      <c r="A171" s="95">
        <f t="shared" si="2"/>
        <v>159</v>
      </c>
      <c r="B171" s="87" t="s">
        <v>701</v>
      </c>
      <c r="C171" s="88" t="s">
        <v>621</v>
      </c>
      <c r="D171" s="88" t="s">
        <v>581</v>
      </c>
      <c r="E171" s="88" t="s">
        <v>1036</v>
      </c>
      <c r="F171" s="88" t="s">
        <v>631</v>
      </c>
      <c r="G171" s="89">
        <v>2.1</v>
      </c>
    </row>
    <row r="172" spans="1:7" ht="38.25">
      <c r="A172" s="95">
        <f t="shared" si="2"/>
        <v>160</v>
      </c>
      <c r="B172" s="87" t="s">
        <v>690</v>
      </c>
      <c r="C172" s="88" t="s">
        <v>621</v>
      </c>
      <c r="D172" s="88" t="s">
        <v>581</v>
      </c>
      <c r="E172" s="88" t="s">
        <v>691</v>
      </c>
      <c r="F172" s="88"/>
      <c r="G172" s="89">
        <v>100</v>
      </c>
    </row>
    <row r="173" spans="1:7" ht="51">
      <c r="A173" s="95">
        <f t="shared" si="2"/>
        <v>161</v>
      </c>
      <c r="B173" s="87" t="s">
        <v>692</v>
      </c>
      <c r="C173" s="88" t="s">
        <v>621</v>
      </c>
      <c r="D173" s="88" t="s">
        <v>581</v>
      </c>
      <c r="E173" s="88" t="s">
        <v>693</v>
      </c>
      <c r="F173" s="88"/>
      <c r="G173" s="89">
        <v>100</v>
      </c>
    </row>
    <row r="174" spans="1:7" ht="102">
      <c r="A174" s="95">
        <f t="shared" si="2"/>
        <v>162</v>
      </c>
      <c r="B174" s="96" t="s">
        <v>694</v>
      </c>
      <c r="C174" s="88" t="s">
        <v>621</v>
      </c>
      <c r="D174" s="88" t="s">
        <v>581</v>
      </c>
      <c r="E174" s="88" t="s">
        <v>695</v>
      </c>
      <c r="F174" s="88"/>
      <c r="G174" s="89">
        <v>50</v>
      </c>
    </row>
    <row r="175" spans="1:7" ht="25.5">
      <c r="A175" s="95">
        <f t="shared" si="2"/>
        <v>163</v>
      </c>
      <c r="B175" s="87" t="s">
        <v>629</v>
      </c>
      <c r="C175" s="88" t="s">
        <v>621</v>
      </c>
      <c r="D175" s="88" t="s">
        <v>581</v>
      </c>
      <c r="E175" s="88" t="s">
        <v>695</v>
      </c>
      <c r="F175" s="88" t="s">
        <v>630</v>
      </c>
      <c r="G175" s="89">
        <v>50</v>
      </c>
    </row>
    <row r="176" spans="1:7" ht="38.25">
      <c r="A176" s="95">
        <f t="shared" si="2"/>
        <v>164</v>
      </c>
      <c r="B176" s="87" t="s">
        <v>701</v>
      </c>
      <c r="C176" s="88" t="s">
        <v>621</v>
      </c>
      <c r="D176" s="88" t="s">
        <v>581</v>
      </c>
      <c r="E176" s="88" t="s">
        <v>695</v>
      </c>
      <c r="F176" s="88" t="s">
        <v>631</v>
      </c>
      <c r="G176" s="89">
        <v>50</v>
      </c>
    </row>
    <row r="177" spans="1:7" ht="89.25">
      <c r="A177" s="95">
        <f t="shared" si="2"/>
        <v>165</v>
      </c>
      <c r="B177" s="96" t="s">
        <v>891</v>
      </c>
      <c r="C177" s="88" t="s">
        <v>621</v>
      </c>
      <c r="D177" s="88" t="s">
        <v>581</v>
      </c>
      <c r="E177" s="88" t="s">
        <v>892</v>
      </c>
      <c r="F177" s="88"/>
      <c r="G177" s="89">
        <v>50</v>
      </c>
    </row>
    <row r="178" spans="1:7" ht="25.5">
      <c r="A178" s="95">
        <f t="shared" si="2"/>
        <v>166</v>
      </c>
      <c r="B178" s="87" t="s">
        <v>629</v>
      </c>
      <c r="C178" s="88" t="s">
        <v>621</v>
      </c>
      <c r="D178" s="88" t="s">
        <v>581</v>
      </c>
      <c r="E178" s="88" t="s">
        <v>892</v>
      </c>
      <c r="F178" s="88" t="s">
        <v>630</v>
      </c>
      <c r="G178" s="89">
        <v>50</v>
      </c>
    </row>
    <row r="179" spans="1:7" ht="38.25">
      <c r="A179" s="95">
        <f t="shared" si="2"/>
        <v>167</v>
      </c>
      <c r="B179" s="87" t="s">
        <v>701</v>
      </c>
      <c r="C179" s="88" t="s">
        <v>621</v>
      </c>
      <c r="D179" s="88" t="s">
        <v>581</v>
      </c>
      <c r="E179" s="88" t="s">
        <v>892</v>
      </c>
      <c r="F179" s="88" t="s">
        <v>631</v>
      </c>
      <c r="G179" s="89">
        <v>50</v>
      </c>
    </row>
    <row r="180" spans="1:7" ht="51">
      <c r="A180" s="95">
        <f t="shared" si="2"/>
        <v>168</v>
      </c>
      <c r="B180" s="87" t="s">
        <v>898</v>
      </c>
      <c r="C180" s="88" t="s">
        <v>621</v>
      </c>
      <c r="D180" s="88" t="s">
        <v>581</v>
      </c>
      <c r="E180" s="88" t="s">
        <v>899</v>
      </c>
      <c r="F180" s="88"/>
      <c r="G180" s="89">
        <v>950</v>
      </c>
    </row>
    <row r="181" spans="1:7" ht="12.75">
      <c r="A181" s="95">
        <f t="shared" si="2"/>
        <v>169</v>
      </c>
      <c r="B181" s="87" t="s">
        <v>312</v>
      </c>
      <c r="C181" s="88" t="s">
        <v>621</v>
      </c>
      <c r="D181" s="88" t="s">
        <v>581</v>
      </c>
      <c r="E181" s="88" t="s">
        <v>900</v>
      </c>
      <c r="F181" s="88"/>
      <c r="G181" s="89">
        <v>950</v>
      </c>
    </row>
    <row r="182" spans="1:7" ht="89.25">
      <c r="A182" s="95">
        <f t="shared" si="2"/>
        <v>170</v>
      </c>
      <c r="B182" s="87" t="s">
        <v>901</v>
      </c>
      <c r="C182" s="88" t="s">
        <v>621</v>
      </c>
      <c r="D182" s="88" t="s">
        <v>581</v>
      </c>
      <c r="E182" s="88" t="s">
        <v>902</v>
      </c>
      <c r="F182" s="88"/>
      <c r="G182" s="89">
        <v>780.7</v>
      </c>
    </row>
    <row r="183" spans="1:7" ht="25.5">
      <c r="A183" s="95">
        <f t="shared" si="2"/>
        <v>171</v>
      </c>
      <c r="B183" s="87" t="s">
        <v>629</v>
      </c>
      <c r="C183" s="88" t="s">
        <v>621</v>
      </c>
      <c r="D183" s="88" t="s">
        <v>581</v>
      </c>
      <c r="E183" s="88" t="s">
        <v>902</v>
      </c>
      <c r="F183" s="88" t="s">
        <v>630</v>
      </c>
      <c r="G183" s="89">
        <v>780.7</v>
      </c>
    </row>
    <row r="184" spans="1:7" ht="38.25">
      <c r="A184" s="95">
        <f t="shared" si="2"/>
        <v>172</v>
      </c>
      <c r="B184" s="87" t="s">
        <v>701</v>
      </c>
      <c r="C184" s="88" t="s">
        <v>621</v>
      </c>
      <c r="D184" s="88" t="s">
        <v>581</v>
      </c>
      <c r="E184" s="88" t="s">
        <v>902</v>
      </c>
      <c r="F184" s="88" t="s">
        <v>631</v>
      </c>
      <c r="G184" s="89">
        <v>780.7</v>
      </c>
    </row>
    <row r="185" spans="1:7" ht="76.5">
      <c r="A185" s="95">
        <f t="shared" si="2"/>
        <v>173</v>
      </c>
      <c r="B185" s="87" t="s">
        <v>903</v>
      </c>
      <c r="C185" s="88" t="s">
        <v>621</v>
      </c>
      <c r="D185" s="88" t="s">
        <v>581</v>
      </c>
      <c r="E185" s="88" t="s">
        <v>904</v>
      </c>
      <c r="F185" s="88"/>
      <c r="G185" s="89">
        <v>59.3</v>
      </c>
    </row>
    <row r="186" spans="1:7" ht="25.5">
      <c r="A186" s="95">
        <f t="shared" si="2"/>
        <v>174</v>
      </c>
      <c r="B186" s="87" t="s">
        <v>629</v>
      </c>
      <c r="C186" s="88" t="s">
        <v>621</v>
      </c>
      <c r="D186" s="88" t="s">
        <v>581</v>
      </c>
      <c r="E186" s="88" t="s">
        <v>904</v>
      </c>
      <c r="F186" s="88" t="s">
        <v>630</v>
      </c>
      <c r="G186" s="89">
        <v>59.3</v>
      </c>
    </row>
    <row r="187" spans="1:7" ht="38.25">
      <c r="A187" s="95">
        <f t="shared" si="2"/>
        <v>175</v>
      </c>
      <c r="B187" s="87" t="s">
        <v>701</v>
      </c>
      <c r="C187" s="88" t="s">
        <v>621</v>
      </c>
      <c r="D187" s="88" t="s">
        <v>581</v>
      </c>
      <c r="E187" s="88" t="s">
        <v>904</v>
      </c>
      <c r="F187" s="88" t="s">
        <v>631</v>
      </c>
      <c r="G187" s="89">
        <v>59.3</v>
      </c>
    </row>
    <row r="188" spans="1:7" ht="63.75">
      <c r="A188" s="95">
        <f t="shared" si="2"/>
        <v>176</v>
      </c>
      <c r="B188" s="87" t="s">
        <v>905</v>
      </c>
      <c r="C188" s="88" t="s">
        <v>621</v>
      </c>
      <c r="D188" s="88" t="s">
        <v>581</v>
      </c>
      <c r="E188" s="88" t="s">
        <v>906</v>
      </c>
      <c r="F188" s="88"/>
      <c r="G188" s="89">
        <v>10</v>
      </c>
    </row>
    <row r="189" spans="1:7" ht="25.5">
      <c r="A189" s="95">
        <f t="shared" si="2"/>
        <v>177</v>
      </c>
      <c r="B189" s="87" t="s">
        <v>629</v>
      </c>
      <c r="C189" s="88" t="s">
        <v>621</v>
      </c>
      <c r="D189" s="88" t="s">
        <v>581</v>
      </c>
      <c r="E189" s="88" t="s">
        <v>906</v>
      </c>
      <c r="F189" s="88" t="s">
        <v>630</v>
      </c>
      <c r="G189" s="89">
        <v>10</v>
      </c>
    </row>
    <row r="190" spans="1:7" ht="38.25">
      <c r="A190" s="95">
        <f t="shared" si="2"/>
        <v>178</v>
      </c>
      <c r="B190" s="87" t="s">
        <v>701</v>
      </c>
      <c r="C190" s="88" t="s">
        <v>621</v>
      </c>
      <c r="D190" s="88" t="s">
        <v>581</v>
      </c>
      <c r="E190" s="88" t="s">
        <v>906</v>
      </c>
      <c r="F190" s="88" t="s">
        <v>631</v>
      </c>
      <c r="G190" s="89">
        <v>10</v>
      </c>
    </row>
    <row r="191" spans="1:7" ht="102">
      <c r="A191" s="95">
        <f t="shared" si="2"/>
        <v>179</v>
      </c>
      <c r="B191" s="87" t="s">
        <v>907</v>
      </c>
      <c r="C191" s="88" t="s">
        <v>621</v>
      </c>
      <c r="D191" s="88" t="s">
        <v>581</v>
      </c>
      <c r="E191" s="88" t="s">
        <v>908</v>
      </c>
      <c r="F191" s="88"/>
      <c r="G191" s="89">
        <v>100</v>
      </c>
    </row>
    <row r="192" spans="1:7" ht="25.5">
      <c r="A192" s="95">
        <f t="shared" si="2"/>
        <v>180</v>
      </c>
      <c r="B192" s="87" t="s">
        <v>629</v>
      </c>
      <c r="C192" s="88" t="s">
        <v>621</v>
      </c>
      <c r="D192" s="88" t="s">
        <v>581</v>
      </c>
      <c r="E192" s="88" t="s">
        <v>908</v>
      </c>
      <c r="F192" s="88" t="s">
        <v>630</v>
      </c>
      <c r="G192" s="89">
        <v>100</v>
      </c>
    </row>
    <row r="193" spans="1:7" ht="38.25">
      <c r="A193" s="95">
        <f t="shared" si="2"/>
        <v>181</v>
      </c>
      <c r="B193" s="87" t="s">
        <v>701</v>
      </c>
      <c r="C193" s="88" t="s">
        <v>621</v>
      </c>
      <c r="D193" s="88" t="s">
        <v>581</v>
      </c>
      <c r="E193" s="88" t="s">
        <v>908</v>
      </c>
      <c r="F193" s="88" t="s">
        <v>631</v>
      </c>
      <c r="G193" s="89">
        <v>100</v>
      </c>
    </row>
    <row r="194" spans="1:7" ht="12.75">
      <c r="A194" s="95">
        <f t="shared" si="2"/>
        <v>182</v>
      </c>
      <c r="B194" s="87" t="s">
        <v>911</v>
      </c>
      <c r="C194" s="88" t="s">
        <v>621</v>
      </c>
      <c r="D194" s="88" t="s">
        <v>434</v>
      </c>
      <c r="E194" s="88"/>
      <c r="F194" s="88"/>
      <c r="G194" s="89">
        <v>24832.9</v>
      </c>
    </row>
    <row r="195" spans="1:7" ht="12.75">
      <c r="A195" s="95">
        <f t="shared" si="2"/>
        <v>183</v>
      </c>
      <c r="B195" s="87" t="s">
        <v>587</v>
      </c>
      <c r="C195" s="88" t="s">
        <v>621</v>
      </c>
      <c r="D195" s="88" t="s">
        <v>588</v>
      </c>
      <c r="E195" s="88"/>
      <c r="F195" s="88"/>
      <c r="G195" s="89">
        <v>2000</v>
      </c>
    </row>
    <row r="196" spans="1:7" ht="38.25">
      <c r="A196" s="95">
        <f t="shared" si="2"/>
        <v>184</v>
      </c>
      <c r="B196" s="87" t="s">
        <v>690</v>
      </c>
      <c r="C196" s="88" t="s">
        <v>621</v>
      </c>
      <c r="D196" s="88" t="s">
        <v>588</v>
      </c>
      <c r="E196" s="88" t="s">
        <v>691</v>
      </c>
      <c r="F196" s="88"/>
      <c r="G196" s="89">
        <v>2000</v>
      </c>
    </row>
    <row r="197" spans="1:7" ht="38.25">
      <c r="A197" s="95">
        <f t="shared" si="2"/>
        <v>185</v>
      </c>
      <c r="B197" s="87" t="s">
        <v>912</v>
      </c>
      <c r="C197" s="88" t="s">
        <v>621</v>
      </c>
      <c r="D197" s="88" t="s">
        <v>588</v>
      </c>
      <c r="E197" s="88" t="s">
        <v>913</v>
      </c>
      <c r="F197" s="88"/>
      <c r="G197" s="89">
        <v>2000</v>
      </c>
    </row>
    <row r="198" spans="1:7" ht="89.25">
      <c r="A198" s="95">
        <f t="shared" si="2"/>
        <v>186</v>
      </c>
      <c r="B198" s="87" t="s">
        <v>720</v>
      </c>
      <c r="C198" s="88" t="s">
        <v>621</v>
      </c>
      <c r="D198" s="88" t="s">
        <v>588</v>
      </c>
      <c r="E198" s="88" t="s">
        <v>721</v>
      </c>
      <c r="F198" s="88"/>
      <c r="G198" s="89">
        <v>2000</v>
      </c>
    </row>
    <row r="199" spans="1:7" ht="25.5">
      <c r="A199" s="95">
        <f t="shared" si="2"/>
        <v>187</v>
      </c>
      <c r="B199" s="87" t="s">
        <v>629</v>
      </c>
      <c r="C199" s="88" t="s">
        <v>621</v>
      </c>
      <c r="D199" s="88" t="s">
        <v>588</v>
      </c>
      <c r="E199" s="88" t="s">
        <v>721</v>
      </c>
      <c r="F199" s="88" t="s">
        <v>630</v>
      </c>
      <c r="G199" s="89">
        <v>2000</v>
      </c>
    </row>
    <row r="200" spans="1:7" ht="38.25">
      <c r="A200" s="95">
        <f t="shared" si="2"/>
        <v>188</v>
      </c>
      <c r="B200" s="87" t="s">
        <v>701</v>
      </c>
      <c r="C200" s="88" t="s">
        <v>621</v>
      </c>
      <c r="D200" s="88" t="s">
        <v>588</v>
      </c>
      <c r="E200" s="88" t="s">
        <v>721</v>
      </c>
      <c r="F200" s="88" t="s">
        <v>631</v>
      </c>
      <c r="G200" s="89">
        <v>2000</v>
      </c>
    </row>
    <row r="201" spans="1:7" ht="12.75">
      <c r="A201" s="95">
        <f t="shared" si="2"/>
        <v>189</v>
      </c>
      <c r="B201" s="87" t="s">
        <v>435</v>
      </c>
      <c r="C201" s="88" t="s">
        <v>621</v>
      </c>
      <c r="D201" s="88" t="s">
        <v>436</v>
      </c>
      <c r="E201" s="88"/>
      <c r="F201" s="88"/>
      <c r="G201" s="89">
        <v>18722</v>
      </c>
    </row>
    <row r="202" spans="1:7" ht="51">
      <c r="A202" s="95">
        <f t="shared" si="2"/>
        <v>190</v>
      </c>
      <c r="B202" s="87" t="s">
        <v>914</v>
      </c>
      <c r="C202" s="88" t="s">
        <v>621</v>
      </c>
      <c r="D202" s="88" t="s">
        <v>436</v>
      </c>
      <c r="E202" s="88" t="s">
        <v>915</v>
      </c>
      <c r="F202" s="88"/>
      <c r="G202" s="89">
        <v>18722</v>
      </c>
    </row>
    <row r="203" spans="1:7" ht="38.25">
      <c r="A203" s="95">
        <f t="shared" si="2"/>
        <v>191</v>
      </c>
      <c r="B203" s="87" t="s">
        <v>916</v>
      </c>
      <c r="C203" s="88" t="s">
        <v>621</v>
      </c>
      <c r="D203" s="88" t="s">
        <v>436</v>
      </c>
      <c r="E203" s="88" t="s">
        <v>917</v>
      </c>
      <c r="F203" s="88"/>
      <c r="G203" s="89">
        <v>1500</v>
      </c>
    </row>
    <row r="204" spans="1:7" ht="89.25">
      <c r="A204" s="95">
        <f t="shared" si="2"/>
        <v>192</v>
      </c>
      <c r="B204" s="96" t="s">
        <v>918</v>
      </c>
      <c r="C204" s="88" t="s">
        <v>621</v>
      </c>
      <c r="D204" s="88" t="s">
        <v>436</v>
      </c>
      <c r="E204" s="88" t="s">
        <v>919</v>
      </c>
      <c r="F204" s="88"/>
      <c r="G204" s="89">
        <v>200</v>
      </c>
    </row>
    <row r="205" spans="1:7" ht="25.5">
      <c r="A205" s="95">
        <f t="shared" si="2"/>
        <v>193</v>
      </c>
      <c r="B205" s="87" t="s">
        <v>629</v>
      </c>
      <c r="C205" s="88" t="s">
        <v>621</v>
      </c>
      <c r="D205" s="88" t="s">
        <v>436</v>
      </c>
      <c r="E205" s="88" t="s">
        <v>919</v>
      </c>
      <c r="F205" s="88" t="s">
        <v>630</v>
      </c>
      <c r="G205" s="89">
        <v>200</v>
      </c>
    </row>
    <row r="206" spans="1:7" ht="38.25">
      <c r="A206" s="95">
        <f t="shared" si="2"/>
        <v>194</v>
      </c>
      <c r="B206" s="87" t="s">
        <v>701</v>
      </c>
      <c r="C206" s="88" t="s">
        <v>621</v>
      </c>
      <c r="D206" s="88" t="s">
        <v>436</v>
      </c>
      <c r="E206" s="88" t="s">
        <v>919</v>
      </c>
      <c r="F206" s="88" t="s">
        <v>631</v>
      </c>
      <c r="G206" s="89">
        <v>200</v>
      </c>
    </row>
    <row r="207" spans="1:7" ht="127.5">
      <c r="A207" s="95">
        <f aca="true" t="shared" si="3" ref="A207:A270">A206+1</f>
        <v>195</v>
      </c>
      <c r="B207" s="96" t="s">
        <v>922</v>
      </c>
      <c r="C207" s="88" t="s">
        <v>621</v>
      </c>
      <c r="D207" s="88" t="s">
        <v>436</v>
      </c>
      <c r="E207" s="88" t="s">
        <v>923</v>
      </c>
      <c r="F207" s="88"/>
      <c r="G207" s="89">
        <v>200</v>
      </c>
    </row>
    <row r="208" spans="1:7" ht="25.5">
      <c r="A208" s="95">
        <f t="shared" si="3"/>
        <v>196</v>
      </c>
      <c r="B208" s="87" t="s">
        <v>629</v>
      </c>
      <c r="C208" s="88" t="s">
        <v>621</v>
      </c>
      <c r="D208" s="88" t="s">
        <v>436</v>
      </c>
      <c r="E208" s="88" t="s">
        <v>923</v>
      </c>
      <c r="F208" s="88" t="s">
        <v>630</v>
      </c>
      <c r="G208" s="89">
        <v>200</v>
      </c>
    </row>
    <row r="209" spans="1:7" ht="38.25">
      <c r="A209" s="95">
        <f t="shared" si="3"/>
        <v>197</v>
      </c>
      <c r="B209" s="87" t="s">
        <v>701</v>
      </c>
      <c r="C209" s="88" t="s">
        <v>621</v>
      </c>
      <c r="D209" s="88" t="s">
        <v>436</v>
      </c>
      <c r="E209" s="88" t="s">
        <v>923</v>
      </c>
      <c r="F209" s="88" t="s">
        <v>631</v>
      </c>
      <c r="G209" s="89">
        <v>200</v>
      </c>
    </row>
    <row r="210" spans="1:7" ht="102">
      <c r="A210" s="95">
        <f t="shared" si="3"/>
        <v>198</v>
      </c>
      <c r="B210" s="96" t="s">
        <v>924</v>
      </c>
      <c r="C210" s="88" t="s">
        <v>621</v>
      </c>
      <c r="D210" s="88" t="s">
        <v>436</v>
      </c>
      <c r="E210" s="88" t="s">
        <v>925</v>
      </c>
      <c r="F210" s="88"/>
      <c r="G210" s="89">
        <v>600</v>
      </c>
    </row>
    <row r="211" spans="1:7" ht="25.5">
      <c r="A211" s="95">
        <f t="shared" si="3"/>
        <v>199</v>
      </c>
      <c r="B211" s="87" t="s">
        <v>629</v>
      </c>
      <c r="C211" s="88" t="s">
        <v>621</v>
      </c>
      <c r="D211" s="88" t="s">
        <v>436</v>
      </c>
      <c r="E211" s="88" t="s">
        <v>925</v>
      </c>
      <c r="F211" s="88" t="s">
        <v>630</v>
      </c>
      <c r="G211" s="89">
        <v>600</v>
      </c>
    </row>
    <row r="212" spans="1:7" ht="38.25">
      <c r="A212" s="95">
        <f t="shared" si="3"/>
        <v>200</v>
      </c>
      <c r="B212" s="87" t="s">
        <v>701</v>
      </c>
      <c r="C212" s="88" t="s">
        <v>621</v>
      </c>
      <c r="D212" s="88" t="s">
        <v>436</v>
      </c>
      <c r="E212" s="88" t="s">
        <v>925</v>
      </c>
      <c r="F212" s="88" t="s">
        <v>631</v>
      </c>
      <c r="G212" s="89">
        <v>600</v>
      </c>
    </row>
    <row r="213" spans="1:7" ht="102">
      <c r="A213" s="95">
        <f t="shared" si="3"/>
        <v>201</v>
      </c>
      <c r="B213" s="96" t="s">
        <v>722</v>
      </c>
      <c r="C213" s="88" t="s">
        <v>621</v>
      </c>
      <c r="D213" s="88" t="s">
        <v>436</v>
      </c>
      <c r="E213" s="88" t="s">
        <v>723</v>
      </c>
      <c r="F213" s="88"/>
      <c r="G213" s="89">
        <v>500</v>
      </c>
    </row>
    <row r="214" spans="1:7" ht="25.5">
      <c r="A214" s="95">
        <f t="shared" si="3"/>
        <v>202</v>
      </c>
      <c r="B214" s="87" t="s">
        <v>629</v>
      </c>
      <c r="C214" s="88" t="s">
        <v>621</v>
      </c>
      <c r="D214" s="88" t="s">
        <v>436</v>
      </c>
      <c r="E214" s="88" t="s">
        <v>723</v>
      </c>
      <c r="F214" s="88" t="s">
        <v>630</v>
      </c>
      <c r="G214" s="89">
        <v>500</v>
      </c>
    </row>
    <row r="215" spans="1:7" ht="38.25">
      <c r="A215" s="95">
        <f t="shared" si="3"/>
        <v>203</v>
      </c>
      <c r="B215" s="87" t="s">
        <v>701</v>
      </c>
      <c r="C215" s="88" t="s">
        <v>621</v>
      </c>
      <c r="D215" s="88" t="s">
        <v>436</v>
      </c>
      <c r="E215" s="88" t="s">
        <v>723</v>
      </c>
      <c r="F215" s="88" t="s">
        <v>631</v>
      </c>
      <c r="G215" s="89">
        <v>500</v>
      </c>
    </row>
    <row r="216" spans="1:7" ht="25.5">
      <c r="A216" s="95">
        <f t="shared" si="3"/>
        <v>204</v>
      </c>
      <c r="B216" s="87" t="s">
        <v>814</v>
      </c>
      <c r="C216" s="88" t="s">
        <v>621</v>
      </c>
      <c r="D216" s="88" t="s">
        <v>436</v>
      </c>
      <c r="E216" s="88" t="s">
        <v>926</v>
      </c>
      <c r="F216" s="88"/>
      <c r="G216" s="89">
        <v>1606</v>
      </c>
    </row>
    <row r="217" spans="1:7" ht="114.75">
      <c r="A217" s="95">
        <f t="shared" si="3"/>
        <v>205</v>
      </c>
      <c r="B217" s="96" t="s">
        <v>809</v>
      </c>
      <c r="C217" s="88" t="s">
        <v>621</v>
      </c>
      <c r="D217" s="88" t="s">
        <v>436</v>
      </c>
      <c r="E217" s="88" t="s">
        <v>927</v>
      </c>
      <c r="F217" s="88"/>
      <c r="G217" s="89">
        <v>1500</v>
      </c>
    </row>
    <row r="218" spans="1:7" ht="25.5">
      <c r="A218" s="95">
        <f t="shared" si="3"/>
        <v>206</v>
      </c>
      <c r="B218" s="87" t="s">
        <v>629</v>
      </c>
      <c r="C218" s="88" t="s">
        <v>621</v>
      </c>
      <c r="D218" s="88" t="s">
        <v>436</v>
      </c>
      <c r="E218" s="88" t="s">
        <v>927</v>
      </c>
      <c r="F218" s="88" t="s">
        <v>630</v>
      </c>
      <c r="G218" s="89">
        <v>1500</v>
      </c>
    </row>
    <row r="219" spans="1:7" ht="38.25">
      <c r="A219" s="95">
        <f t="shared" si="3"/>
        <v>207</v>
      </c>
      <c r="B219" s="87" t="s">
        <v>701</v>
      </c>
      <c r="C219" s="88" t="s">
        <v>621</v>
      </c>
      <c r="D219" s="88" t="s">
        <v>436</v>
      </c>
      <c r="E219" s="88" t="s">
        <v>927</v>
      </c>
      <c r="F219" s="88" t="s">
        <v>631</v>
      </c>
      <c r="G219" s="89">
        <v>1500</v>
      </c>
    </row>
    <row r="220" spans="1:7" ht="127.5">
      <c r="A220" s="95">
        <f t="shared" si="3"/>
        <v>208</v>
      </c>
      <c r="B220" s="96" t="s">
        <v>810</v>
      </c>
      <c r="C220" s="88" t="s">
        <v>621</v>
      </c>
      <c r="D220" s="88" t="s">
        <v>436</v>
      </c>
      <c r="E220" s="88" t="s">
        <v>928</v>
      </c>
      <c r="F220" s="88"/>
      <c r="G220" s="89">
        <v>100</v>
      </c>
    </row>
    <row r="221" spans="1:7" ht="25.5">
      <c r="A221" s="95">
        <f t="shared" si="3"/>
        <v>209</v>
      </c>
      <c r="B221" s="87" t="s">
        <v>629</v>
      </c>
      <c r="C221" s="88" t="s">
        <v>621</v>
      </c>
      <c r="D221" s="88" t="s">
        <v>436</v>
      </c>
      <c r="E221" s="88" t="s">
        <v>928</v>
      </c>
      <c r="F221" s="88" t="s">
        <v>630</v>
      </c>
      <c r="G221" s="89">
        <v>100</v>
      </c>
    </row>
    <row r="222" spans="1:7" ht="38.25">
      <c r="A222" s="95">
        <f t="shared" si="3"/>
        <v>210</v>
      </c>
      <c r="B222" s="87" t="s">
        <v>701</v>
      </c>
      <c r="C222" s="88" t="s">
        <v>621</v>
      </c>
      <c r="D222" s="88" t="s">
        <v>436</v>
      </c>
      <c r="E222" s="88" t="s">
        <v>928</v>
      </c>
      <c r="F222" s="88" t="s">
        <v>631</v>
      </c>
      <c r="G222" s="89">
        <v>100</v>
      </c>
    </row>
    <row r="223" spans="1:7" ht="102">
      <c r="A223" s="95">
        <f t="shared" si="3"/>
        <v>211</v>
      </c>
      <c r="B223" s="96" t="s">
        <v>811</v>
      </c>
      <c r="C223" s="88" t="s">
        <v>621</v>
      </c>
      <c r="D223" s="88" t="s">
        <v>436</v>
      </c>
      <c r="E223" s="88" t="s">
        <v>929</v>
      </c>
      <c r="F223" s="88"/>
      <c r="G223" s="89">
        <v>6</v>
      </c>
    </row>
    <row r="224" spans="1:7" ht="25.5">
      <c r="A224" s="95">
        <f t="shared" si="3"/>
        <v>212</v>
      </c>
      <c r="B224" s="87" t="s">
        <v>629</v>
      </c>
      <c r="C224" s="88" t="s">
        <v>621</v>
      </c>
      <c r="D224" s="88" t="s">
        <v>436</v>
      </c>
      <c r="E224" s="88" t="s">
        <v>929</v>
      </c>
      <c r="F224" s="88" t="s">
        <v>630</v>
      </c>
      <c r="G224" s="89">
        <v>6</v>
      </c>
    </row>
    <row r="225" spans="1:7" ht="38.25">
      <c r="A225" s="95">
        <f t="shared" si="3"/>
        <v>213</v>
      </c>
      <c r="B225" s="87" t="s">
        <v>701</v>
      </c>
      <c r="C225" s="88" t="s">
        <v>621</v>
      </c>
      <c r="D225" s="88" t="s">
        <v>436</v>
      </c>
      <c r="E225" s="88" t="s">
        <v>929</v>
      </c>
      <c r="F225" s="88" t="s">
        <v>631</v>
      </c>
      <c r="G225" s="89">
        <v>6</v>
      </c>
    </row>
    <row r="226" spans="1:7" ht="12.75">
      <c r="A226" s="95">
        <f t="shared" si="3"/>
        <v>214</v>
      </c>
      <c r="B226" s="87" t="s">
        <v>312</v>
      </c>
      <c r="C226" s="88" t="s">
        <v>621</v>
      </c>
      <c r="D226" s="88" t="s">
        <v>436</v>
      </c>
      <c r="E226" s="88" t="s">
        <v>930</v>
      </c>
      <c r="F226" s="88"/>
      <c r="G226" s="89">
        <v>15616</v>
      </c>
    </row>
    <row r="227" spans="1:7" ht="102">
      <c r="A227" s="95">
        <f t="shared" si="3"/>
        <v>215</v>
      </c>
      <c r="B227" s="96" t="s">
        <v>724</v>
      </c>
      <c r="C227" s="88" t="s">
        <v>621</v>
      </c>
      <c r="D227" s="88" t="s">
        <v>436</v>
      </c>
      <c r="E227" s="88" t="s">
        <v>725</v>
      </c>
      <c r="F227" s="88"/>
      <c r="G227" s="89">
        <v>15616</v>
      </c>
    </row>
    <row r="228" spans="1:7" ht="12.75">
      <c r="A228" s="95">
        <f t="shared" si="3"/>
        <v>216</v>
      </c>
      <c r="B228" s="87" t="s">
        <v>655</v>
      </c>
      <c r="C228" s="88" t="s">
        <v>621</v>
      </c>
      <c r="D228" s="88" t="s">
        <v>436</v>
      </c>
      <c r="E228" s="88" t="s">
        <v>725</v>
      </c>
      <c r="F228" s="88" t="s">
        <v>656</v>
      </c>
      <c r="G228" s="89">
        <v>15616</v>
      </c>
    </row>
    <row r="229" spans="1:7" ht="51">
      <c r="A229" s="95">
        <f t="shared" si="3"/>
        <v>217</v>
      </c>
      <c r="B229" s="87" t="s">
        <v>1031</v>
      </c>
      <c r="C229" s="88" t="s">
        <v>621</v>
      </c>
      <c r="D229" s="88" t="s">
        <v>436</v>
      </c>
      <c r="E229" s="88" t="s">
        <v>725</v>
      </c>
      <c r="F229" s="88" t="s">
        <v>1032</v>
      </c>
      <c r="G229" s="89">
        <v>15616</v>
      </c>
    </row>
    <row r="230" spans="1:7" ht="12.75">
      <c r="A230" s="95">
        <f t="shared" si="3"/>
        <v>218</v>
      </c>
      <c r="B230" s="87" t="s">
        <v>618</v>
      </c>
      <c r="C230" s="88" t="s">
        <v>621</v>
      </c>
      <c r="D230" s="88" t="s">
        <v>619</v>
      </c>
      <c r="E230" s="88"/>
      <c r="F230" s="88"/>
      <c r="G230" s="89">
        <v>770</v>
      </c>
    </row>
    <row r="231" spans="1:7" ht="25.5">
      <c r="A231" s="95">
        <f t="shared" si="3"/>
        <v>219</v>
      </c>
      <c r="B231" s="87" t="s">
        <v>645</v>
      </c>
      <c r="C231" s="88" t="s">
        <v>621</v>
      </c>
      <c r="D231" s="88" t="s">
        <v>619</v>
      </c>
      <c r="E231" s="88" t="s">
        <v>646</v>
      </c>
      <c r="F231" s="88"/>
      <c r="G231" s="89">
        <v>770</v>
      </c>
    </row>
    <row r="232" spans="1:7" ht="25.5">
      <c r="A232" s="95">
        <f t="shared" si="3"/>
        <v>220</v>
      </c>
      <c r="B232" s="87" t="s">
        <v>647</v>
      </c>
      <c r="C232" s="88" t="s">
        <v>621</v>
      </c>
      <c r="D232" s="88" t="s">
        <v>619</v>
      </c>
      <c r="E232" s="88" t="s">
        <v>648</v>
      </c>
      <c r="F232" s="88"/>
      <c r="G232" s="89">
        <v>770</v>
      </c>
    </row>
    <row r="233" spans="1:7" ht="38.25">
      <c r="A233" s="95">
        <f t="shared" si="3"/>
        <v>221</v>
      </c>
      <c r="B233" s="87" t="s">
        <v>726</v>
      </c>
      <c r="C233" s="88" t="s">
        <v>621</v>
      </c>
      <c r="D233" s="88" t="s">
        <v>619</v>
      </c>
      <c r="E233" s="88" t="s">
        <v>727</v>
      </c>
      <c r="F233" s="88"/>
      <c r="G233" s="89">
        <v>770</v>
      </c>
    </row>
    <row r="234" spans="1:7" ht="25.5">
      <c r="A234" s="95">
        <f t="shared" si="3"/>
        <v>222</v>
      </c>
      <c r="B234" s="87" t="s">
        <v>629</v>
      </c>
      <c r="C234" s="88" t="s">
        <v>621</v>
      </c>
      <c r="D234" s="88" t="s">
        <v>619</v>
      </c>
      <c r="E234" s="88" t="s">
        <v>727</v>
      </c>
      <c r="F234" s="88" t="s">
        <v>630</v>
      </c>
      <c r="G234" s="89">
        <v>770</v>
      </c>
    </row>
    <row r="235" spans="1:7" ht="38.25">
      <c r="A235" s="95">
        <f t="shared" si="3"/>
        <v>223</v>
      </c>
      <c r="B235" s="87" t="s">
        <v>701</v>
      </c>
      <c r="C235" s="88" t="s">
        <v>621</v>
      </c>
      <c r="D235" s="88" t="s">
        <v>619</v>
      </c>
      <c r="E235" s="88" t="s">
        <v>727</v>
      </c>
      <c r="F235" s="88" t="s">
        <v>631</v>
      </c>
      <c r="G235" s="89">
        <v>770</v>
      </c>
    </row>
    <row r="236" spans="1:7" ht="25.5">
      <c r="A236" s="95">
        <f t="shared" si="3"/>
        <v>224</v>
      </c>
      <c r="B236" s="87" t="s">
        <v>437</v>
      </c>
      <c r="C236" s="88" t="s">
        <v>621</v>
      </c>
      <c r="D236" s="88" t="s">
        <v>438</v>
      </c>
      <c r="E236" s="88"/>
      <c r="F236" s="88"/>
      <c r="G236" s="89">
        <v>3340.9</v>
      </c>
    </row>
    <row r="237" spans="1:7" ht="51">
      <c r="A237" s="95">
        <f t="shared" si="3"/>
        <v>225</v>
      </c>
      <c r="B237" s="87" t="s">
        <v>914</v>
      </c>
      <c r="C237" s="88" t="s">
        <v>621</v>
      </c>
      <c r="D237" s="88" t="s">
        <v>438</v>
      </c>
      <c r="E237" s="88" t="s">
        <v>915</v>
      </c>
      <c r="F237" s="88"/>
      <c r="G237" s="89">
        <v>3340.9</v>
      </c>
    </row>
    <row r="238" spans="1:7" ht="38.25">
      <c r="A238" s="95">
        <f t="shared" si="3"/>
        <v>226</v>
      </c>
      <c r="B238" s="87" t="s">
        <v>931</v>
      </c>
      <c r="C238" s="88" t="s">
        <v>621</v>
      </c>
      <c r="D238" s="88" t="s">
        <v>438</v>
      </c>
      <c r="E238" s="88" t="s">
        <v>932</v>
      </c>
      <c r="F238" s="88"/>
      <c r="G238" s="89">
        <v>2890.9</v>
      </c>
    </row>
    <row r="239" spans="1:7" ht="102">
      <c r="A239" s="95">
        <f t="shared" si="3"/>
        <v>227</v>
      </c>
      <c r="B239" s="96" t="s">
        <v>815</v>
      </c>
      <c r="C239" s="88" t="s">
        <v>621</v>
      </c>
      <c r="D239" s="88" t="s">
        <v>438</v>
      </c>
      <c r="E239" s="88" t="s">
        <v>936</v>
      </c>
      <c r="F239" s="88"/>
      <c r="G239" s="89">
        <v>2890.9</v>
      </c>
    </row>
    <row r="240" spans="1:7" ht="76.5">
      <c r="A240" s="95">
        <f t="shared" si="3"/>
        <v>228</v>
      </c>
      <c r="B240" s="87" t="s">
        <v>308</v>
      </c>
      <c r="C240" s="88" t="s">
        <v>621</v>
      </c>
      <c r="D240" s="88" t="s">
        <v>438</v>
      </c>
      <c r="E240" s="88" t="s">
        <v>936</v>
      </c>
      <c r="F240" s="88" t="s">
        <v>309</v>
      </c>
      <c r="G240" s="89">
        <v>2401.9</v>
      </c>
    </row>
    <row r="241" spans="1:7" ht="25.5">
      <c r="A241" s="95">
        <f t="shared" si="3"/>
        <v>229</v>
      </c>
      <c r="B241" s="87" t="s">
        <v>937</v>
      </c>
      <c r="C241" s="88" t="s">
        <v>621</v>
      </c>
      <c r="D241" s="88" t="s">
        <v>438</v>
      </c>
      <c r="E241" s="88" t="s">
        <v>936</v>
      </c>
      <c r="F241" s="88" t="s">
        <v>761</v>
      </c>
      <c r="G241" s="89">
        <v>2401.9</v>
      </c>
    </row>
    <row r="242" spans="1:7" ht="25.5">
      <c r="A242" s="95">
        <f t="shared" si="3"/>
        <v>230</v>
      </c>
      <c r="B242" s="87" t="s">
        <v>629</v>
      </c>
      <c r="C242" s="88" t="s">
        <v>621</v>
      </c>
      <c r="D242" s="88" t="s">
        <v>438</v>
      </c>
      <c r="E242" s="88" t="s">
        <v>936</v>
      </c>
      <c r="F242" s="88" t="s">
        <v>630</v>
      </c>
      <c r="G242" s="89">
        <v>489</v>
      </c>
    </row>
    <row r="243" spans="1:7" ht="38.25">
      <c r="A243" s="95">
        <f t="shared" si="3"/>
        <v>231</v>
      </c>
      <c r="B243" s="87" t="s">
        <v>701</v>
      </c>
      <c r="C243" s="88" t="s">
        <v>621</v>
      </c>
      <c r="D243" s="88" t="s">
        <v>438</v>
      </c>
      <c r="E243" s="88" t="s">
        <v>936</v>
      </c>
      <c r="F243" s="88" t="s">
        <v>631</v>
      </c>
      <c r="G243" s="89">
        <v>489</v>
      </c>
    </row>
    <row r="244" spans="1:7" ht="12.75">
      <c r="A244" s="95">
        <f t="shared" si="3"/>
        <v>232</v>
      </c>
      <c r="B244" s="87" t="s">
        <v>312</v>
      </c>
      <c r="C244" s="88" t="s">
        <v>621</v>
      </c>
      <c r="D244" s="88" t="s">
        <v>438</v>
      </c>
      <c r="E244" s="88" t="s">
        <v>930</v>
      </c>
      <c r="F244" s="88"/>
      <c r="G244" s="89">
        <v>450</v>
      </c>
    </row>
    <row r="245" spans="1:7" ht="102">
      <c r="A245" s="95">
        <f t="shared" si="3"/>
        <v>233</v>
      </c>
      <c r="B245" s="96" t="s">
        <v>728</v>
      </c>
      <c r="C245" s="88" t="s">
        <v>621</v>
      </c>
      <c r="D245" s="88" t="s">
        <v>438</v>
      </c>
      <c r="E245" s="88" t="s">
        <v>938</v>
      </c>
      <c r="F245" s="88"/>
      <c r="G245" s="89">
        <v>450</v>
      </c>
    </row>
    <row r="246" spans="1:7" ht="25.5">
      <c r="A246" s="95">
        <f t="shared" si="3"/>
        <v>234</v>
      </c>
      <c r="B246" s="87" t="s">
        <v>629</v>
      </c>
      <c r="C246" s="88" t="s">
        <v>621</v>
      </c>
      <c r="D246" s="88" t="s">
        <v>438</v>
      </c>
      <c r="E246" s="88" t="s">
        <v>938</v>
      </c>
      <c r="F246" s="88" t="s">
        <v>630</v>
      </c>
      <c r="G246" s="89">
        <v>450</v>
      </c>
    </row>
    <row r="247" spans="1:7" ht="38.25">
      <c r="A247" s="95">
        <f t="shared" si="3"/>
        <v>235</v>
      </c>
      <c r="B247" s="87" t="s">
        <v>701</v>
      </c>
      <c r="C247" s="88" t="s">
        <v>621</v>
      </c>
      <c r="D247" s="88" t="s">
        <v>438</v>
      </c>
      <c r="E247" s="88" t="s">
        <v>938</v>
      </c>
      <c r="F247" s="88" t="s">
        <v>631</v>
      </c>
      <c r="G247" s="89">
        <v>450</v>
      </c>
    </row>
    <row r="248" spans="1:7" ht="12.75">
      <c r="A248" s="95">
        <f t="shared" si="3"/>
        <v>236</v>
      </c>
      <c r="B248" s="87" t="s">
        <v>939</v>
      </c>
      <c r="C248" s="88" t="s">
        <v>621</v>
      </c>
      <c r="D248" s="88" t="s">
        <v>439</v>
      </c>
      <c r="E248" s="88"/>
      <c r="F248" s="88"/>
      <c r="G248" s="89">
        <v>2561.7</v>
      </c>
    </row>
    <row r="249" spans="1:7" ht="12.75">
      <c r="A249" s="95">
        <f t="shared" si="3"/>
        <v>237</v>
      </c>
      <c r="B249" s="87" t="s">
        <v>444</v>
      </c>
      <c r="C249" s="88" t="s">
        <v>621</v>
      </c>
      <c r="D249" s="88" t="s">
        <v>445</v>
      </c>
      <c r="E249" s="88"/>
      <c r="F249" s="88"/>
      <c r="G249" s="89">
        <v>2561.7</v>
      </c>
    </row>
    <row r="250" spans="1:7" ht="25.5">
      <c r="A250" s="95">
        <f t="shared" si="3"/>
        <v>238</v>
      </c>
      <c r="B250" s="87" t="s">
        <v>940</v>
      </c>
      <c r="C250" s="88" t="s">
        <v>621</v>
      </c>
      <c r="D250" s="88" t="s">
        <v>445</v>
      </c>
      <c r="E250" s="88" t="s">
        <v>941</v>
      </c>
      <c r="F250" s="88"/>
      <c r="G250" s="89">
        <v>2561.7</v>
      </c>
    </row>
    <row r="251" spans="1:7" ht="25.5">
      <c r="A251" s="95">
        <f t="shared" si="3"/>
        <v>239</v>
      </c>
      <c r="B251" s="87" t="s">
        <v>942</v>
      </c>
      <c r="C251" s="88" t="s">
        <v>621</v>
      </c>
      <c r="D251" s="88" t="s">
        <v>445</v>
      </c>
      <c r="E251" s="88" t="s">
        <v>943</v>
      </c>
      <c r="F251" s="88"/>
      <c r="G251" s="89">
        <v>2434.7</v>
      </c>
    </row>
    <row r="252" spans="1:7" ht="76.5">
      <c r="A252" s="95">
        <f t="shared" si="3"/>
        <v>240</v>
      </c>
      <c r="B252" s="87" t="s">
        <v>944</v>
      </c>
      <c r="C252" s="88" t="s">
        <v>621</v>
      </c>
      <c r="D252" s="88" t="s">
        <v>445</v>
      </c>
      <c r="E252" s="88" t="s">
        <v>945</v>
      </c>
      <c r="F252" s="88"/>
      <c r="G252" s="89">
        <v>497.9</v>
      </c>
    </row>
    <row r="253" spans="1:7" ht="38.25">
      <c r="A253" s="95">
        <f t="shared" si="3"/>
        <v>241</v>
      </c>
      <c r="B253" s="87" t="s">
        <v>625</v>
      </c>
      <c r="C253" s="88" t="s">
        <v>621</v>
      </c>
      <c r="D253" s="88" t="s">
        <v>445</v>
      </c>
      <c r="E253" s="88" t="s">
        <v>945</v>
      </c>
      <c r="F253" s="88" t="s">
        <v>372</v>
      </c>
      <c r="G253" s="89">
        <v>497.9</v>
      </c>
    </row>
    <row r="254" spans="1:7" ht="12.75">
      <c r="A254" s="95">
        <f t="shared" si="3"/>
        <v>242</v>
      </c>
      <c r="B254" s="87" t="s">
        <v>373</v>
      </c>
      <c r="C254" s="88" t="s">
        <v>621</v>
      </c>
      <c r="D254" s="88" t="s">
        <v>445</v>
      </c>
      <c r="E254" s="88" t="s">
        <v>945</v>
      </c>
      <c r="F254" s="88" t="s">
        <v>374</v>
      </c>
      <c r="G254" s="89">
        <v>497.9</v>
      </c>
    </row>
    <row r="255" spans="1:7" ht="76.5">
      <c r="A255" s="95">
        <f t="shared" si="3"/>
        <v>243</v>
      </c>
      <c r="B255" s="87" t="s">
        <v>375</v>
      </c>
      <c r="C255" s="88" t="s">
        <v>621</v>
      </c>
      <c r="D255" s="88" t="s">
        <v>445</v>
      </c>
      <c r="E255" s="88" t="s">
        <v>376</v>
      </c>
      <c r="F255" s="88"/>
      <c r="G255" s="89">
        <v>1887</v>
      </c>
    </row>
    <row r="256" spans="1:7" ht="38.25">
      <c r="A256" s="95">
        <f t="shared" si="3"/>
        <v>244</v>
      </c>
      <c r="B256" s="87" t="s">
        <v>625</v>
      </c>
      <c r="C256" s="88" t="s">
        <v>621</v>
      </c>
      <c r="D256" s="88" t="s">
        <v>445</v>
      </c>
      <c r="E256" s="88" t="s">
        <v>376</v>
      </c>
      <c r="F256" s="88" t="s">
        <v>372</v>
      </c>
      <c r="G256" s="89">
        <v>1887</v>
      </c>
    </row>
    <row r="257" spans="1:7" ht="12.75">
      <c r="A257" s="95">
        <f t="shared" si="3"/>
        <v>245</v>
      </c>
      <c r="B257" s="87" t="s">
        <v>373</v>
      </c>
      <c r="C257" s="88" t="s">
        <v>621</v>
      </c>
      <c r="D257" s="88" t="s">
        <v>445</v>
      </c>
      <c r="E257" s="88" t="s">
        <v>376</v>
      </c>
      <c r="F257" s="88" t="s">
        <v>374</v>
      </c>
      <c r="G257" s="89">
        <v>1887</v>
      </c>
    </row>
    <row r="258" spans="1:7" ht="89.25">
      <c r="A258" s="95">
        <f t="shared" si="3"/>
        <v>246</v>
      </c>
      <c r="B258" s="96" t="s">
        <v>377</v>
      </c>
      <c r="C258" s="88" t="s">
        <v>621</v>
      </c>
      <c r="D258" s="88" t="s">
        <v>445</v>
      </c>
      <c r="E258" s="88" t="s">
        <v>378</v>
      </c>
      <c r="F258" s="88"/>
      <c r="G258" s="89">
        <v>49.8</v>
      </c>
    </row>
    <row r="259" spans="1:7" ht="38.25">
      <c r="A259" s="95">
        <f t="shared" si="3"/>
        <v>247</v>
      </c>
      <c r="B259" s="87" t="s">
        <v>625</v>
      </c>
      <c r="C259" s="88" t="s">
        <v>621</v>
      </c>
      <c r="D259" s="88" t="s">
        <v>445</v>
      </c>
      <c r="E259" s="88" t="s">
        <v>378</v>
      </c>
      <c r="F259" s="88" t="s">
        <v>372</v>
      </c>
      <c r="G259" s="89">
        <v>49.8</v>
      </c>
    </row>
    <row r="260" spans="1:7" ht="12.75">
      <c r="A260" s="95">
        <f t="shared" si="3"/>
        <v>248</v>
      </c>
      <c r="B260" s="87" t="s">
        <v>373</v>
      </c>
      <c r="C260" s="88" t="s">
        <v>621</v>
      </c>
      <c r="D260" s="88" t="s">
        <v>445</v>
      </c>
      <c r="E260" s="88" t="s">
        <v>378</v>
      </c>
      <c r="F260" s="88" t="s">
        <v>374</v>
      </c>
      <c r="G260" s="89">
        <v>49.8</v>
      </c>
    </row>
    <row r="261" spans="1:7" ht="38.25">
      <c r="A261" s="95">
        <f t="shared" si="3"/>
        <v>249</v>
      </c>
      <c r="B261" s="87" t="s">
        <v>379</v>
      </c>
      <c r="C261" s="88" t="s">
        <v>621</v>
      </c>
      <c r="D261" s="88" t="s">
        <v>445</v>
      </c>
      <c r="E261" s="88" t="s">
        <v>380</v>
      </c>
      <c r="F261" s="88"/>
      <c r="G261" s="89">
        <v>127</v>
      </c>
    </row>
    <row r="262" spans="1:7" ht="89.25">
      <c r="A262" s="95">
        <f t="shared" si="3"/>
        <v>250</v>
      </c>
      <c r="B262" s="96" t="s">
        <v>381</v>
      </c>
      <c r="C262" s="88" t="s">
        <v>621</v>
      </c>
      <c r="D262" s="88" t="s">
        <v>445</v>
      </c>
      <c r="E262" s="88" t="s">
        <v>382</v>
      </c>
      <c r="F262" s="88"/>
      <c r="G262" s="89">
        <v>75</v>
      </c>
    </row>
    <row r="263" spans="1:7" ht="25.5">
      <c r="A263" s="95">
        <f t="shared" si="3"/>
        <v>251</v>
      </c>
      <c r="B263" s="87" t="s">
        <v>629</v>
      </c>
      <c r="C263" s="88" t="s">
        <v>621</v>
      </c>
      <c r="D263" s="88" t="s">
        <v>445</v>
      </c>
      <c r="E263" s="88" t="s">
        <v>382</v>
      </c>
      <c r="F263" s="88" t="s">
        <v>630</v>
      </c>
      <c r="G263" s="89">
        <v>75</v>
      </c>
    </row>
    <row r="264" spans="1:7" ht="38.25">
      <c r="A264" s="95">
        <f t="shared" si="3"/>
        <v>252</v>
      </c>
      <c r="B264" s="87" t="s">
        <v>701</v>
      </c>
      <c r="C264" s="88" t="s">
        <v>621</v>
      </c>
      <c r="D264" s="88" t="s">
        <v>445</v>
      </c>
      <c r="E264" s="88" t="s">
        <v>382</v>
      </c>
      <c r="F264" s="88" t="s">
        <v>631</v>
      </c>
      <c r="G264" s="89">
        <v>75</v>
      </c>
    </row>
    <row r="265" spans="1:7" ht="89.25">
      <c r="A265" s="95">
        <f t="shared" si="3"/>
        <v>253</v>
      </c>
      <c r="B265" s="96" t="s">
        <v>769</v>
      </c>
      <c r="C265" s="88" t="s">
        <v>621</v>
      </c>
      <c r="D265" s="88" t="s">
        <v>445</v>
      </c>
      <c r="E265" s="88" t="s">
        <v>770</v>
      </c>
      <c r="F265" s="88"/>
      <c r="G265" s="89">
        <v>52</v>
      </c>
    </row>
    <row r="266" spans="1:7" ht="38.25">
      <c r="A266" s="95">
        <f t="shared" si="3"/>
        <v>254</v>
      </c>
      <c r="B266" s="87" t="s">
        <v>625</v>
      </c>
      <c r="C266" s="88" t="s">
        <v>621</v>
      </c>
      <c r="D266" s="88" t="s">
        <v>445</v>
      </c>
      <c r="E266" s="88" t="s">
        <v>770</v>
      </c>
      <c r="F266" s="88" t="s">
        <v>372</v>
      </c>
      <c r="G266" s="89">
        <v>52</v>
      </c>
    </row>
    <row r="267" spans="1:7" ht="12.75">
      <c r="A267" s="95">
        <f t="shared" si="3"/>
        <v>255</v>
      </c>
      <c r="B267" s="87" t="s">
        <v>373</v>
      </c>
      <c r="C267" s="88" t="s">
        <v>621</v>
      </c>
      <c r="D267" s="88" t="s">
        <v>445</v>
      </c>
      <c r="E267" s="88" t="s">
        <v>770</v>
      </c>
      <c r="F267" s="88" t="s">
        <v>374</v>
      </c>
      <c r="G267" s="89">
        <v>52</v>
      </c>
    </row>
    <row r="268" spans="1:7" ht="12.75">
      <c r="A268" s="95">
        <f t="shared" si="3"/>
        <v>256</v>
      </c>
      <c r="B268" s="87" t="s">
        <v>448</v>
      </c>
      <c r="C268" s="88" t="s">
        <v>621</v>
      </c>
      <c r="D268" s="88" t="s">
        <v>449</v>
      </c>
      <c r="E268" s="88"/>
      <c r="F268" s="88"/>
      <c r="G268" s="89">
        <v>28451</v>
      </c>
    </row>
    <row r="269" spans="1:7" ht="12.75">
      <c r="A269" s="95">
        <f t="shared" si="3"/>
        <v>257</v>
      </c>
      <c r="B269" s="87" t="s">
        <v>450</v>
      </c>
      <c r="C269" s="88" t="s">
        <v>621</v>
      </c>
      <c r="D269" s="88" t="s">
        <v>451</v>
      </c>
      <c r="E269" s="88"/>
      <c r="F269" s="88"/>
      <c r="G269" s="89">
        <v>27901</v>
      </c>
    </row>
    <row r="270" spans="1:7" ht="25.5">
      <c r="A270" s="95">
        <f t="shared" si="3"/>
        <v>258</v>
      </c>
      <c r="B270" s="87" t="s">
        <v>779</v>
      </c>
      <c r="C270" s="88" t="s">
        <v>621</v>
      </c>
      <c r="D270" s="88" t="s">
        <v>451</v>
      </c>
      <c r="E270" s="88" t="s">
        <v>780</v>
      </c>
      <c r="F270" s="88"/>
      <c r="G270" s="89">
        <v>27901</v>
      </c>
    </row>
    <row r="271" spans="1:7" ht="25.5">
      <c r="A271" s="95">
        <f aca="true" t="shared" si="4" ref="A271:A334">A270+1</f>
        <v>259</v>
      </c>
      <c r="B271" s="87" t="s">
        <v>816</v>
      </c>
      <c r="C271" s="88" t="s">
        <v>621</v>
      </c>
      <c r="D271" s="88" t="s">
        <v>451</v>
      </c>
      <c r="E271" s="88" t="s">
        <v>782</v>
      </c>
      <c r="F271" s="88"/>
      <c r="G271" s="89">
        <v>120.2</v>
      </c>
    </row>
    <row r="272" spans="1:7" ht="76.5">
      <c r="A272" s="95">
        <f t="shared" si="4"/>
        <v>260</v>
      </c>
      <c r="B272" s="87" t="s">
        <v>812</v>
      </c>
      <c r="C272" s="88" t="s">
        <v>621</v>
      </c>
      <c r="D272" s="88" t="s">
        <v>451</v>
      </c>
      <c r="E272" s="88" t="s">
        <v>729</v>
      </c>
      <c r="F272" s="88"/>
      <c r="G272" s="89">
        <v>30.7</v>
      </c>
    </row>
    <row r="273" spans="1:7" ht="38.25">
      <c r="A273" s="95">
        <f t="shared" si="4"/>
        <v>261</v>
      </c>
      <c r="B273" s="87" t="s">
        <v>625</v>
      </c>
      <c r="C273" s="88" t="s">
        <v>621</v>
      </c>
      <c r="D273" s="88" t="s">
        <v>451</v>
      </c>
      <c r="E273" s="88" t="s">
        <v>729</v>
      </c>
      <c r="F273" s="88" t="s">
        <v>372</v>
      </c>
      <c r="G273" s="89">
        <v>30.7</v>
      </c>
    </row>
    <row r="274" spans="1:7" ht="12.75">
      <c r="A274" s="95">
        <f t="shared" si="4"/>
        <v>262</v>
      </c>
      <c r="B274" s="87" t="s">
        <v>373</v>
      </c>
      <c r="C274" s="88" t="s">
        <v>621</v>
      </c>
      <c r="D274" s="88" t="s">
        <v>451</v>
      </c>
      <c r="E274" s="88" t="s">
        <v>729</v>
      </c>
      <c r="F274" s="88" t="s">
        <v>374</v>
      </c>
      <c r="G274" s="89">
        <v>30.7</v>
      </c>
    </row>
    <row r="275" spans="1:7" ht="89.25">
      <c r="A275" s="95">
        <f t="shared" si="4"/>
        <v>263</v>
      </c>
      <c r="B275" s="87" t="s">
        <v>813</v>
      </c>
      <c r="C275" s="88" t="s">
        <v>621</v>
      </c>
      <c r="D275" s="88" t="s">
        <v>451</v>
      </c>
      <c r="E275" s="88" t="s">
        <v>783</v>
      </c>
      <c r="F275" s="88"/>
      <c r="G275" s="89">
        <v>89.5</v>
      </c>
    </row>
    <row r="276" spans="1:7" ht="38.25">
      <c r="A276" s="95">
        <f t="shared" si="4"/>
        <v>264</v>
      </c>
      <c r="B276" s="87" t="s">
        <v>625</v>
      </c>
      <c r="C276" s="88" t="s">
        <v>621</v>
      </c>
      <c r="D276" s="88" t="s">
        <v>451</v>
      </c>
      <c r="E276" s="88" t="s">
        <v>783</v>
      </c>
      <c r="F276" s="88" t="s">
        <v>372</v>
      </c>
      <c r="G276" s="89">
        <v>89.5</v>
      </c>
    </row>
    <row r="277" spans="1:7" ht="12.75">
      <c r="A277" s="95">
        <f t="shared" si="4"/>
        <v>265</v>
      </c>
      <c r="B277" s="87" t="s">
        <v>373</v>
      </c>
      <c r="C277" s="88" t="s">
        <v>621</v>
      </c>
      <c r="D277" s="88" t="s">
        <v>451</v>
      </c>
      <c r="E277" s="88" t="s">
        <v>783</v>
      </c>
      <c r="F277" s="88" t="s">
        <v>374</v>
      </c>
      <c r="G277" s="89">
        <v>89.5</v>
      </c>
    </row>
    <row r="278" spans="1:7" ht="38.25">
      <c r="A278" s="95">
        <f t="shared" si="4"/>
        <v>266</v>
      </c>
      <c r="B278" s="87" t="s">
        <v>817</v>
      </c>
      <c r="C278" s="88" t="s">
        <v>621</v>
      </c>
      <c r="D278" s="88" t="s">
        <v>451</v>
      </c>
      <c r="E278" s="88" t="s">
        <v>784</v>
      </c>
      <c r="F278" s="88"/>
      <c r="G278" s="89">
        <v>27780.8</v>
      </c>
    </row>
    <row r="279" spans="1:7" ht="76.5">
      <c r="A279" s="95">
        <f t="shared" si="4"/>
        <v>267</v>
      </c>
      <c r="B279" s="87" t="s">
        <v>818</v>
      </c>
      <c r="C279" s="88" t="s">
        <v>621</v>
      </c>
      <c r="D279" s="88" t="s">
        <v>451</v>
      </c>
      <c r="E279" s="88" t="s">
        <v>785</v>
      </c>
      <c r="F279" s="88"/>
      <c r="G279" s="89">
        <v>7625.9</v>
      </c>
    </row>
    <row r="280" spans="1:7" ht="38.25">
      <c r="A280" s="95">
        <f t="shared" si="4"/>
        <v>268</v>
      </c>
      <c r="B280" s="87" t="s">
        <v>625</v>
      </c>
      <c r="C280" s="88" t="s">
        <v>621</v>
      </c>
      <c r="D280" s="88" t="s">
        <v>451</v>
      </c>
      <c r="E280" s="88" t="s">
        <v>785</v>
      </c>
      <c r="F280" s="88" t="s">
        <v>372</v>
      </c>
      <c r="G280" s="89">
        <v>7625.9</v>
      </c>
    </row>
    <row r="281" spans="1:7" ht="12.75">
      <c r="A281" s="95">
        <f t="shared" si="4"/>
        <v>269</v>
      </c>
      <c r="B281" s="87" t="s">
        <v>373</v>
      </c>
      <c r="C281" s="88" t="s">
        <v>621</v>
      </c>
      <c r="D281" s="88" t="s">
        <v>451</v>
      </c>
      <c r="E281" s="88" t="s">
        <v>785</v>
      </c>
      <c r="F281" s="88" t="s">
        <v>374</v>
      </c>
      <c r="G281" s="89">
        <v>7625.9</v>
      </c>
    </row>
    <row r="282" spans="1:7" ht="76.5">
      <c r="A282" s="95">
        <f t="shared" si="4"/>
        <v>270</v>
      </c>
      <c r="B282" s="87" t="s">
        <v>807</v>
      </c>
      <c r="C282" s="88" t="s">
        <v>621</v>
      </c>
      <c r="D282" s="88" t="s">
        <v>451</v>
      </c>
      <c r="E282" s="88" t="s">
        <v>171</v>
      </c>
      <c r="F282" s="88"/>
      <c r="G282" s="89">
        <v>15154.9</v>
      </c>
    </row>
    <row r="283" spans="1:7" ht="38.25">
      <c r="A283" s="95">
        <f t="shared" si="4"/>
        <v>271</v>
      </c>
      <c r="B283" s="87" t="s">
        <v>625</v>
      </c>
      <c r="C283" s="88" t="s">
        <v>621</v>
      </c>
      <c r="D283" s="88" t="s">
        <v>451</v>
      </c>
      <c r="E283" s="88" t="s">
        <v>171</v>
      </c>
      <c r="F283" s="88" t="s">
        <v>372</v>
      </c>
      <c r="G283" s="89">
        <v>15154.9</v>
      </c>
    </row>
    <row r="284" spans="1:7" ht="12.75">
      <c r="A284" s="95">
        <f t="shared" si="4"/>
        <v>272</v>
      </c>
      <c r="B284" s="87" t="s">
        <v>373</v>
      </c>
      <c r="C284" s="88" t="s">
        <v>621</v>
      </c>
      <c r="D284" s="88" t="s">
        <v>451</v>
      </c>
      <c r="E284" s="88" t="s">
        <v>171</v>
      </c>
      <c r="F284" s="88" t="s">
        <v>374</v>
      </c>
      <c r="G284" s="89">
        <v>15154.9</v>
      </c>
    </row>
    <row r="285" spans="1:7" ht="76.5">
      <c r="A285" s="95">
        <f t="shared" si="4"/>
        <v>273</v>
      </c>
      <c r="B285" s="87" t="s">
        <v>819</v>
      </c>
      <c r="C285" s="88" t="s">
        <v>621</v>
      </c>
      <c r="D285" s="88" t="s">
        <v>451</v>
      </c>
      <c r="E285" s="88" t="s">
        <v>172</v>
      </c>
      <c r="F285" s="88"/>
      <c r="G285" s="89">
        <v>600</v>
      </c>
    </row>
    <row r="286" spans="1:7" ht="12.75">
      <c r="A286" s="95">
        <f t="shared" si="4"/>
        <v>274</v>
      </c>
      <c r="B286" s="87" t="s">
        <v>920</v>
      </c>
      <c r="C286" s="88" t="s">
        <v>621</v>
      </c>
      <c r="D286" s="88" t="s">
        <v>451</v>
      </c>
      <c r="E286" s="88" t="s">
        <v>172</v>
      </c>
      <c r="F286" s="88" t="s">
        <v>797</v>
      </c>
      <c r="G286" s="89">
        <v>600</v>
      </c>
    </row>
    <row r="287" spans="1:7" ht="12.75">
      <c r="A287" s="95">
        <f t="shared" si="4"/>
        <v>275</v>
      </c>
      <c r="B287" s="87" t="s">
        <v>590</v>
      </c>
      <c r="C287" s="88" t="s">
        <v>621</v>
      </c>
      <c r="D287" s="88" t="s">
        <v>451</v>
      </c>
      <c r="E287" s="88" t="s">
        <v>172</v>
      </c>
      <c r="F287" s="88" t="s">
        <v>921</v>
      </c>
      <c r="G287" s="89">
        <v>600</v>
      </c>
    </row>
    <row r="288" spans="1:7" ht="140.25">
      <c r="A288" s="95">
        <f t="shared" si="4"/>
        <v>276</v>
      </c>
      <c r="B288" s="96" t="s">
        <v>820</v>
      </c>
      <c r="C288" s="88" t="s">
        <v>621</v>
      </c>
      <c r="D288" s="88" t="s">
        <v>451</v>
      </c>
      <c r="E288" s="88" t="s">
        <v>173</v>
      </c>
      <c r="F288" s="88"/>
      <c r="G288" s="89">
        <v>4400</v>
      </c>
    </row>
    <row r="289" spans="1:7" ht="12.75">
      <c r="A289" s="95">
        <f t="shared" si="4"/>
        <v>277</v>
      </c>
      <c r="B289" s="87" t="s">
        <v>920</v>
      </c>
      <c r="C289" s="88" t="s">
        <v>621</v>
      </c>
      <c r="D289" s="88" t="s">
        <v>451</v>
      </c>
      <c r="E289" s="88" t="s">
        <v>173</v>
      </c>
      <c r="F289" s="88" t="s">
        <v>797</v>
      </c>
      <c r="G289" s="89">
        <v>4400</v>
      </c>
    </row>
    <row r="290" spans="1:7" ht="12.75">
      <c r="A290" s="95">
        <f t="shared" si="4"/>
        <v>278</v>
      </c>
      <c r="B290" s="87" t="s">
        <v>590</v>
      </c>
      <c r="C290" s="88" t="s">
        <v>621</v>
      </c>
      <c r="D290" s="88" t="s">
        <v>451</v>
      </c>
      <c r="E290" s="88" t="s">
        <v>173</v>
      </c>
      <c r="F290" s="88" t="s">
        <v>921</v>
      </c>
      <c r="G290" s="89">
        <v>4400</v>
      </c>
    </row>
    <row r="291" spans="1:7" ht="25.5">
      <c r="A291" s="95">
        <f t="shared" si="4"/>
        <v>279</v>
      </c>
      <c r="B291" s="87" t="s">
        <v>452</v>
      </c>
      <c r="C291" s="88" t="s">
        <v>621</v>
      </c>
      <c r="D291" s="88" t="s">
        <v>453</v>
      </c>
      <c r="E291" s="88"/>
      <c r="F291" s="88"/>
      <c r="G291" s="89">
        <v>550</v>
      </c>
    </row>
    <row r="292" spans="1:7" ht="25.5">
      <c r="A292" s="95">
        <f t="shared" si="4"/>
        <v>280</v>
      </c>
      <c r="B292" s="87" t="s">
        <v>779</v>
      </c>
      <c r="C292" s="88" t="s">
        <v>621</v>
      </c>
      <c r="D292" s="88" t="s">
        <v>453</v>
      </c>
      <c r="E292" s="88" t="s">
        <v>780</v>
      </c>
      <c r="F292" s="88"/>
      <c r="G292" s="89">
        <v>550</v>
      </c>
    </row>
    <row r="293" spans="1:7" ht="25.5">
      <c r="A293" s="95">
        <f t="shared" si="4"/>
        <v>281</v>
      </c>
      <c r="B293" s="87" t="s">
        <v>821</v>
      </c>
      <c r="C293" s="88" t="s">
        <v>621</v>
      </c>
      <c r="D293" s="88" t="s">
        <v>453</v>
      </c>
      <c r="E293" s="88" t="s">
        <v>174</v>
      </c>
      <c r="F293" s="88"/>
      <c r="G293" s="89">
        <v>550</v>
      </c>
    </row>
    <row r="294" spans="1:7" ht="51">
      <c r="A294" s="95">
        <f t="shared" si="4"/>
        <v>282</v>
      </c>
      <c r="B294" s="87" t="s">
        <v>822</v>
      </c>
      <c r="C294" s="88" t="s">
        <v>621</v>
      </c>
      <c r="D294" s="88" t="s">
        <v>453</v>
      </c>
      <c r="E294" s="88" t="s">
        <v>175</v>
      </c>
      <c r="F294" s="88"/>
      <c r="G294" s="89">
        <v>550</v>
      </c>
    </row>
    <row r="295" spans="1:7" ht="25.5">
      <c r="A295" s="95">
        <f t="shared" si="4"/>
        <v>283</v>
      </c>
      <c r="B295" s="87" t="s">
        <v>629</v>
      </c>
      <c r="C295" s="88" t="s">
        <v>621</v>
      </c>
      <c r="D295" s="88" t="s">
        <v>453</v>
      </c>
      <c r="E295" s="88" t="s">
        <v>175</v>
      </c>
      <c r="F295" s="88" t="s">
        <v>630</v>
      </c>
      <c r="G295" s="89">
        <v>550</v>
      </c>
    </row>
    <row r="296" spans="1:7" ht="38.25">
      <c r="A296" s="95">
        <f t="shared" si="4"/>
        <v>284</v>
      </c>
      <c r="B296" s="87" t="s">
        <v>701</v>
      </c>
      <c r="C296" s="88" t="s">
        <v>621</v>
      </c>
      <c r="D296" s="88" t="s">
        <v>453</v>
      </c>
      <c r="E296" s="88" t="s">
        <v>175</v>
      </c>
      <c r="F296" s="88" t="s">
        <v>631</v>
      </c>
      <c r="G296" s="89">
        <v>550</v>
      </c>
    </row>
    <row r="297" spans="1:7" ht="12.75">
      <c r="A297" s="95">
        <f t="shared" si="4"/>
        <v>285</v>
      </c>
      <c r="B297" s="87" t="s">
        <v>176</v>
      </c>
      <c r="C297" s="88" t="s">
        <v>621</v>
      </c>
      <c r="D297" s="88" t="s">
        <v>466</v>
      </c>
      <c r="E297" s="88"/>
      <c r="F297" s="88"/>
      <c r="G297" s="89">
        <v>3417.4</v>
      </c>
    </row>
    <row r="298" spans="1:7" ht="12.75">
      <c r="A298" s="95">
        <f t="shared" si="4"/>
        <v>286</v>
      </c>
      <c r="B298" s="87" t="s">
        <v>471</v>
      </c>
      <c r="C298" s="88" t="s">
        <v>621</v>
      </c>
      <c r="D298" s="88" t="s">
        <v>472</v>
      </c>
      <c r="E298" s="88"/>
      <c r="F298" s="88"/>
      <c r="G298" s="89">
        <v>1675.8</v>
      </c>
    </row>
    <row r="299" spans="1:7" ht="25.5">
      <c r="A299" s="95">
        <f t="shared" si="4"/>
        <v>287</v>
      </c>
      <c r="B299" s="87" t="s">
        <v>940</v>
      </c>
      <c r="C299" s="88" t="s">
        <v>621</v>
      </c>
      <c r="D299" s="88" t="s">
        <v>472</v>
      </c>
      <c r="E299" s="88" t="s">
        <v>941</v>
      </c>
      <c r="F299" s="88"/>
      <c r="G299" s="89">
        <v>920</v>
      </c>
    </row>
    <row r="300" spans="1:7" ht="25.5">
      <c r="A300" s="95">
        <f t="shared" si="4"/>
        <v>288</v>
      </c>
      <c r="B300" s="87" t="s">
        <v>771</v>
      </c>
      <c r="C300" s="88" t="s">
        <v>621</v>
      </c>
      <c r="D300" s="88" t="s">
        <v>472</v>
      </c>
      <c r="E300" s="88" t="s">
        <v>772</v>
      </c>
      <c r="F300" s="88"/>
      <c r="G300" s="89">
        <v>920</v>
      </c>
    </row>
    <row r="301" spans="1:7" ht="89.25">
      <c r="A301" s="95">
        <f t="shared" si="4"/>
        <v>289</v>
      </c>
      <c r="B301" s="96" t="s">
        <v>773</v>
      </c>
      <c r="C301" s="88" t="s">
        <v>621</v>
      </c>
      <c r="D301" s="88" t="s">
        <v>472</v>
      </c>
      <c r="E301" s="88" t="s">
        <v>774</v>
      </c>
      <c r="F301" s="88"/>
      <c r="G301" s="89">
        <v>920</v>
      </c>
    </row>
    <row r="302" spans="1:7" ht="25.5">
      <c r="A302" s="95">
        <f t="shared" si="4"/>
        <v>290</v>
      </c>
      <c r="B302" s="87" t="s">
        <v>775</v>
      </c>
      <c r="C302" s="88" t="s">
        <v>621</v>
      </c>
      <c r="D302" s="88" t="s">
        <v>472</v>
      </c>
      <c r="E302" s="88" t="s">
        <v>774</v>
      </c>
      <c r="F302" s="88" t="s">
        <v>776</v>
      </c>
      <c r="G302" s="89">
        <v>920</v>
      </c>
    </row>
    <row r="303" spans="1:7" ht="25.5">
      <c r="A303" s="95">
        <f t="shared" si="4"/>
        <v>291</v>
      </c>
      <c r="B303" s="87" t="s">
        <v>777</v>
      </c>
      <c r="C303" s="88" t="s">
        <v>621</v>
      </c>
      <c r="D303" s="88" t="s">
        <v>472</v>
      </c>
      <c r="E303" s="88" t="s">
        <v>774</v>
      </c>
      <c r="F303" s="88" t="s">
        <v>778</v>
      </c>
      <c r="G303" s="89">
        <v>920</v>
      </c>
    </row>
    <row r="304" spans="1:7" ht="25.5">
      <c r="A304" s="95">
        <f t="shared" si="4"/>
        <v>292</v>
      </c>
      <c r="B304" s="87" t="s">
        <v>1026</v>
      </c>
      <c r="C304" s="88" t="s">
        <v>621</v>
      </c>
      <c r="D304" s="88" t="s">
        <v>472</v>
      </c>
      <c r="E304" s="88" t="s">
        <v>1027</v>
      </c>
      <c r="F304" s="88"/>
      <c r="G304" s="89">
        <v>755.8</v>
      </c>
    </row>
    <row r="305" spans="1:7" ht="25.5">
      <c r="A305" s="95">
        <f t="shared" si="4"/>
        <v>293</v>
      </c>
      <c r="B305" s="87" t="s">
        <v>1033</v>
      </c>
      <c r="C305" s="88" t="s">
        <v>621</v>
      </c>
      <c r="D305" s="88" t="s">
        <v>472</v>
      </c>
      <c r="E305" s="88" t="s">
        <v>1034</v>
      </c>
      <c r="F305" s="88"/>
      <c r="G305" s="89">
        <v>755.8</v>
      </c>
    </row>
    <row r="306" spans="1:7" ht="102">
      <c r="A306" s="95">
        <f t="shared" si="4"/>
        <v>294</v>
      </c>
      <c r="B306" s="96" t="s">
        <v>823</v>
      </c>
      <c r="C306" s="88" t="s">
        <v>621</v>
      </c>
      <c r="D306" s="88" t="s">
        <v>472</v>
      </c>
      <c r="E306" s="88" t="s">
        <v>731</v>
      </c>
      <c r="F306" s="88"/>
      <c r="G306" s="89">
        <v>755.8</v>
      </c>
    </row>
    <row r="307" spans="1:7" ht="25.5">
      <c r="A307" s="95">
        <f t="shared" si="4"/>
        <v>295</v>
      </c>
      <c r="B307" s="87" t="s">
        <v>629</v>
      </c>
      <c r="C307" s="88" t="s">
        <v>621</v>
      </c>
      <c r="D307" s="88" t="s">
        <v>472</v>
      </c>
      <c r="E307" s="88" t="s">
        <v>731</v>
      </c>
      <c r="F307" s="88" t="s">
        <v>630</v>
      </c>
      <c r="G307" s="89">
        <v>755.8</v>
      </c>
    </row>
    <row r="308" spans="1:7" ht="38.25">
      <c r="A308" s="95">
        <f t="shared" si="4"/>
        <v>296</v>
      </c>
      <c r="B308" s="87" t="s">
        <v>701</v>
      </c>
      <c r="C308" s="88" t="s">
        <v>621</v>
      </c>
      <c r="D308" s="88" t="s">
        <v>472</v>
      </c>
      <c r="E308" s="88" t="s">
        <v>731</v>
      </c>
      <c r="F308" s="88" t="s">
        <v>631</v>
      </c>
      <c r="G308" s="89">
        <v>755.8</v>
      </c>
    </row>
    <row r="309" spans="1:7" ht="12.75">
      <c r="A309" s="95">
        <f t="shared" si="4"/>
        <v>297</v>
      </c>
      <c r="B309" s="87" t="s">
        <v>473</v>
      </c>
      <c r="C309" s="88" t="s">
        <v>621</v>
      </c>
      <c r="D309" s="88" t="s">
        <v>474</v>
      </c>
      <c r="E309" s="88"/>
      <c r="F309" s="88"/>
      <c r="G309" s="89">
        <v>1741.6</v>
      </c>
    </row>
    <row r="310" spans="1:7" ht="25.5">
      <c r="A310" s="95">
        <f t="shared" si="4"/>
        <v>298</v>
      </c>
      <c r="B310" s="87" t="s">
        <v>645</v>
      </c>
      <c r="C310" s="88" t="s">
        <v>621</v>
      </c>
      <c r="D310" s="88" t="s">
        <v>474</v>
      </c>
      <c r="E310" s="88" t="s">
        <v>646</v>
      </c>
      <c r="F310" s="88"/>
      <c r="G310" s="89">
        <v>1741.6</v>
      </c>
    </row>
    <row r="311" spans="1:7" ht="25.5">
      <c r="A311" s="95">
        <f t="shared" si="4"/>
        <v>299</v>
      </c>
      <c r="B311" s="87" t="s">
        <v>647</v>
      </c>
      <c r="C311" s="88" t="s">
        <v>621</v>
      </c>
      <c r="D311" s="88" t="s">
        <v>474</v>
      </c>
      <c r="E311" s="88" t="s">
        <v>648</v>
      </c>
      <c r="F311" s="88"/>
      <c r="G311" s="89">
        <v>1741.6</v>
      </c>
    </row>
    <row r="312" spans="1:7" ht="89.25">
      <c r="A312" s="95">
        <f t="shared" si="4"/>
        <v>300</v>
      </c>
      <c r="B312" s="96" t="s">
        <v>177</v>
      </c>
      <c r="C312" s="88" t="s">
        <v>621</v>
      </c>
      <c r="D312" s="88" t="s">
        <v>474</v>
      </c>
      <c r="E312" s="88" t="s">
        <v>178</v>
      </c>
      <c r="F312" s="88"/>
      <c r="G312" s="89">
        <v>496.9</v>
      </c>
    </row>
    <row r="313" spans="1:7" ht="25.5">
      <c r="A313" s="95">
        <f t="shared" si="4"/>
        <v>301</v>
      </c>
      <c r="B313" s="87" t="s">
        <v>629</v>
      </c>
      <c r="C313" s="88" t="s">
        <v>621</v>
      </c>
      <c r="D313" s="88" t="s">
        <v>474</v>
      </c>
      <c r="E313" s="88" t="s">
        <v>178</v>
      </c>
      <c r="F313" s="88" t="s">
        <v>630</v>
      </c>
      <c r="G313" s="89">
        <v>496.9</v>
      </c>
    </row>
    <row r="314" spans="1:7" ht="38.25">
      <c r="A314" s="95">
        <f t="shared" si="4"/>
        <v>302</v>
      </c>
      <c r="B314" s="87" t="s">
        <v>701</v>
      </c>
      <c r="C314" s="88" t="s">
        <v>621</v>
      </c>
      <c r="D314" s="88" t="s">
        <v>474</v>
      </c>
      <c r="E314" s="88" t="s">
        <v>178</v>
      </c>
      <c r="F314" s="88" t="s">
        <v>631</v>
      </c>
      <c r="G314" s="89">
        <v>496.9</v>
      </c>
    </row>
    <row r="315" spans="1:7" ht="76.5">
      <c r="A315" s="95">
        <f t="shared" si="4"/>
        <v>303</v>
      </c>
      <c r="B315" s="87" t="s">
        <v>179</v>
      </c>
      <c r="C315" s="88" t="s">
        <v>621</v>
      </c>
      <c r="D315" s="88" t="s">
        <v>474</v>
      </c>
      <c r="E315" s="88" t="s">
        <v>180</v>
      </c>
      <c r="F315" s="88"/>
      <c r="G315" s="89">
        <v>1244.7</v>
      </c>
    </row>
    <row r="316" spans="1:7" ht="25.5">
      <c r="A316" s="95">
        <f t="shared" si="4"/>
        <v>304</v>
      </c>
      <c r="B316" s="87" t="s">
        <v>629</v>
      </c>
      <c r="C316" s="88" t="s">
        <v>621</v>
      </c>
      <c r="D316" s="88" t="s">
        <v>474</v>
      </c>
      <c r="E316" s="88" t="s">
        <v>180</v>
      </c>
      <c r="F316" s="88" t="s">
        <v>630</v>
      </c>
      <c r="G316" s="89">
        <v>1244.7</v>
      </c>
    </row>
    <row r="317" spans="1:7" ht="38.25">
      <c r="A317" s="95">
        <f t="shared" si="4"/>
        <v>305</v>
      </c>
      <c r="B317" s="87" t="s">
        <v>701</v>
      </c>
      <c r="C317" s="88" t="s">
        <v>621</v>
      </c>
      <c r="D317" s="88" t="s">
        <v>474</v>
      </c>
      <c r="E317" s="88" t="s">
        <v>180</v>
      </c>
      <c r="F317" s="88" t="s">
        <v>631</v>
      </c>
      <c r="G317" s="89">
        <v>1244.7</v>
      </c>
    </row>
    <row r="318" spans="1:7" ht="12.75">
      <c r="A318" s="95">
        <f t="shared" si="4"/>
        <v>306</v>
      </c>
      <c r="B318" s="87" t="s">
        <v>609</v>
      </c>
      <c r="C318" s="88" t="s">
        <v>621</v>
      </c>
      <c r="D318" s="88" t="s">
        <v>610</v>
      </c>
      <c r="E318" s="88"/>
      <c r="F318" s="88"/>
      <c r="G318" s="89">
        <v>1077.8</v>
      </c>
    </row>
    <row r="319" spans="1:7" ht="12.75">
      <c r="A319" s="95">
        <f t="shared" si="4"/>
        <v>307</v>
      </c>
      <c r="B319" s="87" t="s">
        <v>611</v>
      </c>
      <c r="C319" s="88" t="s">
        <v>621</v>
      </c>
      <c r="D319" s="88" t="s">
        <v>612</v>
      </c>
      <c r="E319" s="88"/>
      <c r="F319" s="88"/>
      <c r="G319" s="89">
        <v>1077.8</v>
      </c>
    </row>
    <row r="320" spans="1:7" ht="38.25">
      <c r="A320" s="95">
        <f t="shared" si="4"/>
        <v>308</v>
      </c>
      <c r="B320" s="87" t="s">
        <v>181</v>
      </c>
      <c r="C320" s="88" t="s">
        <v>621</v>
      </c>
      <c r="D320" s="88" t="s">
        <v>612</v>
      </c>
      <c r="E320" s="88" t="s">
        <v>403</v>
      </c>
      <c r="F320" s="88"/>
      <c r="G320" s="89">
        <v>1077.8</v>
      </c>
    </row>
    <row r="321" spans="1:7" ht="25.5">
      <c r="A321" s="95">
        <f t="shared" si="4"/>
        <v>309</v>
      </c>
      <c r="B321" s="87" t="s">
        <v>732</v>
      </c>
      <c r="C321" s="88" t="s">
        <v>621</v>
      </c>
      <c r="D321" s="88" t="s">
        <v>612</v>
      </c>
      <c r="E321" s="88" t="s">
        <v>182</v>
      </c>
      <c r="F321" s="88"/>
      <c r="G321" s="89">
        <v>87.8</v>
      </c>
    </row>
    <row r="322" spans="1:7" ht="76.5">
      <c r="A322" s="95">
        <f t="shared" si="4"/>
        <v>310</v>
      </c>
      <c r="B322" s="87" t="s">
        <v>197</v>
      </c>
      <c r="C322" s="88" t="s">
        <v>621</v>
      </c>
      <c r="D322" s="88" t="s">
        <v>612</v>
      </c>
      <c r="E322" s="88" t="s">
        <v>198</v>
      </c>
      <c r="F322" s="88"/>
      <c r="G322" s="89">
        <v>87.8</v>
      </c>
    </row>
    <row r="323" spans="1:7" ht="38.25">
      <c r="A323" s="95">
        <f t="shared" si="4"/>
        <v>311</v>
      </c>
      <c r="B323" s="87" t="s">
        <v>625</v>
      </c>
      <c r="C323" s="88" t="s">
        <v>621</v>
      </c>
      <c r="D323" s="88" t="s">
        <v>612</v>
      </c>
      <c r="E323" s="88" t="s">
        <v>198</v>
      </c>
      <c r="F323" s="88" t="s">
        <v>372</v>
      </c>
      <c r="G323" s="89">
        <v>87.8</v>
      </c>
    </row>
    <row r="324" spans="1:7" ht="12.75">
      <c r="A324" s="95">
        <f t="shared" si="4"/>
        <v>312</v>
      </c>
      <c r="B324" s="87" t="s">
        <v>373</v>
      </c>
      <c r="C324" s="88" t="s">
        <v>621</v>
      </c>
      <c r="D324" s="88" t="s">
        <v>612</v>
      </c>
      <c r="E324" s="88" t="s">
        <v>198</v>
      </c>
      <c r="F324" s="88" t="s">
        <v>374</v>
      </c>
      <c r="G324" s="89">
        <v>87.8</v>
      </c>
    </row>
    <row r="325" spans="1:7" ht="12.75">
      <c r="A325" s="95">
        <f t="shared" si="4"/>
        <v>313</v>
      </c>
      <c r="B325" s="87" t="s">
        <v>312</v>
      </c>
      <c r="C325" s="88" t="s">
        <v>621</v>
      </c>
      <c r="D325" s="88" t="s">
        <v>612</v>
      </c>
      <c r="E325" s="88" t="s">
        <v>199</v>
      </c>
      <c r="F325" s="88"/>
      <c r="G325" s="89">
        <v>990</v>
      </c>
    </row>
    <row r="326" spans="1:7" ht="102">
      <c r="A326" s="95">
        <f t="shared" si="4"/>
        <v>314</v>
      </c>
      <c r="B326" s="96" t="s">
        <v>200</v>
      </c>
      <c r="C326" s="88" t="s">
        <v>621</v>
      </c>
      <c r="D326" s="88" t="s">
        <v>612</v>
      </c>
      <c r="E326" s="88" t="s">
        <v>201</v>
      </c>
      <c r="F326" s="88"/>
      <c r="G326" s="89">
        <v>990</v>
      </c>
    </row>
    <row r="327" spans="1:7" ht="25.5">
      <c r="A327" s="95">
        <f t="shared" si="4"/>
        <v>315</v>
      </c>
      <c r="B327" s="87" t="s">
        <v>629</v>
      </c>
      <c r="C327" s="88" t="s">
        <v>621</v>
      </c>
      <c r="D327" s="88" t="s">
        <v>612</v>
      </c>
      <c r="E327" s="88" t="s">
        <v>201</v>
      </c>
      <c r="F327" s="88" t="s">
        <v>630</v>
      </c>
      <c r="G327" s="89">
        <v>990</v>
      </c>
    </row>
    <row r="328" spans="1:7" ht="38.25">
      <c r="A328" s="95">
        <f t="shared" si="4"/>
        <v>316</v>
      </c>
      <c r="B328" s="87" t="s">
        <v>701</v>
      </c>
      <c r="C328" s="88" t="s">
        <v>621</v>
      </c>
      <c r="D328" s="88" t="s">
        <v>612</v>
      </c>
      <c r="E328" s="88" t="s">
        <v>201</v>
      </c>
      <c r="F328" s="88" t="s">
        <v>631</v>
      </c>
      <c r="G328" s="89">
        <v>990</v>
      </c>
    </row>
    <row r="329" spans="1:7" ht="25.5">
      <c r="A329" s="203">
        <f t="shared" si="4"/>
        <v>317</v>
      </c>
      <c r="B329" s="200" t="s">
        <v>483</v>
      </c>
      <c r="C329" s="201" t="s">
        <v>392</v>
      </c>
      <c r="D329" s="201"/>
      <c r="E329" s="201"/>
      <c r="F329" s="201"/>
      <c r="G329" s="202">
        <v>457190.5</v>
      </c>
    </row>
    <row r="330" spans="1:7" ht="12.75">
      <c r="A330" s="95">
        <f t="shared" si="4"/>
        <v>318</v>
      </c>
      <c r="B330" s="87" t="s">
        <v>939</v>
      </c>
      <c r="C330" s="88" t="s">
        <v>392</v>
      </c>
      <c r="D330" s="88" t="s">
        <v>439</v>
      </c>
      <c r="E330" s="88"/>
      <c r="F330" s="88"/>
      <c r="G330" s="89">
        <v>436187.3</v>
      </c>
    </row>
    <row r="331" spans="1:7" ht="12.75">
      <c r="A331" s="95">
        <f t="shared" si="4"/>
        <v>319</v>
      </c>
      <c r="B331" s="87" t="s">
        <v>440</v>
      </c>
      <c r="C331" s="88" t="s">
        <v>392</v>
      </c>
      <c r="D331" s="88" t="s">
        <v>441</v>
      </c>
      <c r="E331" s="88"/>
      <c r="F331" s="88"/>
      <c r="G331" s="89">
        <v>107619.4</v>
      </c>
    </row>
    <row r="332" spans="1:7" ht="25.5">
      <c r="A332" s="95">
        <f t="shared" si="4"/>
        <v>320</v>
      </c>
      <c r="B332" s="87" t="s">
        <v>202</v>
      </c>
      <c r="C332" s="88" t="s">
        <v>392</v>
      </c>
      <c r="D332" s="88" t="s">
        <v>441</v>
      </c>
      <c r="E332" s="88" t="s">
        <v>203</v>
      </c>
      <c r="F332" s="88"/>
      <c r="G332" s="89">
        <v>107564.4</v>
      </c>
    </row>
    <row r="333" spans="1:7" ht="25.5">
      <c r="A333" s="95">
        <f t="shared" si="4"/>
        <v>321</v>
      </c>
      <c r="B333" s="87" t="s">
        <v>826</v>
      </c>
      <c r="C333" s="88" t="s">
        <v>392</v>
      </c>
      <c r="D333" s="88" t="s">
        <v>441</v>
      </c>
      <c r="E333" s="88" t="s">
        <v>205</v>
      </c>
      <c r="F333" s="88"/>
      <c r="G333" s="89">
        <v>106895.4</v>
      </c>
    </row>
    <row r="334" spans="1:7" ht="153">
      <c r="A334" s="95">
        <f t="shared" si="4"/>
        <v>322</v>
      </c>
      <c r="B334" s="96" t="s">
        <v>1108</v>
      </c>
      <c r="C334" s="88" t="s">
        <v>392</v>
      </c>
      <c r="D334" s="88" t="s">
        <v>441</v>
      </c>
      <c r="E334" s="88" t="s">
        <v>827</v>
      </c>
      <c r="F334" s="88"/>
      <c r="G334" s="89">
        <v>49782.8</v>
      </c>
    </row>
    <row r="335" spans="1:7" ht="76.5">
      <c r="A335" s="95">
        <f aca="true" t="shared" si="5" ref="A335:A398">A334+1</f>
        <v>323</v>
      </c>
      <c r="B335" s="87" t="s">
        <v>308</v>
      </c>
      <c r="C335" s="88" t="s">
        <v>392</v>
      </c>
      <c r="D335" s="88" t="s">
        <v>441</v>
      </c>
      <c r="E335" s="88" t="s">
        <v>827</v>
      </c>
      <c r="F335" s="88" t="s">
        <v>309</v>
      </c>
      <c r="G335" s="89">
        <v>26573.1</v>
      </c>
    </row>
    <row r="336" spans="1:7" ht="25.5">
      <c r="A336" s="95">
        <f t="shared" si="5"/>
        <v>324</v>
      </c>
      <c r="B336" s="87" t="s">
        <v>937</v>
      </c>
      <c r="C336" s="88" t="s">
        <v>392</v>
      </c>
      <c r="D336" s="88" t="s">
        <v>441</v>
      </c>
      <c r="E336" s="88" t="s">
        <v>827</v>
      </c>
      <c r="F336" s="88" t="s">
        <v>761</v>
      </c>
      <c r="G336" s="89">
        <v>26573.1</v>
      </c>
    </row>
    <row r="337" spans="1:7" ht="25.5">
      <c r="A337" s="95">
        <f t="shared" si="5"/>
        <v>325</v>
      </c>
      <c r="B337" s="87" t="s">
        <v>629</v>
      </c>
      <c r="C337" s="88" t="s">
        <v>392</v>
      </c>
      <c r="D337" s="88" t="s">
        <v>441</v>
      </c>
      <c r="E337" s="88" t="s">
        <v>827</v>
      </c>
      <c r="F337" s="88" t="s">
        <v>630</v>
      </c>
      <c r="G337" s="89">
        <v>519.4</v>
      </c>
    </row>
    <row r="338" spans="1:7" ht="38.25">
      <c r="A338" s="95">
        <f t="shared" si="5"/>
        <v>326</v>
      </c>
      <c r="B338" s="87" t="s">
        <v>701</v>
      </c>
      <c r="C338" s="88" t="s">
        <v>392</v>
      </c>
      <c r="D338" s="88" t="s">
        <v>441</v>
      </c>
      <c r="E338" s="88" t="s">
        <v>827</v>
      </c>
      <c r="F338" s="88" t="s">
        <v>631</v>
      </c>
      <c r="G338" s="89">
        <v>519.4</v>
      </c>
    </row>
    <row r="339" spans="1:7" ht="38.25">
      <c r="A339" s="95">
        <f t="shared" si="5"/>
        <v>327</v>
      </c>
      <c r="B339" s="87" t="s">
        <v>625</v>
      </c>
      <c r="C339" s="88" t="s">
        <v>392</v>
      </c>
      <c r="D339" s="88" t="s">
        <v>441</v>
      </c>
      <c r="E339" s="88" t="s">
        <v>827</v>
      </c>
      <c r="F339" s="88" t="s">
        <v>372</v>
      </c>
      <c r="G339" s="89">
        <v>22690.3</v>
      </c>
    </row>
    <row r="340" spans="1:7" ht="12.75">
      <c r="A340" s="95">
        <f t="shared" si="5"/>
        <v>328</v>
      </c>
      <c r="B340" s="87" t="s">
        <v>373</v>
      </c>
      <c r="C340" s="88" t="s">
        <v>392</v>
      </c>
      <c r="D340" s="88" t="s">
        <v>441</v>
      </c>
      <c r="E340" s="88" t="s">
        <v>827</v>
      </c>
      <c r="F340" s="88" t="s">
        <v>374</v>
      </c>
      <c r="G340" s="89">
        <v>22690.3</v>
      </c>
    </row>
    <row r="341" spans="1:7" ht="76.5">
      <c r="A341" s="95">
        <f t="shared" si="5"/>
        <v>329</v>
      </c>
      <c r="B341" s="87" t="s">
        <v>1109</v>
      </c>
      <c r="C341" s="88" t="s">
        <v>392</v>
      </c>
      <c r="D341" s="88" t="s">
        <v>441</v>
      </c>
      <c r="E341" s="88" t="s">
        <v>829</v>
      </c>
      <c r="F341" s="88"/>
      <c r="G341" s="89">
        <v>57112.6</v>
      </c>
    </row>
    <row r="342" spans="1:7" ht="76.5">
      <c r="A342" s="95">
        <f t="shared" si="5"/>
        <v>330</v>
      </c>
      <c r="B342" s="87" t="s">
        <v>308</v>
      </c>
      <c r="C342" s="88" t="s">
        <v>392</v>
      </c>
      <c r="D342" s="88" t="s">
        <v>441</v>
      </c>
      <c r="E342" s="88" t="s">
        <v>829</v>
      </c>
      <c r="F342" s="88" t="s">
        <v>309</v>
      </c>
      <c r="G342" s="89">
        <v>16600</v>
      </c>
    </row>
    <row r="343" spans="1:7" ht="25.5">
      <c r="A343" s="95">
        <f t="shared" si="5"/>
        <v>331</v>
      </c>
      <c r="B343" s="87" t="s">
        <v>937</v>
      </c>
      <c r="C343" s="88" t="s">
        <v>392</v>
      </c>
      <c r="D343" s="88" t="s">
        <v>441</v>
      </c>
      <c r="E343" s="88" t="s">
        <v>829</v>
      </c>
      <c r="F343" s="88" t="s">
        <v>761</v>
      </c>
      <c r="G343" s="89">
        <v>16600</v>
      </c>
    </row>
    <row r="344" spans="1:7" ht="25.5">
      <c r="A344" s="95">
        <f t="shared" si="5"/>
        <v>332</v>
      </c>
      <c r="B344" s="87" t="s">
        <v>629</v>
      </c>
      <c r="C344" s="88" t="s">
        <v>392</v>
      </c>
      <c r="D344" s="88" t="s">
        <v>441</v>
      </c>
      <c r="E344" s="88" t="s">
        <v>829</v>
      </c>
      <c r="F344" s="88" t="s">
        <v>630</v>
      </c>
      <c r="G344" s="89">
        <v>14463.4</v>
      </c>
    </row>
    <row r="345" spans="1:7" ht="38.25">
      <c r="A345" s="95">
        <f t="shared" si="5"/>
        <v>333</v>
      </c>
      <c r="B345" s="87" t="s">
        <v>701</v>
      </c>
      <c r="C345" s="88" t="s">
        <v>392</v>
      </c>
      <c r="D345" s="88" t="s">
        <v>441</v>
      </c>
      <c r="E345" s="88" t="s">
        <v>829</v>
      </c>
      <c r="F345" s="88" t="s">
        <v>631</v>
      </c>
      <c r="G345" s="89">
        <v>14463.4</v>
      </c>
    </row>
    <row r="346" spans="1:7" ht="38.25">
      <c r="A346" s="95">
        <f t="shared" si="5"/>
        <v>334</v>
      </c>
      <c r="B346" s="87" t="s">
        <v>625</v>
      </c>
      <c r="C346" s="88" t="s">
        <v>392</v>
      </c>
      <c r="D346" s="88" t="s">
        <v>441</v>
      </c>
      <c r="E346" s="88" t="s">
        <v>829</v>
      </c>
      <c r="F346" s="88" t="s">
        <v>372</v>
      </c>
      <c r="G346" s="89">
        <v>25796.7</v>
      </c>
    </row>
    <row r="347" spans="1:7" ht="12.75">
      <c r="A347" s="95">
        <f t="shared" si="5"/>
        <v>335</v>
      </c>
      <c r="B347" s="87" t="s">
        <v>373</v>
      </c>
      <c r="C347" s="88" t="s">
        <v>392</v>
      </c>
      <c r="D347" s="88" t="s">
        <v>441</v>
      </c>
      <c r="E347" s="88" t="s">
        <v>829</v>
      </c>
      <c r="F347" s="88" t="s">
        <v>374</v>
      </c>
      <c r="G347" s="89">
        <v>25796.7</v>
      </c>
    </row>
    <row r="348" spans="1:7" ht="12.75">
      <c r="A348" s="95">
        <f t="shared" si="5"/>
        <v>336</v>
      </c>
      <c r="B348" s="87" t="s">
        <v>655</v>
      </c>
      <c r="C348" s="88" t="s">
        <v>392</v>
      </c>
      <c r="D348" s="88" t="s">
        <v>441</v>
      </c>
      <c r="E348" s="88" t="s">
        <v>829</v>
      </c>
      <c r="F348" s="88" t="s">
        <v>656</v>
      </c>
      <c r="G348" s="89">
        <v>252.5</v>
      </c>
    </row>
    <row r="349" spans="1:7" ht="12.75">
      <c r="A349" s="95">
        <f t="shared" si="5"/>
        <v>337</v>
      </c>
      <c r="B349" s="87" t="s">
        <v>657</v>
      </c>
      <c r="C349" s="88" t="s">
        <v>392</v>
      </c>
      <c r="D349" s="88" t="s">
        <v>441</v>
      </c>
      <c r="E349" s="88" t="s">
        <v>829</v>
      </c>
      <c r="F349" s="88" t="s">
        <v>658</v>
      </c>
      <c r="G349" s="89">
        <v>252.5</v>
      </c>
    </row>
    <row r="350" spans="1:7" ht="38.25">
      <c r="A350" s="95">
        <f t="shared" si="5"/>
        <v>338</v>
      </c>
      <c r="B350" s="87" t="s">
        <v>824</v>
      </c>
      <c r="C350" s="88" t="s">
        <v>392</v>
      </c>
      <c r="D350" s="88" t="s">
        <v>441</v>
      </c>
      <c r="E350" s="88" t="s">
        <v>837</v>
      </c>
      <c r="F350" s="88"/>
      <c r="G350" s="89">
        <v>669</v>
      </c>
    </row>
    <row r="351" spans="1:7" ht="114.75">
      <c r="A351" s="95">
        <f t="shared" si="5"/>
        <v>339</v>
      </c>
      <c r="B351" s="96" t="s">
        <v>825</v>
      </c>
      <c r="C351" s="88" t="s">
        <v>392</v>
      </c>
      <c r="D351" s="88" t="s">
        <v>441</v>
      </c>
      <c r="E351" s="88" t="s">
        <v>838</v>
      </c>
      <c r="F351" s="88"/>
      <c r="G351" s="89">
        <v>669</v>
      </c>
    </row>
    <row r="352" spans="1:7" ht="25.5">
      <c r="A352" s="95">
        <f t="shared" si="5"/>
        <v>340</v>
      </c>
      <c r="B352" s="87" t="s">
        <v>629</v>
      </c>
      <c r="C352" s="88" t="s">
        <v>392</v>
      </c>
      <c r="D352" s="88" t="s">
        <v>441</v>
      </c>
      <c r="E352" s="88" t="s">
        <v>838</v>
      </c>
      <c r="F352" s="88" t="s">
        <v>630</v>
      </c>
      <c r="G352" s="89">
        <v>576</v>
      </c>
    </row>
    <row r="353" spans="1:7" ht="38.25">
      <c r="A353" s="95">
        <f t="shared" si="5"/>
        <v>341</v>
      </c>
      <c r="B353" s="87" t="s">
        <v>701</v>
      </c>
      <c r="C353" s="88" t="s">
        <v>392</v>
      </c>
      <c r="D353" s="88" t="s">
        <v>441</v>
      </c>
      <c r="E353" s="88" t="s">
        <v>838</v>
      </c>
      <c r="F353" s="88" t="s">
        <v>631</v>
      </c>
      <c r="G353" s="89">
        <v>576</v>
      </c>
    </row>
    <row r="354" spans="1:7" ht="38.25">
      <c r="A354" s="95">
        <f t="shared" si="5"/>
        <v>342</v>
      </c>
      <c r="B354" s="87" t="s">
        <v>625</v>
      </c>
      <c r="C354" s="88" t="s">
        <v>392</v>
      </c>
      <c r="D354" s="88" t="s">
        <v>441</v>
      </c>
      <c r="E354" s="88" t="s">
        <v>838</v>
      </c>
      <c r="F354" s="88" t="s">
        <v>372</v>
      </c>
      <c r="G354" s="89">
        <v>93</v>
      </c>
    </row>
    <row r="355" spans="1:7" ht="12.75">
      <c r="A355" s="95">
        <f t="shared" si="5"/>
        <v>343</v>
      </c>
      <c r="B355" s="87" t="s">
        <v>373</v>
      </c>
      <c r="C355" s="88" t="s">
        <v>392</v>
      </c>
      <c r="D355" s="88" t="s">
        <v>441</v>
      </c>
      <c r="E355" s="88" t="s">
        <v>838</v>
      </c>
      <c r="F355" s="88" t="s">
        <v>374</v>
      </c>
      <c r="G355" s="89">
        <v>93</v>
      </c>
    </row>
    <row r="356" spans="1:7" ht="25.5">
      <c r="A356" s="95">
        <f t="shared" si="5"/>
        <v>344</v>
      </c>
      <c r="B356" s="87" t="s">
        <v>670</v>
      </c>
      <c r="C356" s="88" t="s">
        <v>392</v>
      </c>
      <c r="D356" s="88" t="s">
        <v>441</v>
      </c>
      <c r="E356" s="88" t="s">
        <v>671</v>
      </c>
      <c r="F356" s="88"/>
      <c r="G356" s="89">
        <v>55</v>
      </c>
    </row>
    <row r="357" spans="1:7" ht="12.75">
      <c r="A357" s="95">
        <f t="shared" si="5"/>
        <v>345</v>
      </c>
      <c r="B357" s="87" t="s">
        <v>312</v>
      </c>
      <c r="C357" s="88" t="s">
        <v>392</v>
      </c>
      <c r="D357" s="88" t="s">
        <v>441</v>
      </c>
      <c r="E357" s="88" t="s">
        <v>672</v>
      </c>
      <c r="F357" s="88"/>
      <c r="G357" s="89">
        <v>55</v>
      </c>
    </row>
    <row r="358" spans="1:7" ht="51">
      <c r="A358" s="95">
        <f t="shared" si="5"/>
        <v>346</v>
      </c>
      <c r="B358" s="87" t="s">
        <v>514</v>
      </c>
      <c r="C358" s="88" t="s">
        <v>392</v>
      </c>
      <c r="D358" s="88" t="s">
        <v>441</v>
      </c>
      <c r="E358" s="88" t="s">
        <v>839</v>
      </c>
      <c r="F358" s="88"/>
      <c r="G358" s="89">
        <v>55</v>
      </c>
    </row>
    <row r="359" spans="1:7" ht="25.5">
      <c r="A359" s="95">
        <f t="shared" si="5"/>
        <v>347</v>
      </c>
      <c r="B359" s="87" t="s">
        <v>629</v>
      </c>
      <c r="C359" s="88" t="s">
        <v>392</v>
      </c>
      <c r="D359" s="88" t="s">
        <v>441</v>
      </c>
      <c r="E359" s="88" t="s">
        <v>839</v>
      </c>
      <c r="F359" s="88" t="s">
        <v>630</v>
      </c>
      <c r="G359" s="89">
        <v>55</v>
      </c>
    </row>
    <row r="360" spans="1:7" ht="38.25">
      <c r="A360" s="95">
        <f t="shared" si="5"/>
        <v>348</v>
      </c>
      <c r="B360" s="87" t="s">
        <v>701</v>
      </c>
      <c r="C360" s="88" t="s">
        <v>392</v>
      </c>
      <c r="D360" s="88" t="s">
        <v>441</v>
      </c>
      <c r="E360" s="88" t="s">
        <v>839</v>
      </c>
      <c r="F360" s="88" t="s">
        <v>631</v>
      </c>
      <c r="G360" s="89">
        <v>55</v>
      </c>
    </row>
    <row r="361" spans="1:7" ht="12.75">
      <c r="A361" s="95">
        <f t="shared" si="5"/>
        <v>349</v>
      </c>
      <c r="B361" s="87" t="s">
        <v>442</v>
      </c>
      <c r="C361" s="88" t="s">
        <v>392</v>
      </c>
      <c r="D361" s="88" t="s">
        <v>443</v>
      </c>
      <c r="E361" s="88"/>
      <c r="F361" s="88"/>
      <c r="G361" s="89">
        <v>307418.5</v>
      </c>
    </row>
    <row r="362" spans="1:7" ht="25.5">
      <c r="A362" s="95">
        <f t="shared" si="5"/>
        <v>350</v>
      </c>
      <c r="B362" s="87" t="s">
        <v>202</v>
      </c>
      <c r="C362" s="88" t="s">
        <v>392</v>
      </c>
      <c r="D362" s="88" t="s">
        <v>443</v>
      </c>
      <c r="E362" s="88" t="s">
        <v>203</v>
      </c>
      <c r="F362" s="88"/>
      <c r="G362" s="89">
        <v>307363.5</v>
      </c>
    </row>
    <row r="363" spans="1:7" ht="25.5">
      <c r="A363" s="95">
        <f t="shared" si="5"/>
        <v>351</v>
      </c>
      <c r="B363" s="87" t="s">
        <v>826</v>
      </c>
      <c r="C363" s="88" t="s">
        <v>392</v>
      </c>
      <c r="D363" s="88" t="s">
        <v>443</v>
      </c>
      <c r="E363" s="88" t="s">
        <v>205</v>
      </c>
      <c r="F363" s="88"/>
      <c r="G363" s="89">
        <v>304319.5</v>
      </c>
    </row>
    <row r="364" spans="1:7" ht="153">
      <c r="A364" s="95">
        <f t="shared" si="5"/>
        <v>352</v>
      </c>
      <c r="B364" s="96" t="s">
        <v>1088</v>
      </c>
      <c r="C364" s="88" t="s">
        <v>392</v>
      </c>
      <c r="D364" s="88" t="s">
        <v>443</v>
      </c>
      <c r="E364" s="88" t="s">
        <v>830</v>
      </c>
      <c r="F364" s="88"/>
      <c r="G364" s="89">
        <v>168643.4</v>
      </c>
    </row>
    <row r="365" spans="1:7" ht="76.5">
      <c r="A365" s="95">
        <f t="shared" si="5"/>
        <v>353</v>
      </c>
      <c r="B365" s="87" t="s">
        <v>308</v>
      </c>
      <c r="C365" s="88" t="s">
        <v>392</v>
      </c>
      <c r="D365" s="88" t="s">
        <v>443</v>
      </c>
      <c r="E365" s="88" t="s">
        <v>830</v>
      </c>
      <c r="F365" s="88" t="s">
        <v>309</v>
      </c>
      <c r="G365" s="89">
        <v>17329.7</v>
      </c>
    </row>
    <row r="366" spans="1:7" ht="25.5">
      <c r="A366" s="95">
        <f t="shared" si="5"/>
        <v>354</v>
      </c>
      <c r="B366" s="87" t="s">
        <v>937</v>
      </c>
      <c r="C366" s="88" t="s">
        <v>392</v>
      </c>
      <c r="D366" s="88" t="s">
        <v>443</v>
      </c>
      <c r="E366" s="88" t="s">
        <v>830</v>
      </c>
      <c r="F366" s="88" t="s">
        <v>761</v>
      </c>
      <c r="G366" s="89">
        <v>17329.7</v>
      </c>
    </row>
    <row r="367" spans="1:7" ht="25.5">
      <c r="A367" s="95">
        <f t="shared" si="5"/>
        <v>355</v>
      </c>
      <c r="B367" s="87" t="s">
        <v>629</v>
      </c>
      <c r="C367" s="88" t="s">
        <v>392</v>
      </c>
      <c r="D367" s="88" t="s">
        <v>443</v>
      </c>
      <c r="E367" s="88" t="s">
        <v>830</v>
      </c>
      <c r="F367" s="88" t="s">
        <v>630</v>
      </c>
      <c r="G367" s="89">
        <v>729.5</v>
      </c>
    </row>
    <row r="368" spans="1:7" ht="38.25">
      <c r="A368" s="95">
        <f t="shared" si="5"/>
        <v>356</v>
      </c>
      <c r="B368" s="87" t="s">
        <v>701</v>
      </c>
      <c r="C368" s="88" t="s">
        <v>392</v>
      </c>
      <c r="D368" s="88" t="s">
        <v>443</v>
      </c>
      <c r="E368" s="88" t="s">
        <v>830</v>
      </c>
      <c r="F368" s="88" t="s">
        <v>631</v>
      </c>
      <c r="G368" s="89">
        <v>729.5</v>
      </c>
    </row>
    <row r="369" spans="1:7" ht="38.25">
      <c r="A369" s="95">
        <f t="shared" si="5"/>
        <v>357</v>
      </c>
      <c r="B369" s="87" t="s">
        <v>625</v>
      </c>
      <c r="C369" s="88" t="s">
        <v>392</v>
      </c>
      <c r="D369" s="88" t="s">
        <v>443</v>
      </c>
      <c r="E369" s="88" t="s">
        <v>830</v>
      </c>
      <c r="F369" s="88" t="s">
        <v>372</v>
      </c>
      <c r="G369" s="89">
        <v>150584.2</v>
      </c>
    </row>
    <row r="370" spans="1:7" ht="12.75">
      <c r="A370" s="95">
        <f t="shared" si="5"/>
        <v>358</v>
      </c>
      <c r="B370" s="87" t="s">
        <v>373</v>
      </c>
      <c r="C370" s="88" t="s">
        <v>392</v>
      </c>
      <c r="D370" s="88" t="s">
        <v>443</v>
      </c>
      <c r="E370" s="88" t="s">
        <v>830</v>
      </c>
      <c r="F370" s="88" t="s">
        <v>374</v>
      </c>
      <c r="G370" s="89">
        <v>150584.2</v>
      </c>
    </row>
    <row r="371" spans="1:7" ht="76.5">
      <c r="A371" s="95">
        <f t="shared" si="5"/>
        <v>359</v>
      </c>
      <c r="B371" s="87" t="s">
        <v>1089</v>
      </c>
      <c r="C371" s="88" t="s">
        <v>392</v>
      </c>
      <c r="D371" s="88" t="s">
        <v>443</v>
      </c>
      <c r="E371" s="88" t="s">
        <v>832</v>
      </c>
      <c r="F371" s="88"/>
      <c r="G371" s="89">
        <v>82111.5</v>
      </c>
    </row>
    <row r="372" spans="1:7" ht="76.5">
      <c r="A372" s="95">
        <f t="shared" si="5"/>
        <v>360</v>
      </c>
      <c r="B372" s="87" t="s">
        <v>308</v>
      </c>
      <c r="C372" s="88" t="s">
        <v>392</v>
      </c>
      <c r="D372" s="88" t="s">
        <v>443</v>
      </c>
      <c r="E372" s="88" t="s">
        <v>832</v>
      </c>
      <c r="F372" s="88" t="s">
        <v>309</v>
      </c>
      <c r="G372" s="89">
        <v>4078.1</v>
      </c>
    </row>
    <row r="373" spans="1:7" ht="25.5">
      <c r="A373" s="95">
        <f t="shared" si="5"/>
        <v>361</v>
      </c>
      <c r="B373" s="87" t="s">
        <v>937</v>
      </c>
      <c r="C373" s="88" t="s">
        <v>392</v>
      </c>
      <c r="D373" s="88" t="s">
        <v>443</v>
      </c>
      <c r="E373" s="88" t="s">
        <v>832</v>
      </c>
      <c r="F373" s="88" t="s">
        <v>761</v>
      </c>
      <c r="G373" s="89">
        <v>4078.1</v>
      </c>
    </row>
    <row r="374" spans="1:7" ht="25.5">
      <c r="A374" s="95">
        <f t="shared" si="5"/>
        <v>362</v>
      </c>
      <c r="B374" s="87" t="s">
        <v>629</v>
      </c>
      <c r="C374" s="88" t="s">
        <v>392</v>
      </c>
      <c r="D374" s="88" t="s">
        <v>443</v>
      </c>
      <c r="E374" s="88" t="s">
        <v>832</v>
      </c>
      <c r="F374" s="88" t="s">
        <v>630</v>
      </c>
      <c r="G374" s="89">
        <v>4612</v>
      </c>
    </row>
    <row r="375" spans="1:7" ht="38.25">
      <c r="A375" s="95">
        <f t="shared" si="5"/>
        <v>363</v>
      </c>
      <c r="B375" s="87" t="s">
        <v>701</v>
      </c>
      <c r="C375" s="88" t="s">
        <v>392</v>
      </c>
      <c r="D375" s="88" t="s">
        <v>443</v>
      </c>
      <c r="E375" s="88" t="s">
        <v>832</v>
      </c>
      <c r="F375" s="88" t="s">
        <v>631</v>
      </c>
      <c r="G375" s="89">
        <v>4612</v>
      </c>
    </row>
    <row r="376" spans="1:7" ht="38.25">
      <c r="A376" s="95">
        <f t="shared" si="5"/>
        <v>364</v>
      </c>
      <c r="B376" s="87" t="s">
        <v>625</v>
      </c>
      <c r="C376" s="88" t="s">
        <v>392</v>
      </c>
      <c r="D376" s="88" t="s">
        <v>443</v>
      </c>
      <c r="E376" s="88" t="s">
        <v>832</v>
      </c>
      <c r="F376" s="88" t="s">
        <v>372</v>
      </c>
      <c r="G376" s="89">
        <v>73356.4</v>
      </c>
    </row>
    <row r="377" spans="1:7" ht="12.75">
      <c r="A377" s="95">
        <f t="shared" si="5"/>
        <v>365</v>
      </c>
      <c r="B377" s="87" t="s">
        <v>373</v>
      </c>
      <c r="C377" s="88" t="s">
        <v>392</v>
      </c>
      <c r="D377" s="88" t="s">
        <v>443</v>
      </c>
      <c r="E377" s="88" t="s">
        <v>832</v>
      </c>
      <c r="F377" s="88" t="s">
        <v>374</v>
      </c>
      <c r="G377" s="89">
        <v>73356.4</v>
      </c>
    </row>
    <row r="378" spans="1:7" ht="12.75">
      <c r="A378" s="95">
        <f t="shared" si="5"/>
        <v>366</v>
      </c>
      <c r="B378" s="87" t="s">
        <v>655</v>
      </c>
      <c r="C378" s="88" t="s">
        <v>392</v>
      </c>
      <c r="D378" s="88" t="s">
        <v>443</v>
      </c>
      <c r="E378" s="88" t="s">
        <v>832</v>
      </c>
      <c r="F378" s="88" t="s">
        <v>656</v>
      </c>
      <c r="G378" s="89">
        <v>65</v>
      </c>
    </row>
    <row r="379" spans="1:7" ht="12.75">
      <c r="A379" s="95">
        <f t="shared" si="5"/>
        <v>367</v>
      </c>
      <c r="B379" s="87" t="s">
        <v>657</v>
      </c>
      <c r="C379" s="88" t="s">
        <v>392</v>
      </c>
      <c r="D379" s="88" t="s">
        <v>443</v>
      </c>
      <c r="E379" s="88" t="s">
        <v>832</v>
      </c>
      <c r="F379" s="88" t="s">
        <v>658</v>
      </c>
      <c r="G379" s="89">
        <v>65</v>
      </c>
    </row>
    <row r="380" spans="1:7" ht="89.25">
      <c r="A380" s="95">
        <f t="shared" si="5"/>
        <v>368</v>
      </c>
      <c r="B380" s="87" t="s">
        <v>1090</v>
      </c>
      <c r="C380" s="88" t="s">
        <v>392</v>
      </c>
      <c r="D380" s="88" t="s">
        <v>443</v>
      </c>
      <c r="E380" s="88" t="s">
        <v>833</v>
      </c>
      <c r="F380" s="88"/>
      <c r="G380" s="89">
        <v>28476.2</v>
      </c>
    </row>
    <row r="381" spans="1:7" ht="76.5">
      <c r="A381" s="95">
        <f t="shared" si="5"/>
        <v>369</v>
      </c>
      <c r="B381" s="87" t="s">
        <v>308</v>
      </c>
      <c r="C381" s="88" t="s">
        <v>392</v>
      </c>
      <c r="D381" s="88" t="s">
        <v>443</v>
      </c>
      <c r="E381" s="88" t="s">
        <v>833</v>
      </c>
      <c r="F381" s="88" t="s">
        <v>309</v>
      </c>
      <c r="G381" s="89">
        <v>25385.8</v>
      </c>
    </row>
    <row r="382" spans="1:7" ht="25.5">
      <c r="A382" s="95">
        <f t="shared" si="5"/>
        <v>370</v>
      </c>
      <c r="B382" s="87" t="s">
        <v>937</v>
      </c>
      <c r="C382" s="88" t="s">
        <v>392</v>
      </c>
      <c r="D382" s="88" t="s">
        <v>443</v>
      </c>
      <c r="E382" s="88" t="s">
        <v>833</v>
      </c>
      <c r="F382" s="88" t="s">
        <v>761</v>
      </c>
      <c r="G382" s="89">
        <v>25385.8</v>
      </c>
    </row>
    <row r="383" spans="1:7" ht="25.5">
      <c r="A383" s="95">
        <f t="shared" si="5"/>
        <v>371</v>
      </c>
      <c r="B383" s="87" t="s">
        <v>629</v>
      </c>
      <c r="C383" s="88" t="s">
        <v>392</v>
      </c>
      <c r="D383" s="88" t="s">
        <v>443</v>
      </c>
      <c r="E383" s="88" t="s">
        <v>833</v>
      </c>
      <c r="F383" s="88" t="s">
        <v>630</v>
      </c>
      <c r="G383" s="89">
        <v>3039.4</v>
      </c>
    </row>
    <row r="384" spans="1:7" ht="38.25">
      <c r="A384" s="95">
        <f t="shared" si="5"/>
        <v>372</v>
      </c>
      <c r="B384" s="87" t="s">
        <v>701</v>
      </c>
      <c r="C384" s="88" t="s">
        <v>392</v>
      </c>
      <c r="D384" s="88" t="s">
        <v>443</v>
      </c>
      <c r="E384" s="88" t="s">
        <v>833</v>
      </c>
      <c r="F384" s="88" t="s">
        <v>631</v>
      </c>
      <c r="G384" s="89">
        <v>3039.4</v>
      </c>
    </row>
    <row r="385" spans="1:7" ht="12.75">
      <c r="A385" s="95">
        <f t="shared" si="5"/>
        <v>373</v>
      </c>
      <c r="B385" s="87" t="s">
        <v>655</v>
      </c>
      <c r="C385" s="88" t="s">
        <v>392</v>
      </c>
      <c r="D385" s="88" t="s">
        <v>443</v>
      </c>
      <c r="E385" s="88" t="s">
        <v>833</v>
      </c>
      <c r="F385" s="88" t="s">
        <v>656</v>
      </c>
      <c r="G385" s="89">
        <v>51</v>
      </c>
    </row>
    <row r="386" spans="1:7" ht="12.75">
      <c r="A386" s="95">
        <f t="shared" si="5"/>
        <v>374</v>
      </c>
      <c r="B386" s="87" t="s">
        <v>657</v>
      </c>
      <c r="C386" s="88" t="s">
        <v>392</v>
      </c>
      <c r="D386" s="88" t="s">
        <v>443</v>
      </c>
      <c r="E386" s="88" t="s">
        <v>833</v>
      </c>
      <c r="F386" s="88" t="s">
        <v>658</v>
      </c>
      <c r="G386" s="89">
        <v>51</v>
      </c>
    </row>
    <row r="387" spans="1:7" ht="114.75">
      <c r="A387" s="95">
        <f t="shared" si="5"/>
        <v>375</v>
      </c>
      <c r="B387" s="96" t="s">
        <v>1091</v>
      </c>
      <c r="C387" s="88" t="s">
        <v>392</v>
      </c>
      <c r="D387" s="88" t="s">
        <v>443</v>
      </c>
      <c r="E387" s="88" t="s">
        <v>834</v>
      </c>
      <c r="F387" s="88"/>
      <c r="G387" s="89">
        <v>25088.4</v>
      </c>
    </row>
    <row r="388" spans="1:7" ht="12.75">
      <c r="A388" s="95">
        <f t="shared" si="5"/>
        <v>376</v>
      </c>
      <c r="B388" s="87" t="s">
        <v>920</v>
      </c>
      <c r="C388" s="88" t="s">
        <v>392</v>
      </c>
      <c r="D388" s="88" t="s">
        <v>443</v>
      </c>
      <c r="E388" s="88" t="s">
        <v>834</v>
      </c>
      <c r="F388" s="88" t="s">
        <v>797</v>
      </c>
      <c r="G388" s="89">
        <v>25088.4</v>
      </c>
    </row>
    <row r="389" spans="1:7" ht="12.75">
      <c r="A389" s="95">
        <f t="shared" si="5"/>
        <v>377</v>
      </c>
      <c r="B389" s="87" t="s">
        <v>590</v>
      </c>
      <c r="C389" s="88" t="s">
        <v>392</v>
      </c>
      <c r="D389" s="88" t="s">
        <v>443</v>
      </c>
      <c r="E389" s="88" t="s">
        <v>834</v>
      </c>
      <c r="F389" s="88" t="s">
        <v>921</v>
      </c>
      <c r="G389" s="89">
        <v>25088.4</v>
      </c>
    </row>
    <row r="390" spans="1:7" ht="25.5">
      <c r="A390" s="95">
        <f t="shared" si="5"/>
        <v>378</v>
      </c>
      <c r="B390" s="87" t="s">
        <v>1092</v>
      </c>
      <c r="C390" s="88" t="s">
        <v>392</v>
      </c>
      <c r="D390" s="88" t="s">
        <v>443</v>
      </c>
      <c r="E390" s="88" t="s">
        <v>835</v>
      </c>
      <c r="F390" s="88"/>
      <c r="G390" s="89">
        <v>300</v>
      </c>
    </row>
    <row r="391" spans="1:7" ht="102">
      <c r="A391" s="95">
        <f t="shared" si="5"/>
        <v>379</v>
      </c>
      <c r="B391" s="96" t="s">
        <v>1093</v>
      </c>
      <c r="C391" s="88" t="s">
        <v>392</v>
      </c>
      <c r="D391" s="88" t="s">
        <v>443</v>
      </c>
      <c r="E391" s="88" t="s">
        <v>836</v>
      </c>
      <c r="F391" s="88"/>
      <c r="G391" s="89">
        <v>300</v>
      </c>
    </row>
    <row r="392" spans="1:7" ht="25.5">
      <c r="A392" s="95">
        <f t="shared" si="5"/>
        <v>380</v>
      </c>
      <c r="B392" s="87" t="s">
        <v>629</v>
      </c>
      <c r="C392" s="88" t="s">
        <v>392</v>
      </c>
      <c r="D392" s="88" t="s">
        <v>443</v>
      </c>
      <c r="E392" s="88" t="s">
        <v>836</v>
      </c>
      <c r="F392" s="88" t="s">
        <v>630</v>
      </c>
      <c r="G392" s="89">
        <v>300</v>
      </c>
    </row>
    <row r="393" spans="1:7" ht="38.25">
      <c r="A393" s="95">
        <f t="shared" si="5"/>
        <v>381</v>
      </c>
      <c r="B393" s="87" t="s">
        <v>701</v>
      </c>
      <c r="C393" s="88" t="s">
        <v>392</v>
      </c>
      <c r="D393" s="88" t="s">
        <v>443</v>
      </c>
      <c r="E393" s="88" t="s">
        <v>836</v>
      </c>
      <c r="F393" s="88" t="s">
        <v>631</v>
      </c>
      <c r="G393" s="89">
        <v>300</v>
      </c>
    </row>
    <row r="394" spans="1:7" ht="38.25">
      <c r="A394" s="95">
        <f t="shared" si="5"/>
        <v>382</v>
      </c>
      <c r="B394" s="87" t="s">
        <v>1094</v>
      </c>
      <c r="C394" s="88" t="s">
        <v>392</v>
      </c>
      <c r="D394" s="88" t="s">
        <v>443</v>
      </c>
      <c r="E394" s="88" t="s">
        <v>837</v>
      </c>
      <c r="F394" s="88"/>
      <c r="G394" s="89">
        <v>2744</v>
      </c>
    </row>
    <row r="395" spans="1:7" ht="114.75">
      <c r="A395" s="95">
        <f t="shared" si="5"/>
        <v>383</v>
      </c>
      <c r="B395" s="96" t="s">
        <v>825</v>
      </c>
      <c r="C395" s="88" t="s">
        <v>392</v>
      </c>
      <c r="D395" s="88" t="s">
        <v>443</v>
      </c>
      <c r="E395" s="88" t="s">
        <v>838</v>
      </c>
      <c r="F395" s="88"/>
      <c r="G395" s="89">
        <v>2744</v>
      </c>
    </row>
    <row r="396" spans="1:7" ht="25.5">
      <c r="A396" s="95">
        <f t="shared" si="5"/>
        <v>384</v>
      </c>
      <c r="B396" s="87" t="s">
        <v>629</v>
      </c>
      <c r="C396" s="88" t="s">
        <v>392</v>
      </c>
      <c r="D396" s="88" t="s">
        <v>443</v>
      </c>
      <c r="E396" s="88" t="s">
        <v>838</v>
      </c>
      <c r="F396" s="88" t="s">
        <v>630</v>
      </c>
      <c r="G396" s="89">
        <v>1040</v>
      </c>
    </row>
    <row r="397" spans="1:7" ht="38.25">
      <c r="A397" s="95">
        <f t="shared" si="5"/>
        <v>385</v>
      </c>
      <c r="B397" s="87" t="s">
        <v>701</v>
      </c>
      <c r="C397" s="88" t="s">
        <v>392</v>
      </c>
      <c r="D397" s="88" t="s">
        <v>443</v>
      </c>
      <c r="E397" s="88" t="s">
        <v>838</v>
      </c>
      <c r="F397" s="88" t="s">
        <v>631</v>
      </c>
      <c r="G397" s="89">
        <v>1040</v>
      </c>
    </row>
    <row r="398" spans="1:7" ht="38.25">
      <c r="A398" s="95">
        <f t="shared" si="5"/>
        <v>386</v>
      </c>
      <c r="B398" s="87" t="s">
        <v>625</v>
      </c>
      <c r="C398" s="88" t="s">
        <v>392</v>
      </c>
      <c r="D398" s="88" t="s">
        <v>443</v>
      </c>
      <c r="E398" s="88" t="s">
        <v>838</v>
      </c>
      <c r="F398" s="88" t="s">
        <v>372</v>
      </c>
      <c r="G398" s="89">
        <v>1704</v>
      </c>
    </row>
    <row r="399" spans="1:7" ht="12.75">
      <c r="A399" s="95">
        <f aca="true" t="shared" si="6" ref="A399:A462">A398+1</f>
        <v>387</v>
      </c>
      <c r="B399" s="87" t="s">
        <v>373</v>
      </c>
      <c r="C399" s="88" t="s">
        <v>392</v>
      </c>
      <c r="D399" s="88" t="s">
        <v>443</v>
      </c>
      <c r="E399" s="88" t="s">
        <v>838</v>
      </c>
      <c r="F399" s="88" t="s">
        <v>374</v>
      </c>
      <c r="G399" s="89">
        <v>1704</v>
      </c>
    </row>
    <row r="400" spans="1:7" ht="25.5">
      <c r="A400" s="95">
        <f t="shared" si="6"/>
        <v>388</v>
      </c>
      <c r="B400" s="87" t="s">
        <v>670</v>
      </c>
      <c r="C400" s="88" t="s">
        <v>392</v>
      </c>
      <c r="D400" s="88" t="s">
        <v>443</v>
      </c>
      <c r="E400" s="88" t="s">
        <v>671</v>
      </c>
      <c r="F400" s="88"/>
      <c r="G400" s="89">
        <v>55</v>
      </c>
    </row>
    <row r="401" spans="1:7" ht="12.75">
      <c r="A401" s="95">
        <f t="shared" si="6"/>
        <v>389</v>
      </c>
      <c r="B401" s="87" t="s">
        <v>312</v>
      </c>
      <c r="C401" s="88" t="s">
        <v>392</v>
      </c>
      <c r="D401" s="88" t="s">
        <v>443</v>
      </c>
      <c r="E401" s="88" t="s">
        <v>672</v>
      </c>
      <c r="F401" s="88"/>
      <c r="G401" s="89">
        <v>55</v>
      </c>
    </row>
    <row r="402" spans="1:7" ht="51">
      <c r="A402" s="95">
        <f t="shared" si="6"/>
        <v>390</v>
      </c>
      <c r="B402" s="87" t="s">
        <v>515</v>
      </c>
      <c r="C402" s="88" t="s">
        <v>392</v>
      </c>
      <c r="D402" s="88" t="s">
        <v>443</v>
      </c>
      <c r="E402" s="88" t="s">
        <v>839</v>
      </c>
      <c r="F402" s="88"/>
      <c r="G402" s="89">
        <v>55</v>
      </c>
    </row>
    <row r="403" spans="1:7" ht="25.5">
      <c r="A403" s="95">
        <f t="shared" si="6"/>
        <v>391</v>
      </c>
      <c r="B403" s="87" t="s">
        <v>629</v>
      </c>
      <c r="C403" s="88" t="s">
        <v>392</v>
      </c>
      <c r="D403" s="88" t="s">
        <v>443</v>
      </c>
      <c r="E403" s="88" t="s">
        <v>839</v>
      </c>
      <c r="F403" s="88" t="s">
        <v>630</v>
      </c>
      <c r="G403" s="89">
        <v>55</v>
      </c>
    </row>
    <row r="404" spans="1:7" ht="38.25">
      <c r="A404" s="95">
        <f t="shared" si="6"/>
        <v>392</v>
      </c>
      <c r="B404" s="87" t="s">
        <v>701</v>
      </c>
      <c r="C404" s="88" t="s">
        <v>392</v>
      </c>
      <c r="D404" s="88" t="s">
        <v>443</v>
      </c>
      <c r="E404" s="88" t="s">
        <v>839</v>
      </c>
      <c r="F404" s="88" t="s">
        <v>631</v>
      </c>
      <c r="G404" s="89">
        <v>55</v>
      </c>
    </row>
    <row r="405" spans="1:7" ht="12.75">
      <c r="A405" s="95">
        <f t="shared" si="6"/>
        <v>393</v>
      </c>
      <c r="B405" s="87" t="s">
        <v>444</v>
      </c>
      <c r="C405" s="88" t="s">
        <v>392</v>
      </c>
      <c r="D405" s="88" t="s">
        <v>445</v>
      </c>
      <c r="E405" s="88"/>
      <c r="F405" s="88"/>
      <c r="G405" s="89">
        <v>2941.1</v>
      </c>
    </row>
    <row r="406" spans="1:7" ht="25.5">
      <c r="A406" s="95">
        <f t="shared" si="6"/>
        <v>394</v>
      </c>
      <c r="B406" s="87" t="s">
        <v>202</v>
      </c>
      <c r="C406" s="88" t="s">
        <v>392</v>
      </c>
      <c r="D406" s="88" t="s">
        <v>445</v>
      </c>
      <c r="E406" s="88" t="s">
        <v>203</v>
      </c>
      <c r="F406" s="88"/>
      <c r="G406" s="89">
        <v>2941.1</v>
      </c>
    </row>
    <row r="407" spans="1:7" ht="38.25">
      <c r="A407" s="95">
        <f t="shared" si="6"/>
        <v>395</v>
      </c>
      <c r="B407" s="87" t="s">
        <v>1095</v>
      </c>
      <c r="C407" s="88" t="s">
        <v>392</v>
      </c>
      <c r="D407" s="88" t="s">
        <v>445</v>
      </c>
      <c r="E407" s="88" t="s">
        <v>840</v>
      </c>
      <c r="F407" s="88"/>
      <c r="G407" s="89">
        <v>2941.1</v>
      </c>
    </row>
    <row r="408" spans="1:7" ht="89.25">
      <c r="A408" s="95">
        <f t="shared" si="6"/>
        <v>396</v>
      </c>
      <c r="B408" s="96" t="s">
        <v>1096</v>
      </c>
      <c r="C408" s="88" t="s">
        <v>392</v>
      </c>
      <c r="D408" s="88" t="s">
        <v>445</v>
      </c>
      <c r="E408" s="88" t="s">
        <v>841</v>
      </c>
      <c r="F408" s="88"/>
      <c r="G408" s="89">
        <v>1795.2</v>
      </c>
    </row>
    <row r="409" spans="1:7" ht="25.5">
      <c r="A409" s="95">
        <f t="shared" si="6"/>
        <v>397</v>
      </c>
      <c r="B409" s="87" t="s">
        <v>629</v>
      </c>
      <c r="C409" s="88" t="s">
        <v>392</v>
      </c>
      <c r="D409" s="88" t="s">
        <v>445</v>
      </c>
      <c r="E409" s="88" t="s">
        <v>841</v>
      </c>
      <c r="F409" s="88" t="s">
        <v>630</v>
      </c>
      <c r="G409" s="89">
        <v>156.5</v>
      </c>
    </row>
    <row r="410" spans="1:7" ht="38.25">
      <c r="A410" s="95">
        <f t="shared" si="6"/>
        <v>398</v>
      </c>
      <c r="B410" s="87" t="s">
        <v>701</v>
      </c>
      <c r="C410" s="88" t="s">
        <v>392</v>
      </c>
      <c r="D410" s="88" t="s">
        <v>445</v>
      </c>
      <c r="E410" s="88" t="s">
        <v>841</v>
      </c>
      <c r="F410" s="88" t="s">
        <v>631</v>
      </c>
      <c r="G410" s="89">
        <v>156.5</v>
      </c>
    </row>
    <row r="411" spans="1:7" ht="38.25">
      <c r="A411" s="95">
        <f t="shared" si="6"/>
        <v>399</v>
      </c>
      <c r="B411" s="87" t="s">
        <v>625</v>
      </c>
      <c r="C411" s="88" t="s">
        <v>392</v>
      </c>
      <c r="D411" s="88" t="s">
        <v>445</v>
      </c>
      <c r="E411" s="88" t="s">
        <v>841</v>
      </c>
      <c r="F411" s="88" t="s">
        <v>372</v>
      </c>
      <c r="G411" s="89">
        <v>1638.7</v>
      </c>
    </row>
    <row r="412" spans="1:7" ht="12.75">
      <c r="A412" s="95">
        <f t="shared" si="6"/>
        <v>400</v>
      </c>
      <c r="B412" s="87" t="s">
        <v>373</v>
      </c>
      <c r="C412" s="88" t="s">
        <v>392</v>
      </c>
      <c r="D412" s="88" t="s">
        <v>445</v>
      </c>
      <c r="E412" s="88" t="s">
        <v>841</v>
      </c>
      <c r="F412" s="88" t="s">
        <v>374</v>
      </c>
      <c r="G412" s="89">
        <v>1638.7</v>
      </c>
    </row>
    <row r="413" spans="1:7" ht="127.5">
      <c r="A413" s="95">
        <f t="shared" si="6"/>
        <v>401</v>
      </c>
      <c r="B413" s="96" t="s">
        <v>1097</v>
      </c>
      <c r="C413" s="88" t="s">
        <v>392</v>
      </c>
      <c r="D413" s="88" t="s">
        <v>445</v>
      </c>
      <c r="E413" s="88" t="s">
        <v>842</v>
      </c>
      <c r="F413" s="88"/>
      <c r="G413" s="89">
        <v>608</v>
      </c>
    </row>
    <row r="414" spans="1:7" ht="25.5">
      <c r="A414" s="95">
        <f t="shared" si="6"/>
        <v>402</v>
      </c>
      <c r="B414" s="87" t="s">
        <v>775</v>
      </c>
      <c r="C414" s="88" t="s">
        <v>392</v>
      </c>
      <c r="D414" s="88" t="s">
        <v>445</v>
      </c>
      <c r="E414" s="88" t="s">
        <v>842</v>
      </c>
      <c r="F414" s="88" t="s">
        <v>776</v>
      </c>
      <c r="G414" s="89">
        <v>608</v>
      </c>
    </row>
    <row r="415" spans="1:7" ht="12.75">
      <c r="A415" s="95">
        <f t="shared" si="6"/>
        <v>403</v>
      </c>
      <c r="B415" s="87" t="s">
        <v>288</v>
      </c>
      <c r="C415" s="88" t="s">
        <v>392</v>
      </c>
      <c r="D415" s="88" t="s">
        <v>445</v>
      </c>
      <c r="E415" s="88" t="s">
        <v>842</v>
      </c>
      <c r="F415" s="88" t="s">
        <v>289</v>
      </c>
      <c r="G415" s="89">
        <v>608</v>
      </c>
    </row>
    <row r="416" spans="1:7" ht="76.5">
      <c r="A416" s="95">
        <f t="shared" si="6"/>
        <v>404</v>
      </c>
      <c r="B416" s="87" t="s">
        <v>843</v>
      </c>
      <c r="C416" s="88" t="s">
        <v>392</v>
      </c>
      <c r="D416" s="88" t="s">
        <v>445</v>
      </c>
      <c r="E416" s="88" t="s">
        <v>844</v>
      </c>
      <c r="F416" s="88"/>
      <c r="G416" s="89">
        <v>80</v>
      </c>
    </row>
    <row r="417" spans="1:7" ht="25.5">
      <c r="A417" s="95">
        <f t="shared" si="6"/>
        <v>405</v>
      </c>
      <c r="B417" s="87" t="s">
        <v>629</v>
      </c>
      <c r="C417" s="88" t="s">
        <v>392</v>
      </c>
      <c r="D417" s="88" t="s">
        <v>445</v>
      </c>
      <c r="E417" s="88" t="s">
        <v>844</v>
      </c>
      <c r="F417" s="88" t="s">
        <v>630</v>
      </c>
      <c r="G417" s="89">
        <v>80</v>
      </c>
    </row>
    <row r="418" spans="1:7" ht="38.25">
      <c r="A418" s="95">
        <f t="shared" si="6"/>
        <v>406</v>
      </c>
      <c r="B418" s="87" t="s">
        <v>701</v>
      </c>
      <c r="C418" s="88" t="s">
        <v>392</v>
      </c>
      <c r="D418" s="88" t="s">
        <v>445</v>
      </c>
      <c r="E418" s="88" t="s">
        <v>844</v>
      </c>
      <c r="F418" s="88" t="s">
        <v>631</v>
      </c>
      <c r="G418" s="89">
        <v>80</v>
      </c>
    </row>
    <row r="419" spans="1:7" ht="114.75">
      <c r="A419" s="95">
        <f t="shared" si="6"/>
        <v>407</v>
      </c>
      <c r="B419" s="96" t="s">
        <v>1098</v>
      </c>
      <c r="C419" s="88" t="s">
        <v>392</v>
      </c>
      <c r="D419" s="88" t="s">
        <v>445</v>
      </c>
      <c r="E419" s="88" t="s">
        <v>246</v>
      </c>
      <c r="F419" s="88"/>
      <c r="G419" s="89">
        <v>1.8</v>
      </c>
    </row>
    <row r="420" spans="1:7" ht="25.5">
      <c r="A420" s="95">
        <f t="shared" si="6"/>
        <v>408</v>
      </c>
      <c r="B420" s="87" t="s">
        <v>629</v>
      </c>
      <c r="C420" s="88" t="s">
        <v>392</v>
      </c>
      <c r="D420" s="88" t="s">
        <v>445</v>
      </c>
      <c r="E420" s="88" t="s">
        <v>246</v>
      </c>
      <c r="F420" s="88" t="s">
        <v>630</v>
      </c>
      <c r="G420" s="89">
        <v>0.2</v>
      </c>
    </row>
    <row r="421" spans="1:7" ht="38.25">
      <c r="A421" s="95">
        <f t="shared" si="6"/>
        <v>409</v>
      </c>
      <c r="B421" s="87" t="s">
        <v>701</v>
      </c>
      <c r="C421" s="88" t="s">
        <v>392</v>
      </c>
      <c r="D421" s="88" t="s">
        <v>445</v>
      </c>
      <c r="E421" s="88" t="s">
        <v>246</v>
      </c>
      <c r="F421" s="88" t="s">
        <v>631</v>
      </c>
      <c r="G421" s="89">
        <v>0.2</v>
      </c>
    </row>
    <row r="422" spans="1:7" ht="38.25">
      <c r="A422" s="95">
        <f t="shared" si="6"/>
        <v>410</v>
      </c>
      <c r="B422" s="87" t="s">
        <v>625</v>
      </c>
      <c r="C422" s="88" t="s">
        <v>392</v>
      </c>
      <c r="D422" s="88" t="s">
        <v>445</v>
      </c>
      <c r="E422" s="88" t="s">
        <v>246</v>
      </c>
      <c r="F422" s="88" t="s">
        <v>372</v>
      </c>
      <c r="G422" s="89">
        <v>1.6</v>
      </c>
    </row>
    <row r="423" spans="1:7" ht="12.75">
      <c r="A423" s="95">
        <f t="shared" si="6"/>
        <v>411</v>
      </c>
      <c r="B423" s="87" t="s">
        <v>373</v>
      </c>
      <c r="C423" s="88" t="s">
        <v>392</v>
      </c>
      <c r="D423" s="88" t="s">
        <v>445</v>
      </c>
      <c r="E423" s="88" t="s">
        <v>246</v>
      </c>
      <c r="F423" s="88" t="s">
        <v>374</v>
      </c>
      <c r="G423" s="89">
        <v>1.6</v>
      </c>
    </row>
    <row r="424" spans="1:7" ht="153">
      <c r="A424" s="95">
        <f t="shared" si="6"/>
        <v>412</v>
      </c>
      <c r="B424" s="96" t="s">
        <v>1099</v>
      </c>
      <c r="C424" s="88" t="s">
        <v>392</v>
      </c>
      <c r="D424" s="88" t="s">
        <v>445</v>
      </c>
      <c r="E424" s="88" t="s">
        <v>247</v>
      </c>
      <c r="F424" s="88"/>
      <c r="G424" s="89">
        <v>256.1</v>
      </c>
    </row>
    <row r="425" spans="1:7" ht="25.5">
      <c r="A425" s="95">
        <f t="shared" si="6"/>
        <v>413</v>
      </c>
      <c r="B425" s="87" t="s">
        <v>775</v>
      </c>
      <c r="C425" s="88" t="s">
        <v>392</v>
      </c>
      <c r="D425" s="88" t="s">
        <v>445</v>
      </c>
      <c r="E425" s="88" t="s">
        <v>247</v>
      </c>
      <c r="F425" s="88" t="s">
        <v>776</v>
      </c>
      <c r="G425" s="89">
        <v>256.1</v>
      </c>
    </row>
    <row r="426" spans="1:7" ht="12.75">
      <c r="A426" s="95">
        <f t="shared" si="6"/>
        <v>414</v>
      </c>
      <c r="B426" s="87" t="s">
        <v>288</v>
      </c>
      <c r="C426" s="88" t="s">
        <v>392</v>
      </c>
      <c r="D426" s="88" t="s">
        <v>445</v>
      </c>
      <c r="E426" s="88" t="s">
        <v>247</v>
      </c>
      <c r="F426" s="88" t="s">
        <v>289</v>
      </c>
      <c r="G426" s="89">
        <v>256.1</v>
      </c>
    </row>
    <row r="427" spans="1:7" ht="102">
      <c r="A427" s="95">
        <f t="shared" si="6"/>
        <v>415</v>
      </c>
      <c r="B427" s="96" t="s">
        <v>1112</v>
      </c>
      <c r="C427" s="88" t="s">
        <v>392</v>
      </c>
      <c r="D427" s="88" t="s">
        <v>445</v>
      </c>
      <c r="E427" s="88" t="s">
        <v>249</v>
      </c>
      <c r="F427" s="88"/>
      <c r="G427" s="89">
        <v>200</v>
      </c>
    </row>
    <row r="428" spans="1:7" ht="25.5">
      <c r="A428" s="95">
        <f t="shared" si="6"/>
        <v>416</v>
      </c>
      <c r="B428" s="87" t="s">
        <v>629</v>
      </c>
      <c r="C428" s="88" t="s">
        <v>392</v>
      </c>
      <c r="D428" s="88" t="s">
        <v>445</v>
      </c>
      <c r="E428" s="88" t="s">
        <v>249</v>
      </c>
      <c r="F428" s="88" t="s">
        <v>630</v>
      </c>
      <c r="G428" s="89">
        <v>200</v>
      </c>
    </row>
    <row r="429" spans="1:7" ht="38.25">
      <c r="A429" s="95">
        <f t="shared" si="6"/>
        <v>417</v>
      </c>
      <c r="B429" s="87" t="s">
        <v>701</v>
      </c>
      <c r="C429" s="88" t="s">
        <v>392</v>
      </c>
      <c r="D429" s="88" t="s">
        <v>445</v>
      </c>
      <c r="E429" s="88" t="s">
        <v>249</v>
      </c>
      <c r="F429" s="88" t="s">
        <v>631</v>
      </c>
      <c r="G429" s="89">
        <v>200</v>
      </c>
    </row>
    <row r="430" spans="1:7" ht="12.75">
      <c r="A430" s="95">
        <f t="shared" si="6"/>
        <v>418</v>
      </c>
      <c r="B430" s="87" t="s">
        <v>446</v>
      </c>
      <c r="C430" s="88" t="s">
        <v>392</v>
      </c>
      <c r="D430" s="88" t="s">
        <v>447</v>
      </c>
      <c r="E430" s="88"/>
      <c r="F430" s="88"/>
      <c r="G430" s="89">
        <v>18208.3</v>
      </c>
    </row>
    <row r="431" spans="1:7" ht="25.5">
      <c r="A431" s="95">
        <f t="shared" si="6"/>
        <v>419</v>
      </c>
      <c r="B431" s="87" t="s">
        <v>202</v>
      </c>
      <c r="C431" s="88" t="s">
        <v>392</v>
      </c>
      <c r="D431" s="88" t="s">
        <v>447</v>
      </c>
      <c r="E431" s="88" t="s">
        <v>203</v>
      </c>
      <c r="F431" s="88"/>
      <c r="G431" s="89">
        <v>18208.3</v>
      </c>
    </row>
    <row r="432" spans="1:7" ht="38.25">
      <c r="A432" s="95">
        <f t="shared" si="6"/>
        <v>420</v>
      </c>
      <c r="B432" s="87" t="s">
        <v>1100</v>
      </c>
      <c r="C432" s="88" t="s">
        <v>392</v>
      </c>
      <c r="D432" s="88" t="s">
        <v>447</v>
      </c>
      <c r="E432" s="88" t="s">
        <v>251</v>
      </c>
      <c r="F432" s="88"/>
      <c r="G432" s="89">
        <v>18208.3</v>
      </c>
    </row>
    <row r="433" spans="1:7" ht="76.5">
      <c r="A433" s="95">
        <f t="shared" si="6"/>
        <v>421</v>
      </c>
      <c r="B433" s="87" t="s">
        <v>1101</v>
      </c>
      <c r="C433" s="88" t="s">
        <v>392</v>
      </c>
      <c r="D433" s="88" t="s">
        <v>447</v>
      </c>
      <c r="E433" s="88" t="s">
        <v>252</v>
      </c>
      <c r="F433" s="88"/>
      <c r="G433" s="89">
        <v>15051</v>
      </c>
    </row>
    <row r="434" spans="1:7" ht="76.5">
      <c r="A434" s="95">
        <f t="shared" si="6"/>
        <v>422</v>
      </c>
      <c r="B434" s="87" t="s">
        <v>308</v>
      </c>
      <c r="C434" s="88" t="s">
        <v>392</v>
      </c>
      <c r="D434" s="88" t="s">
        <v>447</v>
      </c>
      <c r="E434" s="88" t="s">
        <v>252</v>
      </c>
      <c r="F434" s="88" t="s">
        <v>309</v>
      </c>
      <c r="G434" s="89">
        <v>13720</v>
      </c>
    </row>
    <row r="435" spans="1:7" ht="25.5">
      <c r="A435" s="95">
        <f t="shared" si="6"/>
        <v>423</v>
      </c>
      <c r="B435" s="87" t="s">
        <v>937</v>
      </c>
      <c r="C435" s="88" t="s">
        <v>392</v>
      </c>
      <c r="D435" s="88" t="s">
        <v>447</v>
      </c>
      <c r="E435" s="88" t="s">
        <v>252</v>
      </c>
      <c r="F435" s="88" t="s">
        <v>761</v>
      </c>
      <c r="G435" s="89">
        <v>13720</v>
      </c>
    </row>
    <row r="436" spans="1:7" ht="25.5">
      <c r="A436" s="95">
        <f t="shared" si="6"/>
        <v>424</v>
      </c>
      <c r="B436" s="87" t="s">
        <v>629</v>
      </c>
      <c r="C436" s="88" t="s">
        <v>392</v>
      </c>
      <c r="D436" s="88" t="s">
        <v>447</v>
      </c>
      <c r="E436" s="88" t="s">
        <v>252</v>
      </c>
      <c r="F436" s="88" t="s">
        <v>630</v>
      </c>
      <c r="G436" s="89">
        <v>1326</v>
      </c>
    </row>
    <row r="437" spans="1:7" ht="38.25">
      <c r="A437" s="95">
        <f t="shared" si="6"/>
        <v>425</v>
      </c>
      <c r="B437" s="87" t="s">
        <v>701</v>
      </c>
      <c r="C437" s="88" t="s">
        <v>392</v>
      </c>
      <c r="D437" s="88" t="s">
        <v>447</v>
      </c>
      <c r="E437" s="88" t="s">
        <v>252</v>
      </c>
      <c r="F437" s="88" t="s">
        <v>631</v>
      </c>
      <c r="G437" s="89">
        <v>1326</v>
      </c>
    </row>
    <row r="438" spans="1:7" ht="12.75">
      <c r="A438" s="95">
        <f t="shared" si="6"/>
        <v>426</v>
      </c>
      <c r="B438" s="87" t="s">
        <v>655</v>
      </c>
      <c r="C438" s="88" t="s">
        <v>392</v>
      </c>
      <c r="D438" s="88" t="s">
        <v>447</v>
      </c>
      <c r="E438" s="88" t="s">
        <v>252</v>
      </c>
      <c r="F438" s="88" t="s">
        <v>656</v>
      </c>
      <c r="G438" s="89">
        <v>5</v>
      </c>
    </row>
    <row r="439" spans="1:7" ht="12.75">
      <c r="A439" s="95">
        <f t="shared" si="6"/>
        <v>427</v>
      </c>
      <c r="B439" s="87" t="s">
        <v>657</v>
      </c>
      <c r="C439" s="88" t="s">
        <v>392</v>
      </c>
      <c r="D439" s="88" t="s">
        <v>447</v>
      </c>
      <c r="E439" s="88" t="s">
        <v>252</v>
      </c>
      <c r="F439" s="88" t="s">
        <v>658</v>
      </c>
      <c r="G439" s="89">
        <v>5</v>
      </c>
    </row>
    <row r="440" spans="1:7" ht="89.25">
      <c r="A440" s="95">
        <f t="shared" si="6"/>
        <v>428</v>
      </c>
      <c r="B440" s="87" t="s">
        <v>1102</v>
      </c>
      <c r="C440" s="88" t="s">
        <v>392</v>
      </c>
      <c r="D440" s="88" t="s">
        <v>447</v>
      </c>
      <c r="E440" s="88" t="s">
        <v>254</v>
      </c>
      <c r="F440" s="88"/>
      <c r="G440" s="89">
        <v>3157.3</v>
      </c>
    </row>
    <row r="441" spans="1:7" ht="76.5">
      <c r="A441" s="95">
        <f t="shared" si="6"/>
        <v>429</v>
      </c>
      <c r="B441" s="87" t="s">
        <v>308</v>
      </c>
      <c r="C441" s="88" t="s">
        <v>392</v>
      </c>
      <c r="D441" s="88" t="s">
        <v>447</v>
      </c>
      <c r="E441" s="88" t="s">
        <v>254</v>
      </c>
      <c r="F441" s="88" t="s">
        <v>309</v>
      </c>
      <c r="G441" s="89">
        <v>2995.2</v>
      </c>
    </row>
    <row r="442" spans="1:7" ht="25.5">
      <c r="A442" s="95">
        <f t="shared" si="6"/>
        <v>430</v>
      </c>
      <c r="B442" s="87" t="s">
        <v>626</v>
      </c>
      <c r="C442" s="88" t="s">
        <v>392</v>
      </c>
      <c r="D442" s="88" t="s">
        <v>447</v>
      </c>
      <c r="E442" s="88" t="s">
        <v>254</v>
      </c>
      <c r="F442" s="88" t="s">
        <v>571</v>
      </c>
      <c r="G442" s="89">
        <v>2995.2</v>
      </c>
    </row>
    <row r="443" spans="1:7" ht="25.5">
      <c r="A443" s="95">
        <f t="shared" si="6"/>
        <v>431</v>
      </c>
      <c r="B443" s="87" t="s">
        <v>629</v>
      </c>
      <c r="C443" s="88" t="s">
        <v>392</v>
      </c>
      <c r="D443" s="88" t="s">
        <v>447</v>
      </c>
      <c r="E443" s="88" t="s">
        <v>254</v>
      </c>
      <c r="F443" s="88" t="s">
        <v>630</v>
      </c>
      <c r="G443" s="89">
        <v>155.1</v>
      </c>
    </row>
    <row r="444" spans="1:7" ht="38.25">
      <c r="A444" s="95">
        <f t="shared" si="6"/>
        <v>432</v>
      </c>
      <c r="B444" s="87" t="s">
        <v>701</v>
      </c>
      <c r="C444" s="88" t="s">
        <v>392</v>
      </c>
      <c r="D444" s="88" t="s">
        <v>447</v>
      </c>
      <c r="E444" s="88" t="s">
        <v>254</v>
      </c>
      <c r="F444" s="88" t="s">
        <v>631</v>
      </c>
      <c r="G444" s="89">
        <v>155.1</v>
      </c>
    </row>
    <row r="445" spans="1:7" ht="12.75">
      <c r="A445" s="95">
        <f t="shared" si="6"/>
        <v>433</v>
      </c>
      <c r="B445" s="87" t="s">
        <v>655</v>
      </c>
      <c r="C445" s="88" t="s">
        <v>392</v>
      </c>
      <c r="D445" s="88" t="s">
        <v>447</v>
      </c>
      <c r="E445" s="88" t="s">
        <v>254</v>
      </c>
      <c r="F445" s="88" t="s">
        <v>656</v>
      </c>
      <c r="G445" s="89">
        <v>7</v>
      </c>
    </row>
    <row r="446" spans="1:7" ht="12.75">
      <c r="A446" s="95">
        <f t="shared" si="6"/>
        <v>434</v>
      </c>
      <c r="B446" s="87" t="s">
        <v>657</v>
      </c>
      <c r="C446" s="88" t="s">
        <v>392</v>
      </c>
      <c r="D446" s="88" t="s">
        <v>447</v>
      </c>
      <c r="E446" s="88" t="s">
        <v>254</v>
      </c>
      <c r="F446" s="88" t="s">
        <v>658</v>
      </c>
      <c r="G446" s="89">
        <v>7</v>
      </c>
    </row>
    <row r="447" spans="1:7" ht="12.75">
      <c r="A447" s="95">
        <f t="shared" si="6"/>
        <v>435</v>
      </c>
      <c r="B447" s="87" t="s">
        <v>176</v>
      </c>
      <c r="C447" s="88" t="s">
        <v>392</v>
      </c>
      <c r="D447" s="88" t="s">
        <v>466</v>
      </c>
      <c r="E447" s="88"/>
      <c r="F447" s="88"/>
      <c r="G447" s="89">
        <v>21003.2</v>
      </c>
    </row>
    <row r="448" spans="1:7" ht="12.75">
      <c r="A448" s="95">
        <f t="shared" si="6"/>
        <v>436</v>
      </c>
      <c r="B448" s="87" t="s">
        <v>471</v>
      </c>
      <c r="C448" s="88" t="s">
        <v>392</v>
      </c>
      <c r="D448" s="88" t="s">
        <v>472</v>
      </c>
      <c r="E448" s="88"/>
      <c r="F448" s="88"/>
      <c r="G448" s="89">
        <v>20304.7</v>
      </c>
    </row>
    <row r="449" spans="1:7" ht="25.5">
      <c r="A449" s="95">
        <f t="shared" si="6"/>
        <v>437</v>
      </c>
      <c r="B449" s="87" t="s">
        <v>202</v>
      </c>
      <c r="C449" s="88" t="s">
        <v>392</v>
      </c>
      <c r="D449" s="88" t="s">
        <v>472</v>
      </c>
      <c r="E449" s="88" t="s">
        <v>203</v>
      </c>
      <c r="F449" s="88"/>
      <c r="G449" s="89">
        <v>20304.7</v>
      </c>
    </row>
    <row r="450" spans="1:7" ht="25.5">
      <c r="A450" s="95">
        <f t="shared" si="6"/>
        <v>438</v>
      </c>
      <c r="B450" s="87" t="s">
        <v>826</v>
      </c>
      <c r="C450" s="88" t="s">
        <v>392</v>
      </c>
      <c r="D450" s="88" t="s">
        <v>472</v>
      </c>
      <c r="E450" s="88" t="s">
        <v>205</v>
      </c>
      <c r="F450" s="88"/>
      <c r="G450" s="89">
        <v>20304.7</v>
      </c>
    </row>
    <row r="451" spans="1:7" ht="165.75">
      <c r="A451" s="95">
        <f t="shared" si="6"/>
        <v>439</v>
      </c>
      <c r="B451" s="96" t="s">
        <v>1103</v>
      </c>
      <c r="C451" s="88" t="s">
        <v>392</v>
      </c>
      <c r="D451" s="88" t="s">
        <v>472</v>
      </c>
      <c r="E451" s="88" t="s">
        <v>256</v>
      </c>
      <c r="F451" s="88"/>
      <c r="G451" s="89">
        <v>48</v>
      </c>
    </row>
    <row r="452" spans="1:7" ht="25.5">
      <c r="A452" s="95">
        <f t="shared" si="6"/>
        <v>440</v>
      </c>
      <c r="B452" s="87" t="s">
        <v>629</v>
      </c>
      <c r="C452" s="88" t="s">
        <v>392</v>
      </c>
      <c r="D452" s="88" t="s">
        <v>472</v>
      </c>
      <c r="E452" s="88" t="s">
        <v>256</v>
      </c>
      <c r="F452" s="88" t="s">
        <v>630</v>
      </c>
      <c r="G452" s="89">
        <v>18</v>
      </c>
    </row>
    <row r="453" spans="1:7" ht="38.25">
      <c r="A453" s="95">
        <f t="shared" si="6"/>
        <v>441</v>
      </c>
      <c r="B453" s="87" t="s">
        <v>701</v>
      </c>
      <c r="C453" s="88" t="s">
        <v>392</v>
      </c>
      <c r="D453" s="88" t="s">
        <v>472</v>
      </c>
      <c r="E453" s="88" t="s">
        <v>256</v>
      </c>
      <c r="F453" s="88" t="s">
        <v>631</v>
      </c>
      <c r="G453" s="89">
        <v>18</v>
      </c>
    </row>
    <row r="454" spans="1:7" ht="38.25">
      <c r="A454" s="95">
        <f t="shared" si="6"/>
        <v>442</v>
      </c>
      <c r="B454" s="87" t="s">
        <v>625</v>
      </c>
      <c r="C454" s="88" t="s">
        <v>392</v>
      </c>
      <c r="D454" s="88" t="s">
        <v>472</v>
      </c>
      <c r="E454" s="88" t="s">
        <v>256</v>
      </c>
      <c r="F454" s="88" t="s">
        <v>372</v>
      </c>
      <c r="G454" s="89">
        <v>30</v>
      </c>
    </row>
    <row r="455" spans="1:7" ht="12.75">
      <c r="A455" s="95">
        <f t="shared" si="6"/>
        <v>443</v>
      </c>
      <c r="B455" s="87" t="s">
        <v>373</v>
      </c>
      <c r="C455" s="88" t="s">
        <v>392</v>
      </c>
      <c r="D455" s="88" t="s">
        <v>472</v>
      </c>
      <c r="E455" s="88" t="s">
        <v>256</v>
      </c>
      <c r="F455" s="88" t="s">
        <v>374</v>
      </c>
      <c r="G455" s="89">
        <v>30</v>
      </c>
    </row>
    <row r="456" spans="1:7" ht="102">
      <c r="A456" s="95">
        <f t="shared" si="6"/>
        <v>444</v>
      </c>
      <c r="B456" s="96" t="s">
        <v>1104</v>
      </c>
      <c r="C456" s="88" t="s">
        <v>392</v>
      </c>
      <c r="D456" s="88" t="s">
        <v>472</v>
      </c>
      <c r="E456" s="88" t="s">
        <v>257</v>
      </c>
      <c r="F456" s="88"/>
      <c r="G456" s="89">
        <v>20256.7</v>
      </c>
    </row>
    <row r="457" spans="1:7" ht="25.5">
      <c r="A457" s="95">
        <f t="shared" si="6"/>
        <v>445</v>
      </c>
      <c r="B457" s="87" t="s">
        <v>629</v>
      </c>
      <c r="C457" s="88" t="s">
        <v>392</v>
      </c>
      <c r="D457" s="88" t="s">
        <v>472</v>
      </c>
      <c r="E457" s="88" t="s">
        <v>257</v>
      </c>
      <c r="F457" s="88" t="s">
        <v>630</v>
      </c>
      <c r="G457" s="89">
        <v>1083.2</v>
      </c>
    </row>
    <row r="458" spans="1:7" ht="38.25">
      <c r="A458" s="95">
        <f t="shared" si="6"/>
        <v>446</v>
      </c>
      <c r="B458" s="87" t="s">
        <v>701</v>
      </c>
      <c r="C458" s="88" t="s">
        <v>392</v>
      </c>
      <c r="D458" s="88" t="s">
        <v>472</v>
      </c>
      <c r="E458" s="88" t="s">
        <v>257</v>
      </c>
      <c r="F458" s="88" t="s">
        <v>631</v>
      </c>
      <c r="G458" s="89">
        <v>1083.2</v>
      </c>
    </row>
    <row r="459" spans="1:7" ht="38.25">
      <c r="A459" s="95">
        <f t="shared" si="6"/>
        <v>447</v>
      </c>
      <c r="B459" s="87" t="s">
        <v>625</v>
      </c>
      <c r="C459" s="88" t="s">
        <v>392</v>
      </c>
      <c r="D459" s="88" t="s">
        <v>472</v>
      </c>
      <c r="E459" s="88" t="s">
        <v>257</v>
      </c>
      <c r="F459" s="88" t="s">
        <v>372</v>
      </c>
      <c r="G459" s="89">
        <v>19173.5</v>
      </c>
    </row>
    <row r="460" spans="1:7" ht="12.75">
      <c r="A460" s="95">
        <f t="shared" si="6"/>
        <v>448</v>
      </c>
      <c r="B460" s="87" t="s">
        <v>373</v>
      </c>
      <c r="C460" s="88" t="s">
        <v>392</v>
      </c>
      <c r="D460" s="88" t="s">
        <v>472</v>
      </c>
      <c r="E460" s="88" t="s">
        <v>257</v>
      </c>
      <c r="F460" s="88" t="s">
        <v>374</v>
      </c>
      <c r="G460" s="89">
        <v>19173.5</v>
      </c>
    </row>
    <row r="461" spans="1:7" ht="12.75">
      <c r="A461" s="95">
        <f t="shared" si="6"/>
        <v>449</v>
      </c>
      <c r="B461" s="87" t="s">
        <v>473</v>
      </c>
      <c r="C461" s="88" t="s">
        <v>392</v>
      </c>
      <c r="D461" s="88" t="s">
        <v>474</v>
      </c>
      <c r="E461" s="88"/>
      <c r="F461" s="88"/>
      <c r="G461" s="89">
        <v>698.5</v>
      </c>
    </row>
    <row r="462" spans="1:7" ht="25.5">
      <c r="A462" s="95">
        <f t="shared" si="6"/>
        <v>450</v>
      </c>
      <c r="B462" s="87" t="s">
        <v>202</v>
      </c>
      <c r="C462" s="88" t="s">
        <v>392</v>
      </c>
      <c r="D462" s="88" t="s">
        <v>474</v>
      </c>
      <c r="E462" s="88" t="s">
        <v>203</v>
      </c>
      <c r="F462" s="88"/>
      <c r="G462" s="89">
        <v>698.5</v>
      </c>
    </row>
    <row r="463" spans="1:7" ht="25.5">
      <c r="A463" s="95">
        <f aca="true" t="shared" si="7" ref="A463:A527">A462+1</f>
        <v>451</v>
      </c>
      <c r="B463" s="87" t="s">
        <v>826</v>
      </c>
      <c r="C463" s="88" t="s">
        <v>392</v>
      </c>
      <c r="D463" s="88" t="s">
        <v>474</v>
      </c>
      <c r="E463" s="88" t="s">
        <v>205</v>
      </c>
      <c r="F463" s="88"/>
      <c r="G463" s="89">
        <v>698.5</v>
      </c>
    </row>
    <row r="464" spans="1:7" ht="114.75">
      <c r="A464" s="95">
        <f t="shared" si="7"/>
        <v>452</v>
      </c>
      <c r="B464" s="96" t="s">
        <v>1105</v>
      </c>
      <c r="C464" s="88" t="s">
        <v>392</v>
      </c>
      <c r="D464" s="88" t="s">
        <v>474</v>
      </c>
      <c r="E464" s="88" t="s">
        <v>258</v>
      </c>
      <c r="F464" s="88"/>
      <c r="G464" s="89">
        <v>698.5</v>
      </c>
    </row>
    <row r="465" spans="1:7" ht="25.5">
      <c r="A465" s="95">
        <f t="shared" si="7"/>
        <v>453</v>
      </c>
      <c r="B465" s="87" t="s">
        <v>629</v>
      </c>
      <c r="C465" s="88" t="s">
        <v>392</v>
      </c>
      <c r="D465" s="88" t="s">
        <v>474</v>
      </c>
      <c r="E465" s="88" t="s">
        <v>258</v>
      </c>
      <c r="F465" s="88" t="s">
        <v>630</v>
      </c>
      <c r="G465" s="89">
        <v>3.5</v>
      </c>
    </row>
    <row r="466" spans="1:7" ht="38.25">
      <c r="A466" s="95">
        <f t="shared" si="7"/>
        <v>454</v>
      </c>
      <c r="B466" s="87" t="s">
        <v>701</v>
      </c>
      <c r="C466" s="88" t="s">
        <v>392</v>
      </c>
      <c r="D466" s="88" t="s">
        <v>474</v>
      </c>
      <c r="E466" s="88" t="s">
        <v>258</v>
      </c>
      <c r="F466" s="88" t="s">
        <v>631</v>
      </c>
      <c r="G466" s="89">
        <v>3.5</v>
      </c>
    </row>
    <row r="467" spans="1:7" ht="25.5">
      <c r="A467" s="95">
        <f t="shared" si="7"/>
        <v>455</v>
      </c>
      <c r="B467" s="87" t="s">
        <v>775</v>
      </c>
      <c r="C467" s="88" t="s">
        <v>392</v>
      </c>
      <c r="D467" s="88" t="s">
        <v>474</v>
      </c>
      <c r="E467" s="88" t="s">
        <v>258</v>
      </c>
      <c r="F467" s="88" t="s">
        <v>776</v>
      </c>
      <c r="G467" s="89">
        <v>695</v>
      </c>
    </row>
    <row r="468" spans="1:7" ht="25.5">
      <c r="A468" s="95">
        <f t="shared" si="7"/>
        <v>456</v>
      </c>
      <c r="B468" s="87" t="s">
        <v>777</v>
      </c>
      <c r="C468" s="88" t="s">
        <v>392</v>
      </c>
      <c r="D468" s="88" t="s">
        <v>474</v>
      </c>
      <c r="E468" s="88" t="s">
        <v>258</v>
      </c>
      <c r="F468" s="88" t="s">
        <v>778</v>
      </c>
      <c r="G468" s="89">
        <v>695</v>
      </c>
    </row>
    <row r="469" spans="1:7" ht="25.5">
      <c r="A469" s="203">
        <f t="shared" si="7"/>
        <v>457</v>
      </c>
      <c r="B469" s="200" t="s">
        <v>1003</v>
      </c>
      <c r="C469" s="201" t="s">
        <v>1001</v>
      </c>
      <c r="D469" s="201"/>
      <c r="E469" s="201"/>
      <c r="F469" s="201"/>
      <c r="G469" s="202">
        <f>107861.4+1.7</f>
        <v>107863.09999999999</v>
      </c>
    </row>
    <row r="470" spans="1:7" ht="12.75">
      <c r="A470" s="95">
        <f t="shared" si="7"/>
        <v>458</v>
      </c>
      <c r="B470" s="87" t="s">
        <v>301</v>
      </c>
      <c r="C470" s="88" t="s">
        <v>1001</v>
      </c>
      <c r="D470" s="88" t="s">
        <v>593</v>
      </c>
      <c r="E470" s="88"/>
      <c r="F470" s="88"/>
      <c r="G470" s="89">
        <f>10061.1+1.7</f>
        <v>10062.800000000001</v>
      </c>
    </row>
    <row r="471" spans="1:7" ht="38.25">
      <c r="A471" s="95">
        <f t="shared" si="7"/>
        <v>459</v>
      </c>
      <c r="B471" s="87" t="s">
        <v>599</v>
      </c>
      <c r="C471" s="88" t="s">
        <v>1001</v>
      </c>
      <c r="D471" s="88" t="s">
        <v>600</v>
      </c>
      <c r="E471" s="88"/>
      <c r="F471" s="88"/>
      <c r="G471" s="89">
        <v>6166</v>
      </c>
    </row>
    <row r="472" spans="1:7" ht="25.5">
      <c r="A472" s="95">
        <f t="shared" si="7"/>
        <v>460</v>
      </c>
      <c r="B472" s="87" t="s">
        <v>259</v>
      </c>
      <c r="C472" s="88" t="s">
        <v>1001</v>
      </c>
      <c r="D472" s="88" t="s">
        <v>600</v>
      </c>
      <c r="E472" s="88" t="s">
        <v>260</v>
      </c>
      <c r="F472" s="88"/>
      <c r="G472" s="89">
        <v>6166</v>
      </c>
    </row>
    <row r="473" spans="1:7" ht="38.25">
      <c r="A473" s="95">
        <f t="shared" si="7"/>
        <v>461</v>
      </c>
      <c r="B473" s="87" t="s">
        <v>261</v>
      </c>
      <c r="C473" s="88" t="s">
        <v>1001</v>
      </c>
      <c r="D473" s="88" t="s">
        <v>600</v>
      </c>
      <c r="E473" s="88" t="s">
        <v>262</v>
      </c>
      <c r="F473" s="88"/>
      <c r="G473" s="89">
        <v>6166</v>
      </c>
    </row>
    <row r="474" spans="1:7" ht="89.25">
      <c r="A474" s="95">
        <f t="shared" si="7"/>
        <v>462</v>
      </c>
      <c r="B474" s="87" t="s">
        <v>263</v>
      </c>
      <c r="C474" s="88" t="s">
        <v>1001</v>
      </c>
      <c r="D474" s="88" t="s">
        <v>600</v>
      </c>
      <c r="E474" s="88" t="s">
        <v>264</v>
      </c>
      <c r="F474" s="88"/>
      <c r="G474" s="89">
        <v>6166</v>
      </c>
    </row>
    <row r="475" spans="1:7" ht="76.5">
      <c r="A475" s="95">
        <f t="shared" si="7"/>
        <v>463</v>
      </c>
      <c r="B475" s="87" t="s">
        <v>308</v>
      </c>
      <c r="C475" s="88" t="s">
        <v>1001</v>
      </c>
      <c r="D475" s="88" t="s">
        <v>600</v>
      </c>
      <c r="E475" s="88" t="s">
        <v>264</v>
      </c>
      <c r="F475" s="88" t="s">
        <v>309</v>
      </c>
      <c r="G475" s="89">
        <v>4346</v>
      </c>
    </row>
    <row r="476" spans="1:7" ht="25.5">
      <c r="A476" s="95">
        <f t="shared" si="7"/>
        <v>464</v>
      </c>
      <c r="B476" s="87" t="s">
        <v>626</v>
      </c>
      <c r="C476" s="88" t="s">
        <v>1001</v>
      </c>
      <c r="D476" s="88" t="s">
        <v>600</v>
      </c>
      <c r="E476" s="88" t="s">
        <v>264</v>
      </c>
      <c r="F476" s="88" t="s">
        <v>571</v>
      </c>
      <c r="G476" s="89">
        <v>4346</v>
      </c>
    </row>
    <row r="477" spans="1:7" ht="25.5">
      <c r="A477" s="95">
        <f t="shared" si="7"/>
        <v>465</v>
      </c>
      <c r="B477" s="87" t="s">
        <v>629</v>
      </c>
      <c r="C477" s="88" t="s">
        <v>1001</v>
      </c>
      <c r="D477" s="88" t="s">
        <v>600</v>
      </c>
      <c r="E477" s="88" t="s">
        <v>264</v>
      </c>
      <c r="F477" s="88" t="s">
        <v>630</v>
      </c>
      <c r="G477" s="89">
        <v>1819</v>
      </c>
    </row>
    <row r="478" spans="1:7" ht="38.25">
      <c r="A478" s="95">
        <f t="shared" si="7"/>
        <v>466</v>
      </c>
      <c r="B478" s="87" t="s">
        <v>701</v>
      </c>
      <c r="C478" s="88" t="s">
        <v>1001</v>
      </c>
      <c r="D478" s="88" t="s">
        <v>600</v>
      </c>
      <c r="E478" s="88" t="s">
        <v>264</v>
      </c>
      <c r="F478" s="88" t="s">
        <v>631</v>
      </c>
      <c r="G478" s="89">
        <v>1819</v>
      </c>
    </row>
    <row r="479" spans="1:7" ht="12.75">
      <c r="A479" s="95">
        <f t="shared" si="7"/>
        <v>467</v>
      </c>
      <c r="B479" s="87" t="s">
        <v>655</v>
      </c>
      <c r="C479" s="88" t="s">
        <v>1001</v>
      </c>
      <c r="D479" s="88" t="s">
        <v>600</v>
      </c>
      <c r="E479" s="88" t="s">
        <v>264</v>
      </c>
      <c r="F479" s="88" t="s">
        <v>656</v>
      </c>
      <c r="G479" s="89">
        <v>1</v>
      </c>
    </row>
    <row r="480" spans="1:7" ht="12.75">
      <c r="A480" s="95">
        <f t="shared" si="7"/>
        <v>468</v>
      </c>
      <c r="B480" s="87" t="s">
        <v>657</v>
      </c>
      <c r="C480" s="88" t="s">
        <v>1001</v>
      </c>
      <c r="D480" s="88" t="s">
        <v>600</v>
      </c>
      <c r="E480" s="88" t="s">
        <v>264</v>
      </c>
      <c r="F480" s="88" t="s">
        <v>658</v>
      </c>
      <c r="G480" s="89">
        <v>1</v>
      </c>
    </row>
    <row r="481" spans="1:7" ht="12.75">
      <c r="A481" s="95">
        <f t="shared" si="7"/>
        <v>469</v>
      </c>
      <c r="B481" s="87" t="s">
        <v>314</v>
      </c>
      <c r="C481" s="88" t="s">
        <v>1001</v>
      </c>
      <c r="D481" s="88" t="s">
        <v>583</v>
      </c>
      <c r="E481" s="88"/>
      <c r="F481" s="88"/>
      <c r="G481" s="89">
        <v>3895.1</v>
      </c>
    </row>
    <row r="482" spans="1:7" ht="25.5">
      <c r="A482" s="95">
        <f t="shared" si="7"/>
        <v>470</v>
      </c>
      <c r="B482" s="87" t="s">
        <v>645</v>
      </c>
      <c r="C482" s="88" t="s">
        <v>1001</v>
      </c>
      <c r="D482" s="88" t="s">
        <v>583</v>
      </c>
      <c r="E482" s="88" t="s">
        <v>646</v>
      </c>
      <c r="F482" s="88"/>
      <c r="G482" s="89">
        <v>3895.1</v>
      </c>
    </row>
    <row r="483" spans="1:7" ht="25.5">
      <c r="A483" s="95">
        <f t="shared" si="7"/>
        <v>471</v>
      </c>
      <c r="B483" s="87" t="s">
        <v>867</v>
      </c>
      <c r="C483" s="88" t="s">
        <v>1001</v>
      </c>
      <c r="D483" s="88" t="s">
        <v>583</v>
      </c>
      <c r="E483" s="88" t="s">
        <v>868</v>
      </c>
      <c r="F483" s="88"/>
      <c r="G483" s="89">
        <v>3895.1</v>
      </c>
    </row>
    <row r="484" spans="1:7" ht="63.75">
      <c r="A484" s="95">
        <f t="shared" si="7"/>
        <v>472</v>
      </c>
      <c r="B484" s="87" t="s">
        <v>869</v>
      </c>
      <c r="C484" s="88" t="s">
        <v>1001</v>
      </c>
      <c r="D484" s="88" t="s">
        <v>583</v>
      </c>
      <c r="E484" s="88" t="s">
        <v>870</v>
      </c>
      <c r="F484" s="88"/>
      <c r="G484" s="89">
        <f>G485</f>
        <v>75.2</v>
      </c>
    </row>
    <row r="485" spans="1:7" ht="12.75">
      <c r="A485" s="95">
        <f t="shared" si="7"/>
        <v>473</v>
      </c>
      <c r="B485" s="87" t="s">
        <v>920</v>
      </c>
      <c r="C485" s="88" t="s">
        <v>1001</v>
      </c>
      <c r="D485" s="88" t="s">
        <v>583</v>
      </c>
      <c r="E485" s="88" t="s">
        <v>870</v>
      </c>
      <c r="F485" s="88" t="s">
        <v>797</v>
      </c>
      <c r="G485" s="89">
        <f>G486</f>
        <v>75.2</v>
      </c>
    </row>
    <row r="486" spans="1:7" ht="12.75">
      <c r="A486" s="95">
        <f t="shared" si="7"/>
        <v>474</v>
      </c>
      <c r="B486" s="87" t="s">
        <v>590</v>
      </c>
      <c r="C486" s="88" t="s">
        <v>1001</v>
      </c>
      <c r="D486" s="88" t="s">
        <v>583</v>
      </c>
      <c r="E486" s="88" t="s">
        <v>870</v>
      </c>
      <c r="F486" s="88" t="s">
        <v>921</v>
      </c>
      <c r="G486" s="89">
        <f>73.5+1.7</f>
        <v>75.2</v>
      </c>
    </row>
    <row r="487" spans="1:7" ht="63.75">
      <c r="A487" s="95">
        <f t="shared" si="7"/>
        <v>475</v>
      </c>
      <c r="B487" s="87" t="s">
        <v>734</v>
      </c>
      <c r="C487" s="88" t="s">
        <v>1001</v>
      </c>
      <c r="D487" s="88" t="s">
        <v>583</v>
      </c>
      <c r="E487" s="88" t="s">
        <v>735</v>
      </c>
      <c r="F487" s="88"/>
      <c r="G487" s="89">
        <v>3821.6</v>
      </c>
    </row>
    <row r="488" spans="1:7" ht="12.75">
      <c r="A488" s="95">
        <f t="shared" si="7"/>
        <v>476</v>
      </c>
      <c r="B488" s="87" t="s">
        <v>655</v>
      </c>
      <c r="C488" s="88" t="s">
        <v>1001</v>
      </c>
      <c r="D488" s="88" t="s">
        <v>583</v>
      </c>
      <c r="E488" s="88" t="s">
        <v>735</v>
      </c>
      <c r="F488" s="88" t="s">
        <v>656</v>
      </c>
      <c r="G488" s="89">
        <v>3821.6</v>
      </c>
    </row>
    <row r="489" spans="1:7" ht="12.75">
      <c r="A489" s="95">
        <f t="shared" si="7"/>
        <v>477</v>
      </c>
      <c r="B489" s="87" t="s">
        <v>710</v>
      </c>
      <c r="C489" s="88" t="s">
        <v>1001</v>
      </c>
      <c r="D489" s="88" t="s">
        <v>583</v>
      </c>
      <c r="E489" s="88" t="s">
        <v>735</v>
      </c>
      <c r="F489" s="88" t="s">
        <v>711</v>
      </c>
      <c r="G489" s="89">
        <v>3821.6</v>
      </c>
    </row>
    <row r="490" spans="1:7" ht="12.75">
      <c r="A490" s="95">
        <f t="shared" si="7"/>
        <v>478</v>
      </c>
      <c r="B490" s="87" t="s">
        <v>871</v>
      </c>
      <c r="C490" s="88" t="s">
        <v>1001</v>
      </c>
      <c r="D490" s="88" t="s">
        <v>966</v>
      </c>
      <c r="E490" s="88"/>
      <c r="F490" s="88"/>
      <c r="G490" s="89">
        <v>2174.4</v>
      </c>
    </row>
    <row r="491" spans="1:7" ht="12.75">
      <c r="A491" s="95">
        <f t="shared" si="7"/>
        <v>479</v>
      </c>
      <c r="B491" s="87" t="s">
        <v>967</v>
      </c>
      <c r="C491" s="88" t="s">
        <v>1001</v>
      </c>
      <c r="D491" s="88" t="s">
        <v>968</v>
      </c>
      <c r="E491" s="88"/>
      <c r="F491" s="88"/>
      <c r="G491" s="89">
        <v>2174.4</v>
      </c>
    </row>
    <row r="492" spans="1:7" ht="25.5">
      <c r="A492" s="95">
        <f t="shared" si="7"/>
        <v>480</v>
      </c>
      <c r="B492" s="87" t="s">
        <v>645</v>
      </c>
      <c r="C492" s="88" t="s">
        <v>1001</v>
      </c>
      <c r="D492" s="88" t="s">
        <v>968</v>
      </c>
      <c r="E492" s="88" t="s">
        <v>646</v>
      </c>
      <c r="F492" s="88"/>
      <c r="G492" s="89">
        <v>2174.4</v>
      </c>
    </row>
    <row r="493" spans="1:7" ht="25.5">
      <c r="A493" s="95">
        <f t="shared" si="7"/>
        <v>481</v>
      </c>
      <c r="B493" s="87" t="s">
        <v>867</v>
      </c>
      <c r="C493" s="88" t="s">
        <v>1001</v>
      </c>
      <c r="D493" s="88" t="s">
        <v>968</v>
      </c>
      <c r="E493" s="88" t="s">
        <v>868</v>
      </c>
      <c r="F493" s="88"/>
      <c r="G493" s="89">
        <v>2174.4</v>
      </c>
    </row>
    <row r="494" spans="1:7" ht="51">
      <c r="A494" s="95">
        <f t="shared" si="7"/>
        <v>482</v>
      </c>
      <c r="B494" s="87" t="s">
        <v>872</v>
      </c>
      <c r="C494" s="88" t="s">
        <v>1001</v>
      </c>
      <c r="D494" s="88" t="s">
        <v>968</v>
      </c>
      <c r="E494" s="88" t="s">
        <v>873</v>
      </c>
      <c r="F494" s="88"/>
      <c r="G494" s="89">
        <v>2174.4</v>
      </c>
    </row>
    <row r="495" spans="1:7" ht="12.75">
      <c r="A495" s="95">
        <f t="shared" si="7"/>
        <v>483</v>
      </c>
      <c r="B495" s="87" t="s">
        <v>920</v>
      </c>
      <c r="C495" s="88" t="s">
        <v>1001</v>
      </c>
      <c r="D495" s="88" t="s">
        <v>968</v>
      </c>
      <c r="E495" s="88" t="s">
        <v>873</v>
      </c>
      <c r="F495" s="88" t="s">
        <v>797</v>
      </c>
      <c r="G495" s="89">
        <v>2174.4</v>
      </c>
    </row>
    <row r="496" spans="1:7" ht="12.75">
      <c r="A496" s="95">
        <f t="shared" si="7"/>
        <v>484</v>
      </c>
      <c r="B496" s="87" t="s">
        <v>590</v>
      </c>
      <c r="C496" s="88" t="s">
        <v>1001</v>
      </c>
      <c r="D496" s="88" t="s">
        <v>968</v>
      </c>
      <c r="E496" s="88" t="s">
        <v>873</v>
      </c>
      <c r="F496" s="88" t="s">
        <v>921</v>
      </c>
      <c r="G496" s="89">
        <v>2174.4</v>
      </c>
    </row>
    <row r="497" spans="1:7" ht="12.75">
      <c r="A497" s="95">
        <f t="shared" si="7"/>
        <v>485</v>
      </c>
      <c r="B497" s="87" t="s">
        <v>911</v>
      </c>
      <c r="C497" s="88" t="s">
        <v>1001</v>
      </c>
      <c r="D497" s="88" t="s">
        <v>434</v>
      </c>
      <c r="E497" s="88"/>
      <c r="F497" s="88"/>
      <c r="G497" s="89">
        <v>120</v>
      </c>
    </row>
    <row r="498" spans="1:7" ht="12.75">
      <c r="A498" s="95">
        <f t="shared" si="7"/>
        <v>486</v>
      </c>
      <c r="B498" s="87" t="s">
        <v>618</v>
      </c>
      <c r="C498" s="88" t="s">
        <v>1001</v>
      </c>
      <c r="D498" s="88" t="s">
        <v>619</v>
      </c>
      <c r="E498" s="88"/>
      <c r="F498" s="88"/>
      <c r="G498" s="89">
        <v>120</v>
      </c>
    </row>
    <row r="499" spans="1:7" ht="25.5">
      <c r="A499" s="95">
        <f t="shared" si="7"/>
        <v>487</v>
      </c>
      <c r="B499" s="87" t="s">
        <v>645</v>
      </c>
      <c r="C499" s="88" t="s">
        <v>1001</v>
      </c>
      <c r="D499" s="88" t="s">
        <v>619</v>
      </c>
      <c r="E499" s="88" t="s">
        <v>646</v>
      </c>
      <c r="F499" s="88"/>
      <c r="G499" s="89">
        <v>120</v>
      </c>
    </row>
    <row r="500" spans="1:7" ht="25.5">
      <c r="A500" s="95">
        <f t="shared" si="7"/>
        <v>488</v>
      </c>
      <c r="B500" s="87" t="s">
        <v>867</v>
      </c>
      <c r="C500" s="88" t="s">
        <v>1001</v>
      </c>
      <c r="D500" s="88" t="s">
        <v>619</v>
      </c>
      <c r="E500" s="88" t="s">
        <v>868</v>
      </c>
      <c r="F500" s="88"/>
      <c r="G500" s="89">
        <v>120</v>
      </c>
    </row>
    <row r="501" spans="1:7" ht="51">
      <c r="A501" s="95">
        <f t="shared" si="7"/>
        <v>489</v>
      </c>
      <c r="B501" s="87" t="s">
        <v>736</v>
      </c>
      <c r="C501" s="88" t="s">
        <v>1001</v>
      </c>
      <c r="D501" s="88" t="s">
        <v>619</v>
      </c>
      <c r="E501" s="88" t="s">
        <v>874</v>
      </c>
      <c r="F501" s="88"/>
      <c r="G501" s="89">
        <v>120</v>
      </c>
    </row>
    <row r="502" spans="1:7" ht="12.75">
      <c r="A502" s="95">
        <f t="shared" si="7"/>
        <v>490</v>
      </c>
      <c r="B502" s="87" t="s">
        <v>920</v>
      </c>
      <c r="C502" s="88" t="s">
        <v>1001</v>
      </c>
      <c r="D502" s="88" t="s">
        <v>619</v>
      </c>
      <c r="E502" s="88" t="s">
        <v>874</v>
      </c>
      <c r="F502" s="88" t="s">
        <v>797</v>
      </c>
      <c r="G502" s="89">
        <v>120</v>
      </c>
    </row>
    <row r="503" spans="1:7" ht="12.75">
      <c r="A503" s="95">
        <f t="shared" si="7"/>
        <v>491</v>
      </c>
      <c r="B503" s="87" t="s">
        <v>590</v>
      </c>
      <c r="C503" s="88" t="s">
        <v>1001</v>
      </c>
      <c r="D503" s="88" t="s">
        <v>619</v>
      </c>
      <c r="E503" s="88" t="s">
        <v>874</v>
      </c>
      <c r="F503" s="88" t="s">
        <v>921</v>
      </c>
      <c r="G503" s="89">
        <v>120</v>
      </c>
    </row>
    <row r="504" spans="1:7" ht="25.5">
      <c r="A504" s="95">
        <f t="shared" si="7"/>
        <v>492</v>
      </c>
      <c r="B504" s="87" t="s">
        <v>613</v>
      </c>
      <c r="C504" s="88" t="s">
        <v>1001</v>
      </c>
      <c r="D504" s="88" t="s">
        <v>614</v>
      </c>
      <c r="E504" s="88"/>
      <c r="F504" s="88"/>
      <c r="G504" s="89">
        <v>250</v>
      </c>
    </row>
    <row r="505" spans="1:7" ht="25.5">
      <c r="A505" s="95">
        <f t="shared" si="7"/>
        <v>493</v>
      </c>
      <c r="B505" s="87" t="s">
        <v>615</v>
      </c>
      <c r="C505" s="88" t="s">
        <v>1001</v>
      </c>
      <c r="D505" s="88" t="s">
        <v>616</v>
      </c>
      <c r="E505" s="88"/>
      <c r="F505" s="88"/>
      <c r="G505" s="89">
        <v>250</v>
      </c>
    </row>
    <row r="506" spans="1:7" ht="25.5">
      <c r="A506" s="95">
        <f t="shared" si="7"/>
        <v>494</v>
      </c>
      <c r="B506" s="87" t="s">
        <v>259</v>
      </c>
      <c r="C506" s="88" t="s">
        <v>1001</v>
      </c>
      <c r="D506" s="88" t="s">
        <v>616</v>
      </c>
      <c r="E506" s="88" t="s">
        <v>260</v>
      </c>
      <c r="F506" s="88"/>
      <c r="G506" s="89">
        <v>250</v>
      </c>
    </row>
    <row r="507" spans="1:7" ht="25.5">
      <c r="A507" s="95">
        <f t="shared" si="7"/>
        <v>495</v>
      </c>
      <c r="B507" s="87" t="s">
        <v>875</v>
      </c>
      <c r="C507" s="88" t="s">
        <v>1001</v>
      </c>
      <c r="D507" s="88" t="s">
        <v>616</v>
      </c>
      <c r="E507" s="88" t="s">
        <v>876</v>
      </c>
      <c r="F507" s="88"/>
      <c r="G507" s="89">
        <v>250</v>
      </c>
    </row>
    <row r="508" spans="1:7" ht="63.75">
      <c r="A508" s="95">
        <f t="shared" si="7"/>
        <v>496</v>
      </c>
      <c r="B508" s="87" t="s">
        <v>877</v>
      </c>
      <c r="C508" s="88" t="s">
        <v>1001</v>
      </c>
      <c r="D508" s="88" t="s">
        <v>616</v>
      </c>
      <c r="E508" s="88" t="s">
        <v>878</v>
      </c>
      <c r="F508" s="88"/>
      <c r="G508" s="89">
        <v>250</v>
      </c>
    </row>
    <row r="509" spans="1:7" ht="25.5">
      <c r="A509" s="95">
        <f t="shared" si="7"/>
        <v>497</v>
      </c>
      <c r="B509" s="87" t="s">
        <v>879</v>
      </c>
      <c r="C509" s="88" t="s">
        <v>1001</v>
      </c>
      <c r="D509" s="88" t="s">
        <v>616</v>
      </c>
      <c r="E509" s="88" t="s">
        <v>878</v>
      </c>
      <c r="F509" s="88" t="s">
        <v>880</v>
      </c>
      <c r="G509" s="89">
        <v>250</v>
      </c>
    </row>
    <row r="510" spans="1:7" ht="12.75">
      <c r="A510" s="95">
        <f t="shared" si="7"/>
        <v>498</v>
      </c>
      <c r="B510" s="87" t="s">
        <v>881</v>
      </c>
      <c r="C510" s="88" t="s">
        <v>1001</v>
      </c>
      <c r="D510" s="88" t="s">
        <v>616</v>
      </c>
      <c r="E510" s="88" t="s">
        <v>878</v>
      </c>
      <c r="F510" s="88" t="s">
        <v>882</v>
      </c>
      <c r="G510" s="89">
        <v>250</v>
      </c>
    </row>
    <row r="511" spans="1:7" ht="38.25">
      <c r="A511" s="95">
        <f t="shared" si="7"/>
        <v>499</v>
      </c>
      <c r="B511" s="198" t="s">
        <v>804</v>
      </c>
      <c r="C511" s="88" t="s">
        <v>1001</v>
      </c>
      <c r="D511" s="88" t="s">
        <v>617</v>
      </c>
      <c r="E511" s="88"/>
      <c r="F511" s="88"/>
      <c r="G511" s="89">
        <v>95255.9</v>
      </c>
    </row>
    <row r="512" spans="1:7" ht="38.25">
      <c r="A512" s="95">
        <f t="shared" si="7"/>
        <v>500</v>
      </c>
      <c r="B512" s="87" t="s">
        <v>786</v>
      </c>
      <c r="C512" s="88" t="s">
        <v>1001</v>
      </c>
      <c r="D512" s="88" t="s">
        <v>787</v>
      </c>
      <c r="E512" s="88"/>
      <c r="F512" s="88"/>
      <c r="G512" s="89">
        <f>95255.9-31143</f>
        <v>64112.899999999994</v>
      </c>
    </row>
    <row r="513" spans="1:7" ht="25.5">
      <c r="A513" s="95">
        <f t="shared" si="7"/>
        <v>501</v>
      </c>
      <c r="B513" s="87" t="s">
        <v>259</v>
      </c>
      <c r="C513" s="88" t="s">
        <v>1001</v>
      </c>
      <c r="D513" s="88" t="s">
        <v>787</v>
      </c>
      <c r="E513" s="88" t="s">
        <v>260</v>
      </c>
      <c r="F513" s="88"/>
      <c r="G513" s="89">
        <f>95255.9-31143</f>
        <v>64112.899999999994</v>
      </c>
    </row>
    <row r="514" spans="1:7" ht="63.75">
      <c r="A514" s="95">
        <f t="shared" si="7"/>
        <v>502</v>
      </c>
      <c r="B514" s="87" t="s">
        <v>884</v>
      </c>
      <c r="C514" s="88" t="s">
        <v>1001</v>
      </c>
      <c r="D514" s="88" t="s">
        <v>787</v>
      </c>
      <c r="E514" s="88" t="s">
        <v>885</v>
      </c>
      <c r="F514" s="88"/>
      <c r="G514" s="89">
        <f>95255.9-31143</f>
        <v>64112.899999999994</v>
      </c>
    </row>
    <row r="515" spans="1:7" ht="114.75">
      <c r="A515" s="95">
        <f t="shared" si="7"/>
        <v>503</v>
      </c>
      <c r="B515" s="96" t="s">
        <v>886</v>
      </c>
      <c r="C515" s="88" t="s">
        <v>1001</v>
      </c>
      <c r="D515" s="88" t="s">
        <v>787</v>
      </c>
      <c r="E515" s="88" t="s">
        <v>887</v>
      </c>
      <c r="F515" s="88"/>
      <c r="G515" s="89">
        <v>10551.8</v>
      </c>
    </row>
    <row r="516" spans="1:7" ht="12.75">
      <c r="A516" s="95">
        <f t="shared" si="7"/>
        <v>504</v>
      </c>
      <c r="B516" s="87" t="s">
        <v>920</v>
      </c>
      <c r="C516" s="88" t="s">
        <v>1001</v>
      </c>
      <c r="D516" s="88" t="s">
        <v>787</v>
      </c>
      <c r="E516" s="88" t="s">
        <v>887</v>
      </c>
      <c r="F516" s="88" t="s">
        <v>797</v>
      </c>
      <c r="G516" s="89">
        <v>10551.8</v>
      </c>
    </row>
    <row r="517" spans="1:7" ht="12.75">
      <c r="A517" s="95">
        <f t="shared" si="7"/>
        <v>505</v>
      </c>
      <c r="B517" s="87" t="s">
        <v>1006</v>
      </c>
      <c r="C517" s="88" t="s">
        <v>1001</v>
      </c>
      <c r="D517" s="88" t="s">
        <v>787</v>
      </c>
      <c r="E517" s="88" t="s">
        <v>887</v>
      </c>
      <c r="F517" s="88" t="s">
        <v>888</v>
      </c>
      <c r="G517" s="89">
        <v>10551.8</v>
      </c>
    </row>
    <row r="518" spans="1:7" ht="127.5">
      <c r="A518" s="95">
        <f t="shared" si="7"/>
        <v>506</v>
      </c>
      <c r="B518" s="96" t="s">
        <v>889</v>
      </c>
      <c r="C518" s="88" t="s">
        <v>1001</v>
      </c>
      <c r="D518" s="88" t="s">
        <v>787</v>
      </c>
      <c r="E518" s="88" t="s">
        <v>890</v>
      </c>
      <c r="F518" s="88"/>
      <c r="G518" s="89">
        <v>53561.1</v>
      </c>
    </row>
    <row r="519" spans="1:7" ht="12.75">
      <c r="A519" s="95">
        <f t="shared" si="7"/>
        <v>507</v>
      </c>
      <c r="B519" s="87" t="s">
        <v>920</v>
      </c>
      <c r="C519" s="88" t="s">
        <v>1001</v>
      </c>
      <c r="D519" s="88" t="s">
        <v>787</v>
      </c>
      <c r="E519" s="88" t="s">
        <v>890</v>
      </c>
      <c r="F519" s="88" t="s">
        <v>797</v>
      </c>
      <c r="G519" s="89">
        <v>53561.1</v>
      </c>
    </row>
    <row r="520" spans="1:7" ht="12.75">
      <c r="A520" s="95">
        <f t="shared" si="7"/>
        <v>508</v>
      </c>
      <c r="B520" s="87" t="s">
        <v>1006</v>
      </c>
      <c r="C520" s="88" t="s">
        <v>1001</v>
      </c>
      <c r="D520" s="88" t="s">
        <v>787</v>
      </c>
      <c r="E520" s="88" t="s">
        <v>890</v>
      </c>
      <c r="F520" s="88" t="s">
        <v>888</v>
      </c>
      <c r="G520" s="89">
        <v>53561.1</v>
      </c>
    </row>
    <row r="521" spans="1:7" ht="25.5">
      <c r="A521" s="95">
        <f t="shared" si="7"/>
        <v>509</v>
      </c>
      <c r="B521" s="87" t="s">
        <v>93</v>
      </c>
      <c r="C521" s="88" t="s">
        <v>1001</v>
      </c>
      <c r="D521" s="88" t="s">
        <v>94</v>
      </c>
      <c r="E521" s="88"/>
      <c r="F521" s="88"/>
      <c r="G521" s="89">
        <f>G522</f>
        <v>31143</v>
      </c>
    </row>
    <row r="522" spans="1:7" ht="109.5" customHeight="1">
      <c r="A522" s="95">
        <f t="shared" si="7"/>
        <v>510</v>
      </c>
      <c r="B522" s="96" t="s">
        <v>27</v>
      </c>
      <c r="C522" s="88" t="s">
        <v>1001</v>
      </c>
      <c r="D522" s="88" t="s">
        <v>94</v>
      </c>
      <c r="E522" s="88" t="s">
        <v>269</v>
      </c>
      <c r="F522" s="88"/>
      <c r="G522" s="89">
        <v>31143</v>
      </c>
    </row>
    <row r="523" spans="1:7" ht="12.75">
      <c r="A523" s="95">
        <f t="shared" si="7"/>
        <v>511</v>
      </c>
      <c r="B523" s="87" t="s">
        <v>920</v>
      </c>
      <c r="C523" s="88" t="s">
        <v>1001</v>
      </c>
      <c r="D523" s="88" t="s">
        <v>94</v>
      </c>
      <c r="E523" s="88" t="s">
        <v>269</v>
      </c>
      <c r="F523" s="88" t="s">
        <v>797</v>
      </c>
      <c r="G523" s="89">
        <v>31143</v>
      </c>
    </row>
    <row r="524" spans="1:7" ht="12.75">
      <c r="A524" s="95">
        <f t="shared" si="7"/>
        <v>512</v>
      </c>
      <c r="B524" s="87" t="s">
        <v>1006</v>
      </c>
      <c r="C524" s="88" t="s">
        <v>1001</v>
      </c>
      <c r="D524" s="88" t="s">
        <v>94</v>
      </c>
      <c r="E524" s="88" t="s">
        <v>269</v>
      </c>
      <c r="F524" s="88" t="s">
        <v>888</v>
      </c>
      <c r="G524" s="89">
        <v>31143</v>
      </c>
    </row>
    <row r="525" spans="1:7" ht="25.5">
      <c r="A525" s="203">
        <f t="shared" si="7"/>
        <v>513</v>
      </c>
      <c r="B525" s="200" t="s">
        <v>461</v>
      </c>
      <c r="C525" s="201" t="s">
        <v>393</v>
      </c>
      <c r="D525" s="201"/>
      <c r="E525" s="201"/>
      <c r="F525" s="201"/>
      <c r="G525" s="202">
        <f>19547.1+177.4+135</f>
        <v>19859.5</v>
      </c>
    </row>
    <row r="526" spans="1:7" ht="12.75">
      <c r="A526" s="95">
        <f t="shared" si="7"/>
        <v>514</v>
      </c>
      <c r="B526" s="87" t="s">
        <v>176</v>
      </c>
      <c r="C526" s="88" t="s">
        <v>393</v>
      </c>
      <c r="D526" s="88" t="s">
        <v>466</v>
      </c>
      <c r="E526" s="88"/>
      <c r="F526" s="88"/>
      <c r="G526" s="89">
        <f>19547.1+177.4+135</f>
        <v>19859.5</v>
      </c>
    </row>
    <row r="527" spans="1:7" ht="12.75">
      <c r="A527" s="95">
        <f t="shared" si="7"/>
        <v>515</v>
      </c>
      <c r="B527" s="87" t="s">
        <v>467</v>
      </c>
      <c r="C527" s="88" t="s">
        <v>393</v>
      </c>
      <c r="D527" s="88" t="s">
        <v>468</v>
      </c>
      <c r="E527" s="88"/>
      <c r="F527" s="88"/>
      <c r="G527" s="89">
        <v>630</v>
      </c>
    </row>
    <row r="528" spans="1:7" ht="38.25">
      <c r="A528" s="95">
        <f aca="true" t="shared" si="8" ref="A528:A569">A527+1</f>
        <v>516</v>
      </c>
      <c r="B528" s="87" t="s">
        <v>737</v>
      </c>
      <c r="C528" s="88" t="s">
        <v>393</v>
      </c>
      <c r="D528" s="88" t="s">
        <v>468</v>
      </c>
      <c r="E528" s="88" t="s">
        <v>271</v>
      </c>
      <c r="F528" s="88"/>
      <c r="G528" s="89">
        <v>630</v>
      </c>
    </row>
    <row r="529" spans="1:7" ht="38.25">
      <c r="A529" s="95">
        <f t="shared" si="8"/>
        <v>517</v>
      </c>
      <c r="B529" s="87" t="s">
        <v>272</v>
      </c>
      <c r="C529" s="88" t="s">
        <v>393</v>
      </c>
      <c r="D529" s="88" t="s">
        <v>468</v>
      </c>
      <c r="E529" s="88" t="s">
        <v>273</v>
      </c>
      <c r="F529" s="88"/>
      <c r="G529" s="89">
        <v>630</v>
      </c>
    </row>
    <row r="530" spans="1:7" ht="95.25" customHeight="1">
      <c r="A530" s="95">
        <f t="shared" si="8"/>
        <v>518</v>
      </c>
      <c r="B530" s="87" t="s">
        <v>738</v>
      </c>
      <c r="C530" s="88" t="s">
        <v>393</v>
      </c>
      <c r="D530" s="88" t="s">
        <v>468</v>
      </c>
      <c r="E530" s="88" t="s">
        <v>274</v>
      </c>
      <c r="F530" s="88"/>
      <c r="G530" s="89">
        <v>630</v>
      </c>
    </row>
    <row r="531" spans="1:7" ht="25.5">
      <c r="A531" s="95">
        <f t="shared" si="8"/>
        <v>519</v>
      </c>
      <c r="B531" s="87" t="s">
        <v>775</v>
      </c>
      <c r="C531" s="88" t="s">
        <v>393</v>
      </c>
      <c r="D531" s="88" t="s">
        <v>468</v>
      </c>
      <c r="E531" s="88" t="s">
        <v>274</v>
      </c>
      <c r="F531" s="88" t="s">
        <v>776</v>
      </c>
      <c r="G531" s="89">
        <v>630</v>
      </c>
    </row>
    <row r="532" spans="1:7" ht="25.5">
      <c r="A532" s="95">
        <f t="shared" si="8"/>
        <v>520</v>
      </c>
      <c r="B532" s="87" t="s">
        <v>275</v>
      </c>
      <c r="C532" s="88" t="s">
        <v>393</v>
      </c>
      <c r="D532" s="88" t="s">
        <v>468</v>
      </c>
      <c r="E532" s="88" t="s">
        <v>274</v>
      </c>
      <c r="F532" s="88" t="s">
        <v>276</v>
      </c>
      <c r="G532" s="89">
        <v>630</v>
      </c>
    </row>
    <row r="533" spans="1:7" ht="12.75">
      <c r="A533" s="95">
        <f t="shared" si="8"/>
        <v>521</v>
      </c>
      <c r="B533" s="87" t="s">
        <v>469</v>
      </c>
      <c r="C533" s="88" t="s">
        <v>393</v>
      </c>
      <c r="D533" s="88" t="s">
        <v>470</v>
      </c>
      <c r="E533" s="88"/>
      <c r="F533" s="88"/>
      <c r="G533" s="89">
        <v>10987.3</v>
      </c>
    </row>
    <row r="534" spans="1:7" ht="25.5">
      <c r="A534" s="95">
        <f t="shared" si="8"/>
        <v>522</v>
      </c>
      <c r="B534" s="87" t="s">
        <v>270</v>
      </c>
      <c r="C534" s="88" t="s">
        <v>393</v>
      </c>
      <c r="D534" s="88" t="s">
        <v>470</v>
      </c>
      <c r="E534" s="88" t="s">
        <v>271</v>
      </c>
      <c r="F534" s="88"/>
      <c r="G534" s="89">
        <v>10987.3</v>
      </c>
    </row>
    <row r="535" spans="1:7" ht="25.5">
      <c r="A535" s="95">
        <f t="shared" si="8"/>
        <v>523</v>
      </c>
      <c r="B535" s="87" t="s">
        <v>277</v>
      </c>
      <c r="C535" s="88" t="s">
        <v>393</v>
      </c>
      <c r="D535" s="88" t="s">
        <v>470</v>
      </c>
      <c r="E535" s="88" t="s">
        <v>278</v>
      </c>
      <c r="F535" s="88"/>
      <c r="G535" s="89">
        <v>10987.3</v>
      </c>
    </row>
    <row r="536" spans="1:7" ht="127.5">
      <c r="A536" s="95">
        <f t="shared" si="8"/>
        <v>524</v>
      </c>
      <c r="B536" s="96" t="s">
        <v>1106</v>
      </c>
      <c r="C536" s="88" t="s">
        <v>393</v>
      </c>
      <c r="D536" s="88" t="s">
        <v>470</v>
      </c>
      <c r="E536" s="88" t="s">
        <v>279</v>
      </c>
      <c r="F536" s="88"/>
      <c r="G536" s="89">
        <v>10987.3</v>
      </c>
    </row>
    <row r="537" spans="1:7" ht="38.25">
      <c r="A537" s="95">
        <f t="shared" si="8"/>
        <v>525</v>
      </c>
      <c r="B537" s="87" t="s">
        <v>625</v>
      </c>
      <c r="C537" s="88" t="s">
        <v>393</v>
      </c>
      <c r="D537" s="88" t="s">
        <v>470</v>
      </c>
      <c r="E537" s="88" t="s">
        <v>279</v>
      </c>
      <c r="F537" s="88" t="s">
        <v>372</v>
      </c>
      <c r="G537" s="89">
        <v>10987.3</v>
      </c>
    </row>
    <row r="538" spans="1:7" ht="12.75">
      <c r="A538" s="95">
        <f t="shared" si="8"/>
        <v>526</v>
      </c>
      <c r="B538" s="87" t="s">
        <v>373</v>
      </c>
      <c r="C538" s="88" t="s">
        <v>393</v>
      </c>
      <c r="D538" s="88" t="s">
        <v>470</v>
      </c>
      <c r="E538" s="88" t="s">
        <v>279</v>
      </c>
      <c r="F538" s="88" t="s">
        <v>374</v>
      </c>
      <c r="G538" s="89">
        <v>10987.3</v>
      </c>
    </row>
    <row r="539" spans="1:7" ht="12.75">
      <c r="A539" s="95">
        <f t="shared" si="8"/>
        <v>527</v>
      </c>
      <c r="B539" s="87" t="s">
        <v>471</v>
      </c>
      <c r="C539" s="88" t="s">
        <v>393</v>
      </c>
      <c r="D539" s="88" t="s">
        <v>472</v>
      </c>
      <c r="E539" s="88"/>
      <c r="F539" s="88"/>
      <c r="G539" s="89">
        <f>982.3+135</f>
        <v>1117.3</v>
      </c>
    </row>
    <row r="540" spans="1:7" ht="25.5">
      <c r="A540" s="95">
        <f t="shared" si="8"/>
        <v>528</v>
      </c>
      <c r="B540" s="87" t="s">
        <v>270</v>
      </c>
      <c r="C540" s="88" t="s">
        <v>393</v>
      </c>
      <c r="D540" s="88" t="s">
        <v>472</v>
      </c>
      <c r="E540" s="88" t="s">
        <v>271</v>
      </c>
      <c r="F540" s="88"/>
      <c r="G540" s="89">
        <f>982.3+135</f>
        <v>1117.3</v>
      </c>
    </row>
    <row r="541" spans="1:7" ht="25.5">
      <c r="A541" s="95">
        <f t="shared" si="8"/>
        <v>529</v>
      </c>
      <c r="B541" s="87" t="s">
        <v>23</v>
      </c>
      <c r="C541" s="88" t="s">
        <v>393</v>
      </c>
      <c r="D541" s="88" t="s">
        <v>472</v>
      </c>
      <c r="E541" s="88" t="s">
        <v>24</v>
      </c>
      <c r="F541" s="88"/>
      <c r="G541" s="89">
        <v>135</v>
      </c>
    </row>
    <row r="542" spans="1:7" ht="114.75">
      <c r="A542" s="95">
        <f t="shared" si="8"/>
        <v>530</v>
      </c>
      <c r="B542" s="96" t="s">
        <v>25</v>
      </c>
      <c r="C542" s="88" t="s">
        <v>393</v>
      </c>
      <c r="D542" s="88" t="s">
        <v>472</v>
      </c>
      <c r="E542" s="88" t="s">
        <v>26</v>
      </c>
      <c r="F542" s="88"/>
      <c r="G542" s="89">
        <v>135</v>
      </c>
    </row>
    <row r="543" spans="1:7" ht="76.5">
      <c r="A543" s="95">
        <f t="shared" si="8"/>
        <v>531</v>
      </c>
      <c r="B543" s="87" t="s">
        <v>308</v>
      </c>
      <c r="C543" s="88" t="s">
        <v>393</v>
      </c>
      <c r="D543" s="88" t="s">
        <v>472</v>
      </c>
      <c r="E543" s="88" t="s">
        <v>26</v>
      </c>
      <c r="F543" s="88" t="s">
        <v>309</v>
      </c>
      <c r="G543" s="89">
        <v>20.9</v>
      </c>
    </row>
    <row r="544" spans="1:7" ht="25.5">
      <c r="A544" s="95">
        <f t="shared" si="8"/>
        <v>532</v>
      </c>
      <c r="B544" s="87" t="s">
        <v>626</v>
      </c>
      <c r="C544" s="88" t="s">
        <v>393</v>
      </c>
      <c r="D544" s="88" t="s">
        <v>472</v>
      </c>
      <c r="E544" s="88" t="s">
        <v>26</v>
      </c>
      <c r="F544" s="88" t="s">
        <v>571</v>
      </c>
      <c r="G544" s="89">
        <v>20.9</v>
      </c>
    </row>
    <row r="545" spans="1:7" ht="25.5">
      <c r="A545" s="95">
        <f t="shared" si="8"/>
        <v>533</v>
      </c>
      <c r="B545" s="87" t="s">
        <v>629</v>
      </c>
      <c r="C545" s="88" t="s">
        <v>393</v>
      </c>
      <c r="D545" s="88" t="s">
        <v>472</v>
      </c>
      <c r="E545" s="88" t="s">
        <v>26</v>
      </c>
      <c r="F545" s="88" t="s">
        <v>630</v>
      </c>
      <c r="G545" s="89">
        <v>114.1</v>
      </c>
    </row>
    <row r="546" spans="1:7" ht="38.25">
      <c r="A546" s="95">
        <f t="shared" si="8"/>
        <v>534</v>
      </c>
      <c r="B546" s="87" t="s">
        <v>701</v>
      </c>
      <c r="C546" s="88" t="s">
        <v>393</v>
      </c>
      <c r="D546" s="88" t="s">
        <v>472</v>
      </c>
      <c r="E546" s="88" t="s">
        <v>26</v>
      </c>
      <c r="F546" s="88" t="s">
        <v>631</v>
      </c>
      <c r="G546" s="89">
        <v>114.1</v>
      </c>
    </row>
    <row r="547" spans="1:7" ht="38.25">
      <c r="A547" s="95">
        <f t="shared" si="8"/>
        <v>535</v>
      </c>
      <c r="B547" s="87" t="s">
        <v>261</v>
      </c>
      <c r="C547" s="88" t="s">
        <v>393</v>
      </c>
      <c r="D547" s="88" t="s">
        <v>472</v>
      </c>
      <c r="E547" s="88" t="s">
        <v>1039</v>
      </c>
      <c r="F547" s="88"/>
      <c r="G547" s="89">
        <v>982.3</v>
      </c>
    </row>
    <row r="548" spans="1:7" ht="102">
      <c r="A548" s="95">
        <f t="shared" si="8"/>
        <v>536</v>
      </c>
      <c r="B548" s="96" t="s">
        <v>739</v>
      </c>
      <c r="C548" s="88" t="s">
        <v>393</v>
      </c>
      <c r="D548" s="88" t="s">
        <v>472</v>
      </c>
      <c r="E548" s="88" t="s">
        <v>664</v>
      </c>
      <c r="F548" s="88"/>
      <c r="G548" s="89">
        <v>36.3</v>
      </c>
    </row>
    <row r="549" spans="1:7" ht="25.5">
      <c r="A549" s="95">
        <f t="shared" si="8"/>
        <v>537</v>
      </c>
      <c r="B549" s="87" t="s">
        <v>775</v>
      </c>
      <c r="C549" s="88" t="s">
        <v>393</v>
      </c>
      <c r="D549" s="88" t="s">
        <v>472</v>
      </c>
      <c r="E549" s="88" t="s">
        <v>664</v>
      </c>
      <c r="F549" s="88" t="s">
        <v>776</v>
      </c>
      <c r="G549" s="89">
        <v>36.3</v>
      </c>
    </row>
    <row r="550" spans="1:7" ht="12.75">
      <c r="A550" s="95">
        <f t="shared" si="8"/>
        <v>538</v>
      </c>
      <c r="B550" s="87" t="s">
        <v>288</v>
      </c>
      <c r="C550" s="88" t="s">
        <v>393</v>
      </c>
      <c r="D550" s="88" t="s">
        <v>472</v>
      </c>
      <c r="E550" s="88" t="s">
        <v>664</v>
      </c>
      <c r="F550" s="88" t="s">
        <v>289</v>
      </c>
      <c r="G550" s="89">
        <v>36.3</v>
      </c>
    </row>
    <row r="551" spans="1:7" ht="114.75">
      <c r="A551" s="95">
        <f t="shared" si="8"/>
        <v>539</v>
      </c>
      <c r="B551" s="96" t="s">
        <v>740</v>
      </c>
      <c r="C551" s="88" t="s">
        <v>393</v>
      </c>
      <c r="D551" s="88" t="s">
        <v>472</v>
      </c>
      <c r="E551" s="88" t="s">
        <v>665</v>
      </c>
      <c r="F551" s="88"/>
      <c r="G551" s="89">
        <v>835</v>
      </c>
    </row>
    <row r="552" spans="1:7" ht="25.5">
      <c r="A552" s="95">
        <f t="shared" si="8"/>
        <v>540</v>
      </c>
      <c r="B552" s="87" t="s">
        <v>629</v>
      </c>
      <c r="C552" s="88" t="s">
        <v>393</v>
      </c>
      <c r="D552" s="88" t="s">
        <v>472</v>
      </c>
      <c r="E552" s="88" t="s">
        <v>665</v>
      </c>
      <c r="F552" s="88" t="s">
        <v>630</v>
      </c>
      <c r="G552" s="89">
        <v>705</v>
      </c>
    </row>
    <row r="553" spans="1:7" ht="38.25">
      <c r="A553" s="95">
        <f t="shared" si="8"/>
        <v>541</v>
      </c>
      <c r="B553" s="87" t="s">
        <v>701</v>
      </c>
      <c r="C553" s="88" t="s">
        <v>393</v>
      </c>
      <c r="D553" s="88" t="s">
        <v>472</v>
      </c>
      <c r="E553" s="88" t="s">
        <v>665</v>
      </c>
      <c r="F553" s="88" t="s">
        <v>631</v>
      </c>
      <c r="G553" s="89">
        <v>705</v>
      </c>
    </row>
    <row r="554" spans="1:7" ht="25.5">
      <c r="A554" s="95">
        <f t="shared" si="8"/>
        <v>542</v>
      </c>
      <c r="B554" s="87" t="s">
        <v>775</v>
      </c>
      <c r="C554" s="88" t="s">
        <v>393</v>
      </c>
      <c r="D554" s="88" t="s">
        <v>472</v>
      </c>
      <c r="E554" s="88" t="s">
        <v>665</v>
      </c>
      <c r="F554" s="88" t="s">
        <v>776</v>
      </c>
      <c r="G554" s="89">
        <v>130</v>
      </c>
    </row>
    <row r="555" spans="1:7" ht="12.75">
      <c r="A555" s="95">
        <f t="shared" si="8"/>
        <v>543</v>
      </c>
      <c r="B555" s="87" t="s">
        <v>288</v>
      </c>
      <c r="C555" s="88" t="s">
        <v>393</v>
      </c>
      <c r="D555" s="88" t="s">
        <v>472</v>
      </c>
      <c r="E555" s="88" t="s">
        <v>665</v>
      </c>
      <c r="F555" s="88" t="s">
        <v>289</v>
      </c>
      <c r="G555" s="89">
        <v>130</v>
      </c>
    </row>
    <row r="556" spans="1:7" ht="165.75">
      <c r="A556" s="95">
        <f t="shared" si="8"/>
        <v>544</v>
      </c>
      <c r="B556" s="96" t="s">
        <v>741</v>
      </c>
      <c r="C556" s="88" t="s">
        <v>393</v>
      </c>
      <c r="D556" s="88" t="s">
        <v>472</v>
      </c>
      <c r="E556" s="88" t="s">
        <v>666</v>
      </c>
      <c r="F556" s="88"/>
      <c r="G556" s="89">
        <v>111</v>
      </c>
    </row>
    <row r="557" spans="1:7" ht="25.5">
      <c r="A557" s="95">
        <f t="shared" si="8"/>
        <v>545</v>
      </c>
      <c r="B557" s="87" t="s">
        <v>775</v>
      </c>
      <c r="C557" s="88" t="s">
        <v>393</v>
      </c>
      <c r="D557" s="88" t="s">
        <v>472</v>
      </c>
      <c r="E557" s="88" t="s">
        <v>666</v>
      </c>
      <c r="F557" s="88" t="s">
        <v>776</v>
      </c>
      <c r="G557" s="89">
        <v>111</v>
      </c>
    </row>
    <row r="558" spans="1:7" ht="25.5">
      <c r="A558" s="95">
        <f t="shared" si="8"/>
        <v>546</v>
      </c>
      <c r="B558" s="87" t="s">
        <v>275</v>
      </c>
      <c r="C558" s="88" t="s">
        <v>393</v>
      </c>
      <c r="D558" s="88" t="s">
        <v>472</v>
      </c>
      <c r="E558" s="88" t="s">
        <v>666</v>
      </c>
      <c r="F558" s="88" t="s">
        <v>276</v>
      </c>
      <c r="G558" s="89">
        <v>111</v>
      </c>
    </row>
    <row r="559" spans="1:7" ht="25.5">
      <c r="A559" s="95">
        <f t="shared" si="8"/>
        <v>547</v>
      </c>
      <c r="B559" s="87" t="s">
        <v>607</v>
      </c>
      <c r="C559" s="88" t="s">
        <v>393</v>
      </c>
      <c r="D559" s="88" t="s">
        <v>608</v>
      </c>
      <c r="E559" s="88"/>
      <c r="F559" s="88"/>
      <c r="G559" s="89">
        <f>6947.5+177.4</f>
        <v>7124.9</v>
      </c>
    </row>
    <row r="560" spans="1:7" ht="25.5">
      <c r="A560" s="95">
        <f t="shared" si="8"/>
        <v>548</v>
      </c>
      <c r="B560" s="87" t="s">
        <v>270</v>
      </c>
      <c r="C560" s="88" t="s">
        <v>393</v>
      </c>
      <c r="D560" s="88" t="s">
        <v>608</v>
      </c>
      <c r="E560" s="88" t="s">
        <v>271</v>
      </c>
      <c r="F560" s="88"/>
      <c r="G560" s="89">
        <f>6947.5+177.4</f>
        <v>7124.9</v>
      </c>
    </row>
    <row r="561" spans="1:7" ht="38.25">
      <c r="A561" s="95">
        <f t="shared" si="8"/>
        <v>549</v>
      </c>
      <c r="B561" s="87" t="s">
        <v>261</v>
      </c>
      <c r="C561" s="88" t="s">
        <v>393</v>
      </c>
      <c r="D561" s="88" t="s">
        <v>608</v>
      </c>
      <c r="E561" s="88" t="s">
        <v>1039</v>
      </c>
      <c r="F561" s="88"/>
      <c r="G561" s="89">
        <f>6947.5+177.4</f>
        <v>7124.9</v>
      </c>
    </row>
    <row r="562" spans="1:7" ht="114.75">
      <c r="A562" s="95">
        <f t="shared" si="8"/>
        <v>550</v>
      </c>
      <c r="B562" s="96" t="s">
        <v>1107</v>
      </c>
      <c r="C562" s="88" t="s">
        <v>393</v>
      </c>
      <c r="D562" s="88" t="s">
        <v>608</v>
      </c>
      <c r="E562" s="88" t="s">
        <v>1040</v>
      </c>
      <c r="F562" s="88"/>
      <c r="G562" s="89">
        <f>G563+G565+G567</f>
        <v>7124.900000000001</v>
      </c>
    </row>
    <row r="563" spans="1:7" ht="76.5">
      <c r="A563" s="95">
        <f t="shared" si="8"/>
        <v>551</v>
      </c>
      <c r="B563" s="87" t="s">
        <v>308</v>
      </c>
      <c r="C563" s="88" t="s">
        <v>393</v>
      </c>
      <c r="D563" s="88" t="s">
        <v>608</v>
      </c>
      <c r="E563" s="88" t="s">
        <v>1040</v>
      </c>
      <c r="F563" s="88" t="s">
        <v>309</v>
      </c>
      <c r="G563" s="89">
        <f>6299.8+177.4</f>
        <v>6477.2</v>
      </c>
    </row>
    <row r="564" spans="1:7" ht="25.5">
      <c r="A564" s="95">
        <f t="shared" si="8"/>
        <v>552</v>
      </c>
      <c r="B564" s="87" t="s">
        <v>626</v>
      </c>
      <c r="C564" s="88" t="s">
        <v>393</v>
      </c>
      <c r="D564" s="88" t="s">
        <v>608</v>
      </c>
      <c r="E564" s="88" t="s">
        <v>1040</v>
      </c>
      <c r="F564" s="88" t="s">
        <v>571</v>
      </c>
      <c r="G564" s="89">
        <f>G563</f>
        <v>6477.2</v>
      </c>
    </row>
    <row r="565" spans="1:7" ht="25.5">
      <c r="A565" s="95">
        <f t="shared" si="8"/>
        <v>553</v>
      </c>
      <c r="B565" s="87" t="s">
        <v>629</v>
      </c>
      <c r="C565" s="88" t="s">
        <v>393</v>
      </c>
      <c r="D565" s="88" t="s">
        <v>608</v>
      </c>
      <c r="E565" s="88" t="s">
        <v>1040</v>
      </c>
      <c r="F565" s="88" t="s">
        <v>630</v>
      </c>
      <c r="G565" s="89">
        <v>647.6</v>
      </c>
    </row>
    <row r="566" spans="1:7" ht="38.25">
      <c r="A566" s="95">
        <f t="shared" si="8"/>
        <v>554</v>
      </c>
      <c r="B566" s="87" t="s">
        <v>701</v>
      </c>
      <c r="C566" s="88" t="s">
        <v>393</v>
      </c>
      <c r="D566" s="88" t="s">
        <v>608</v>
      </c>
      <c r="E566" s="88" t="s">
        <v>1040</v>
      </c>
      <c r="F566" s="88" t="s">
        <v>631</v>
      </c>
      <c r="G566" s="89">
        <v>647.6</v>
      </c>
    </row>
    <row r="567" spans="1:7" ht="12.75">
      <c r="A567" s="95">
        <f t="shared" si="8"/>
        <v>555</v>
      </c>
      <c r="B567" s="87" t="s">
        <v>655</v>
      </c>
      <c r="C567" s="88" t="s">
        <v>393</v>
      </c>
      <c r="D567" s="88" t="s">
        <v>608</v>
      </c>
      <c r="E567" s="88" t="s">
        <v>1040</v>
      </c>
      <c r="F567" s="88" t="s">
        <v>656</v>
      </c>
      <c r="G567" s="89">
        <v>0.1</v>
      </c>
    </row>
    <row r="568" spans="1:7" ht="12.75">
      <c r="A568" s="95">
        <f t="shared" si="8"/>
        <v>556</v>
      </c>
      <c r="B568" s="87" t="s">
        <v>657</v>
      </c>
      <c r="C568" s="88" t="s">
        <v>393</v>
      </c>
      <c r="D568" s="88" t="s">
        <v>608</v>
      </c>
      <c r="E568" s="88" t="s">
        <v>1040</v>
      </c>
      <c r="F568" s="88" t="s">
        <v>658</v>
      </c>
      <c r="G568" s="89">
        <v>0.1</v>
      </c>
    </row>
    <row r="569" spans="1:10" ht="12.75">
      <c r="A569" s="203">
        <f t="shared" si="8"/>
        <v>557</v>
      </c>
      <c r="B569" s="204" t="s">
        <v>299</v>
      </c>
      <c r="C569" s="205" t="s">
        <v>758</v>
      </c>
      <c r="D569" s="205"/>
      <c r="E569" s="205"/>
      <c r="F569" s="205"/>
      <c r="G569" s="202">
        <f>G525+G469+G329+G39+G13</f>
        <v>705601.9</v>
      </c>
      <c r="H569" s="99"/>
      <c r="J569" s="99"/>
    </row>
    <row r="570" ht="12.75" customHeight="1">
      <c r="A570" s="100"/>
    </row>
    <row r="571" ht="12.75" customHeight="1">
      <c r="A571" s="100"/>
    </row>
    <row r="572" ht="12.75" customHeight="1">
      <c r="A572" s="100"/>
    </row>
    <row r="573" ht="12.75" customHeight="1">
      <c r="A573" s="100"/>
    </row>
    <row r="574" ht="12.75" customHeight="1">
      <c r="A574" s="100"/>
    </row>
    <row r="575" ht="12.75" customHeight="1">
      <c r="A575" s="100"/>
    </row>
    <row r="576" ht="12.75" customHeight="1">
      <c r="A576" s="100"/>
    </row>
    <row r="577" ht="12.75" customHeight="1">
      <c r="A577" s="100"/>
    </row>
    <row r="578" ht="12.75" customHeight="1">
      <c r="A578" s="100"/>
    </row>
    <row r="579" ht="12.75" customHeight="1">
      <c r="A579" s="100"/>
    </row>
    <row r="580" ht="12.75" customHeight="1">
      <c r="A580" s="100"/>
    </row>
    <row r="581" ht="12.75" customHeight="1">
      <c r="A581" s="100"/>
    </row>
    <row r="582" ht="12.75" customHeight="1">
      <c r="A582" s="100"/>
    </row>
    <row r="583" ht="12.75" customHeight="1">
      <c r="A583" s="100"/>
    </row>
    <row r="584" ht="12.75" customHeight="1">
      <c r="A584" s="100"/>
    </row>
    <row r="585" ht="12.75" customHeight="1">
      <c r="A585" s="100"/>
    </row>
    <row r="586" ht="12.75" customHeight="1">
      <c r="A586" s="100"/>
    </row>
    <row r="587" ht="12.75" customHeight="1">
      <c r="A587" s="100"/>
    </row>
    <row r="588" ht="12.75" customHeight="1">
      <c r="A588" s="100"/>
    </row>
    <row r="589" ht="12.75" customHeight="1">
      <c r="A589" s="100"/>
    </row>
    <row r="590" ht="12.75" customHeight="1">
      <c r="A590" s="100"/>
    </row>
    <row r="591" ht="12.75" customHeight="1">
      <c r="A591" s="100"/>
    </row>
    <row r="592" ht="12.75" customHeight="1">
      <c r="A592" s="100"/>
    </row>
    <row r="593" ht="12.75" customHeight="1">
      <c r="A593" s="100"/>
    </row>
    <row r="594" ht="12.75" customHeight="1">
      <c r="A594" s="100"/>
    </row>
    <row r="595" ht="12.75" customHeight="1">
      <c r="A595" s="100"/>
    </row>
    <row r="596" ht="12.75" customHeight="1">
      <c r="A596" s="100"/>
    </row>
    <row r="597" ht="12.75" customHeight="1">
      <c r="A597" s="100"/>
    </row>
    <row r="598" ht="12.75" customHeight="1">
      <c r="A598" s="100"/>
    </row>
    <row r="599" ht="12.75" customHeight="1">
      <c r="A599" s="100"/>
    </row>
    <row r="600" ht="12.75" customHeight="1">
      <c r="A600" s="100"/>
    </row>
    <row r="601" ht="12.75" customHeight="1">
      <c r="A601" s="100"/>
    </row>
    <row r="602" ht="12.75" customHeight="1">
      <c r="A602" s="100"/>
    </row>
    <row r="603" ht="12.75" customHeight="1">
      <c r="A603" s="100"/>
    </row>
    <row r="604" ht="12.75" customHeight="1">
      <c r="A604" s="100"/>
    </row>
    <row r="605" ht="12.75" customHeight="1">
      <c r="A605" s="100"/>
    </row>
    <row r="606" ht="12.75" customHeight="1">
      <c r="A606" s="100"/>
    </row>
    <row r="607" ht="12.75" customHeight="1">
      <c r="A607" s="100"/>
    </row>
    <row r="608" ht="12.75" customHeight="1">
      <c r="A608" s="100"/>
    </row>
    <row r="609" ht="12.75" customHeight="1">
      <c r="A609" s="100"/>
    </row>
    <row r="610" ht="12.75" customHeight="1">
      <c r="A610" s="100"/>
    </row>
    <row r="611" ht="12.75" customHeight="1">
      <c r="A611" s="100"/>
    </row>
    <row r="612" ht="12.75" customHeight="1">
      <c r="A612" s="100"/>
    </row>
    <row r="613" ht="12.75" customHeight="1">
      <c r="A613" s="100"/>
    </row>
    <row r="614" ht="12.75" customHeight="1">
      <c r="A614" s="100"/>
    </row>
    <row r="615" ht="12.75" customHeight="1">
      <c r="A615" s="100"/>
    </row>
    <row r="616" ht="12.75" customHeight="1">
      <c r="A616" s="100"/>
    </row>
    <row r="617" ht="12.75" customHeight="1">
      <c r="A617" s="100"/>
    </row>
    <row r="618" ht="12.75" customHeight="1">
      <c r="A618" s="100"/>
    </row>
    <row r="619" ht="12.75" customHeight="1">
      <c r="A619" s="100"/>
    </row>
    <row r="620" ht="12.75" customHeight="1">
      <c r="A620" s="100"/>
    </row>
    <row r="621" ht="12.75" customHeight="1">
      <c r="A621" s="100"/>
    </row>
    <row r="622" ht="12.75" customHeight="1">
      <c r="A622" s="100"/>
    </row>
    <row r="623" ht="12.75" customHeight="1">
      <c r="A623" s="100"/>
    </row>
    <row r="624" ht="12.75" customHeight="1">
      <c r="A624" s="100"/>
    </row>
    <row r="625" ht="12.75" customHeight="1">
      <c r="A625" s="100"/>
    </row>
    <row r="626" ht="12.75" customHeight="1">
      <c r="A626" s="100"/>
    </row>
    <row r="627" ht="12.75" customHeight="1">
      <c r="A627" s="100"/>
    </row>
    <row r="628" ht="12.75" customHeight="1">
      <c r="A628" s="100"/>
    </row>
    <row r="629" ht="12.75" customHeight="1">
      <c r="A629" s="100"/>
    </row>
    <row r="630" ht="12.75" customHeight="1">
      <c r="A630" s="100"/>
    </row>
    <row r="631" ht="12.75" customHeight="1">
      <c r="A631" s="100"/>
    </row>
    <row r="632" ht="12.75" customHeight="1">
      <c r="A632" s="100"/>
    </row>
    <row r="633" ht="12.75" customHeight="1">
      <c r="A633" s="100"/>
    </row>
    <row r="634" ht="12.75" customHeight="1">
      <c r="A634" s="100"/>
    </row>
    <row r="635" ht="12.75" customHeight="1">
      <c r="A635" s="100"/>
    </row>
    <row r="636" ht="12.75" customHeight="1">
      <c r="A636" s="100"/>
    </row>
    <row r="637" ht="12.75" customHeight="1">
      <c r="A637" s="100"/>
    </row>
    <row r="638" ht="12.75" customHeight="1">
      <c r="A638" s="100"/>
    </row>
    <row r="639" ht="12.75" customHeight="1">
      <c r="A639" s="100"/>
    </row>
    <row r="640" ht="12.75" customHeight="1">
      <c r="A640" s="100"/>
    </row>
    <row r="641" ht="12.75" customHeight="1">
      <c r="A641" s="100"/>
    </row>
    <row r="642" ht="12.75" customHeight="1">
      <c r="A642" s="100"/>
    </row>
    <row r="643" ht="12.75" customHeight="1">
      <c r="A643" s="100"/>
    </row>
    <row r="644" ht="12.75" customHeight="1">
      <c r="A644" s="100"/>
    </row>
    <row r="645" ht="12.75" customHeight="1">
      <c r="A645" s="100"/>
    </row>
    <row r="646" ht="12.75" customHeight="1">
      <c r="A646" s="100"/>
    </row>
    <row r="647" ht="12.75" customHeight="1">
      <c r="A647" s="100"/>
    </row>
    <row r="648" ht="12.75" customHeight="1">
      <c r="A648" s="100"/>
    </row>
    <row r="649" ht="12.75" customHeight="1">
      <c r="A649" s="100"/>
    </row>
    <row r="650" ht="12.75" customHeight="1">
      <c r="A650" s="100"/>
    </row>
    <row r="651" ht="12.75" customHeight="1">
      <c r="A651" s="100"/>
    </row>
    <row r="652" ht="12.75" customHeight="1">
      <c r="A652" s="100"/>
    </row>
    <row r="653" ht="12.75" customHeight="1">
      <c r="A653" s="100"/>
    </row>
    <row r="654" ht="12.75" customHeight="1">
      <c r="A654" s="100"/>
    </row>
    <row r="655" ht="12.75" customHeight="1">
      <c r="A655" s="100"/>
    </row>
    <row r="656" ht="12.75" customHeight="1">
      <c r="A656" s="100"/>
    </row>
    <row r="657" ht="12.75" customHeight="1">
      <c r="A657" s="100"/>
    </row>
    <row r="658" ht="12.75" customHeight="1">
      <c r="A658" s="100"/>
    </row>
    <row r="659" ht="12.75" customHeight="1">
      <c r="A659" s="100"/>
    </row>
    <row r="660" ht="12.75" customHeight="1">
      <c r="A660" s="100"/>
    </row>
    <row r="661" ht="12.75" customHeight="1">
      <c r="A661" s="100"/>
    </row>
    <row r="662" ht="12.75" customHeight="1">
      <c r="A662" s="100"/>
    </row>
    <row r="663" ht="12.75" customHeight="1">
      <c r="A663" s="100"/>
    </row>
    <row r="664" ht="12.75" customHeight="1">
      <c r="A664" s="100"/>
    </row>
    <row r="665" ht="12.75" customHeight="1">
      <c r="A665" s="100"/>
    </row>
    <row r="666" ht="12.75" customHeight="1">
      <c r="A666" s="100"/>
    </row>
    <row r="667" ht="12.75" customHeight="1">
      <c r="A667" s="100"/>
    </row>
    <row r="668" ht="12.75" customHeight="1">
      <c r="A668" s="100"/>
    </row>
    <row r="669" ht="12.75" customHeight="1">
      <c r="A669" s="100"/>
    </row>
    <row r="670" ht="12.75" customHeight="1">
      <c r="A670" s="100"/>
    </row>
    <row r="671" ht="12.75" customHeight="1">
      <c r="A671" s="100"/>
    </row>
    <row r="672" ht="12.75" customHeight="1">
      <c r="A672" s="100"/>
    </row>
    <row r="673" ht="12.75" customHeight="1">
      <c r="A673" s="100"/>
    </row>
    <row r="674" ht="12.75" customHeight="1">
      <c r="A674" s="100"/>
    </row>
    <row r="675" ht="12.75" customHeight="1">
      <c r="A675" s="100"/>
    </row>
    <row r="676" ht="12.75" customHeight="1">
      <c r="A676" s="100"/>
    </row>
    <row r="677" ht="12.75" customHeight="1">
      <c r="A677" s="100"/>
    </row>
    <row r="678" ht="12.75" customHeight="1">
      <c r="A678" s="100"/>
    </row>
    <row r="679" ht="12.75" customHeight="1">
      <c r="A679" s="100"/>
    </row>
    <row r="680" ht="12.75" customHeight="1">
      <c r="A680" s="100"/>
    </row>
    <row r="681" ht="12.75" customHeight="1">
      <c r="A681" s="100"/>
    </row>
    <row r="682" ht="12.75" customHeight="1">
      <c r="A682" s="100"/>
    </row>
    <row r="683" ht="12.75" customHeight="1">
      <c r="A683" s="100"/>
    </row>
    <row r="684" ht="12.75" customHeight="1">
      <c r="A684" s="100"/>
    </row>
    <row r="685" ht="12.75" customHeight="1">
      <c r="A685" s="100"/>
    </row>
    <row r="686" ht="12.75" customHeight="1">
      <c r="A686" s="100"/>
    </row>
    <row r="687" ht="12.75" customHeight="1">
      <c r="A687" s="100"/>
    </row>
    <row r="688" ht="12.75" customHeight="1">
      <c r="A688" s="100"/>
    </row>
    <row r="689" ht="12.75" customHeight="1">
      <c r="A689" s="100"/>
    </row>
    <row r="690" ht="12.75" customHeight="1">
      <c r="A690" s="100"/>
    </row>
    <row r="691" ht="12.75" customHeight="1">
      <c r="A691" s="100"/>
    </row>
    <row r="692" ht="12.75" customHeight="1">
      <c r="A692" s="100"/>
    </row>
    <row r="693" ht="12.75" customHeight="1">
      <c r="A693" s="100"/>
    </row>
    <row r="694" ht="12.75" customHeight="1">
      <c r="A694" s="100"/>
    </row>
    <row r="695" ht="12.75" customHeight="1">
      <c r="A695" s="100"/>
    </row>
    <row r="696" ht="12.75" customHeight="1">
      <c r="A696" s="100"/>
    </row>
    <row r="697" ht="12.75" customHeight="1">
      <c r="A697" s="100"/>
    </row>
    <row r="698" ht="12.75" customHeight="1">
      <c r="A698" s="100"/>
    </row>
    <row r="699" ht="12.75" customHeight="1">
      <c r="A699" s="100"/>
    </row>
    <row r="700" ht="12.75" customHeight="1">
      <c r="A700" s="100"/>
    </row>
    <row r="701" ht="12.75" customHeight="1">
      <c r="A701" s="100"/>
    </row>
    <row r="702" ht="12.75" customHeight="1">
      <c r="A702" s="100"/>
    </row>
    <row r="703" ht="12.75" customHeight="1">
      <c r="A703" s="100"/>
    </row>
    <row r="704" ht="12.75" customHeight="1">
      <c r="A704" s="100"/>
    </row>
    <row r="705" ht="12.75" customHeight="1">
      <c r="A705" s="100"/>
    </row>
    <row r="706" ht="12.75" customHeight="1">
      <c r="A706" s="100"/>
    </row>
    <row r="707" ht="12.75" customHeight="1">
      <c r="A707" s="100"/>
    </row>
    <row r="708" ht="12.75" customHeight="1">
      <c r="A708" s="100"/>
    </row>
    <row r="709" ht="12.75" customHeight="1">
      <c r="A709" s="100"/>
    </row>
    <row r="710" ht="12.75" customHeight="1">
      <c r="A710" s="100"/>
    </row>
    <row r="711" ht="12.75" customHeight="1">
      <c r="A711" s="100"/>
    </row>
    <row r="712" ht="12.75" customHeight="1">
      <c r="A712" s="100"/>
    </row>
    <row r="713" ht="12.75" customHeight="1">
      <c r="A713" s="100"/>
    </row>
    <row r="714" ht="12.75" customHeight="1">
      <c r="A714" s="100"/>
    </row>
    <row r="715" ht="12.75" customHeight="1">
      <c r="A715" s="100"/>
    </row>
    <row r="716" ht="12.75" customHeight="1">
      <c r="A716" s="100"/>
    </row>
    <row r="717" ht="12.75" customHeight="1">
      <c r="A717" s="100"/>
    </row>
    <row r="718" ht="12.75" customHeight="1">
      <c r="A718" s="100"/>
    </row>
    <row r="719" ht="12.75" customHeight="1">
      <c r="A719" s="100"/>
    </row>
    <row r="720" ht="12.75" customHeight="1">
      <c r="A720" s="100"/>
    </row>
    <row r="721" ht="12.75" customHeight="1">
      <c r="A721" s="100"/>
    </row>
    <row r="722" ht="12.75" customHeight="1">
      <c r="A722" s="100"/>
    </row>
    <row r="723" ht="12.75" customHeight="1">
      <c r="A723" s="100"/>
    </row>
    <row r="724" ht="12.75" customHeight="1">
      <c r="A724" s="100"/>
    </row>
    <row r="725" ht="12.75" customHeight="1">
      <c r="A725" s="100"/>
    </row>
    <row r="726" ht="12.75" customHeight="1">
      <c r="A726" s="100"/>
    </row>
    <row r="727" ht="12.75" customHeight="1">
      <c r="A727" s="100"/>
    </row>
    <row r="728" ht="12.75" customHeight="1">
      <c r="A728" s="100"/>
    </row>
    <row r="729" ht="12.75" customHeight="1">
      <c r="A729" s="100"/>
    </row>
    <row r="730" ht="12.75" customHeight="1">
      <c r="A730" s="100"/>
    </row>
    <row r="731" ht="12.75" customHeight="1">
      <c r="A731" s="100"/>
    </row>
    <row r="732" ht="12.75" customHeight="1">
      <c r="A732" s="100"/>
    </row>
    <row r="733" ht="12.75" customHeight="1">
      <c r="A733" s="100"/>
    </row>
    <row r="734" ht="12.75" customHeight="1">
      <c r="A734" s="100"/>
    </row>
    <row r="735" ht="12.75" customHeight="1">
      <c r="A735" s="100"/>
    </row>
    <row r="736" ht="12.75" customHeight="1">
      <c r="A736" s="100"/>
    </row>
    <row r="737" ht="12.75" customHeight="1">
      <c r="A737" s="100"/>
    </row>
    <row r="738" ht="12.75" customHeight="1">
      <c r="A738" s="100"/>
    </row>
    <row r="739" ht="12.75" customHeight="1">
      <c r="A739" s="100"/>
    </row>
  </sheetData>
  <sheetProtection/>
  <mergeCells count="11">
    <mergeCell ref="D10:D11"/>
    <mergeCell ref="E10:E11"/>
    <mergeCell ref="F10:F11"/>
    <mergeCell ref="A1:G1"/>
    <mergeCell ref="A2:G2"/>
    <mergeCell ref="A3:G3"/>
    <mergeCell ref="A6:G6"/>
    <mergeCell ref="G10:G11"/>
    <mergeCell ref="A10:A11"/>
    <mergeCell ref="B10:B11"/>
    <mergeCell ref="C10:C11"/>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FF00"/>
  </sheetPr>
  <dimension ref="A1:I535"/>
  <sheetViews>
    <sheetView zoomScalePageLayoutView="0" workbookViewId="0" topLeftCell="A1">
      <selection activeCell="F8" sqref="F8"/>
    </sheetView>
  </sheetViews>
  <sheetFormatPr defaultColWidth="9.00390625" defaultRowHeight="12.75"/>
  <cols>
    <col min="1" max="1" width="4.25390625" style="14" customWidth="1"/>
    <col min="2" max="2" width="36.375" style="14" customWidth="1"/>
    <col min="3" max="3" width="9.75390625" style="14" customWidth="1"/>
    <col min="4" max="4" width="9.625" style="14" customWidth="1"/>
    <col min="5" max="5" width="9.375" style="14" customWidth="1"/>
    <col min="6" max="6" width="8.75390625" style="14" customWidth="1"/>
    <col min="7" max="7" width="10.00390625" style="14" customWidth="1"/>
    <col min="8" max="8" width="9.75390625" style="14" customWidth="1"/>
    <col min="9" max="9" width="8.875" style="14" customWidth="1"/>
    <col min="10" max="16384" width="9.125" style="14" customWidth="1"/>
  </cols>
  <sheetData>
    <row r="1" spans="1:8" ht="12.75">
      <c r="A1" s="217" t="s">
        <v>1042</v>
      </c>
      <c r="B1" s="217"/>
      <c r="C1" s="217"/>
      <c r="D1" s="217"/>
      <c r="E1" s="217"/>
      <c r="F1" s="217"/>
      <c r="G1" s="217"/>
      <c r="H1" s="217"/>
    </row>
    <row r="2" spans="1:8" ht="12.75">
      <c r="A2" s="217" t="s">
        <v>1041</v>
      </c>
      <c r="B2" s="217"/>
      <c r="C2" s="217"/>
      <c r="D2" s="217"/>
      <c r="E2" s="217"/>
      <c r="F2" s="217"/>
      <c r="G2" s="217"/>
      <c r="H2" s="217"/>
    </row>
    <row r="3" spans="1:8" ht="12.75">
      <c r="A3" s="217" t="s">
        <v>1122</v>
      </c>
      <c r="B3" s="217"/>
      <c r="C3" s="217"/>
      <c r="D3" s="217"/>
      <c r="E3" s="217"/>
      <c r="F3" s="217"/>
      <c r="G3" s="217"/>
      <c r="H3" s="217"/>
    </row>
    <row r="6" spans="1:8" ht="14.25">
      <c r="A6" s="245" t="s">
        <v>1043</v>
      </c>
      <c r="B6" s="245"/>
      <c r="C6" s="245"/>
      <c r="D6" s="245"/>
      <c r="E6" s="245"/>
      <c r="F6" s="245"/>
      <c r="G6" s="245"/>
      <c r="H6" s="245"/>
    </row>
    <row r="7" spans="1:8" ht="14.25">
      <c r="A7" s="245" t="s">
        <v>742</v>
      </c>
      <c r="B7" s="245"/>
      <c r="C7" s="245"/>
      <c r="D7" s="245"/>
      <c r="E7" s="245"/>
      <c r="F7" s="245"/>
      <c r="G7" s="245"/>
      <c r="H7" s="245"/>
    </row>
    <row r="9" ht="12.75">
      <c r="H9" s="2"/>
    </row>
    <row r="10" spans="1:8" ht="12.75">
      <c r="A10" s="39"/>
      <c r="B10" s="39"/>
      <c r="C10" s="39"/>
      <c r="H10" s="14" t="s">
        <v>997</v>
      </c>
    </row>
    <row r="11" spans="1:8" ht="12.75">
      <c r="A11" s="242" t="s">
        <v>975</v>
      </c>
      <c r="B11" s="242" t="s">
        <v>789</v>
      </c>
      <c r="C11" s="242" t="s">
        <v>788</v>
      </c>
      <c r="D11" s="242" t="s">
        <v>291</v>
      </c>
      <c r="E11" s="242" t="s">
        <v>790</v>
      </c>
      <c r="F11" s="242" t="s">
        <v>791</v>
      </c>
      <c r="G11" s="242" t="s">
        <v>293</v>
      </c>
      <c r="H11" s="242" t="s">
        <v>698</v>
      </c>
    </row>
    <row r="12" spans="1:9" ht="26.25" customHeight="1">
      <c r="A12" s="242"/>
      <c r="B12" s="242"/>
      <c r="C12" s="242"/>
      <c r="D12" s="242"/>
      <c r="E12" s="242"/>
      <c r="F12" s="242"/>
      <c r="G12" s="242"/>
      <c r="H12" s="242"/>
      <c r="I12" s="101"/>
    </row>
    <row r="13" spans="1:9" ht="12.75">
      <c r="A13" s="64" t="s">
        <v>792</v>
      </c>
      <c r="B13" s="64" t="s">
        <v>545</v>
      </c>
      <c r="C13" s="64" t="s">
        <v>793</v>
      </c>
      <c r="D13" s="64" t="s">
        <v>794</v>
      </c>
      <c r="E13" s="64" t="s">
        <v>795</v>
      </c>
      <c r="F13" s="64" t="s">
        <v>796</v>
      </c>
      <c r="G13" s="64" t="s">
        <v>585</v>
      </c>
      <c r="H13" s="64" t="s">
        <v>290</v>
      </c>
      <c r="I13" s="101"/>
    </row>
    <row r="14" spans="1:8" ht="12.75">
      <c r="A14" s="206">
        <v>1</v>
      </c>
      <c r="B14" s="200" t="s">
        <v>402</v>
      </c>
      <c r="C14" s="201" t="s">
        <v>620</v>
      </c>
      <c r="D14" s="201"/>
      <c r="E14" s="201"/>
      <c r="F14" s="201"/>
      <c r="G14" s="202">
        <v>2676.2</v>
      </c>
      <c r="H14" s="202">
        <v>2676.2</v>
      </c>
    </row>
    <row r="15" spans="1:8" ht="12.75">
      <c r="A15" s="102">
        <f>A14+1</f>
        <v>2</v>
      </c>
      <c r="B15" s="87" t="s">
        <v>301</v>
      </c>
      <c r="C15" s="88" t="s">
        <v>620</v>
      </c>
      <c r="D15" s="88" t="s">
        <v>593</v>
      </c>
      <c r="E15" s="88"/>
      <c r="F15" s="88"/>
      <c r="G15" s="89">
        <v>2676.2</v>
      </c>
      <c r="H15" s="89">
        <v>2676.2</v>
      </c>
    </row>
    <row r="16" spans="1:8" ht="51">
      <c r="A16" s="102">
        <f aca="true" t="shared" si="0" ref="A16:A79">A15+1</f>
        <v>3</v>
      </c>
      <c r="B16" s="87" t="s">
        <v>594</v>
      </c>
      <c r="C16" s="88" t="s">
        <v>620</v>
      </c>
      <c r="D16" s="88" t="s">
        <v>595</v>
      </c>
      <c r="E16" s="88"/>
      <c r="F16" s="88"/>
      <c r="G16" s="89">
        <v>939.5</v>
      </c>
      <c r="H16" s="89">
        <v>939.5</v>
      </c>
    </row>
    <row r="17" spans="1:8" ht="25.5">
      <c r="A17" s="102">
        <f t="shared" si="0"/>
        <v>4</v>
      </c>
      <c r="B17" s="87" t="s">
        <v>302</v>
      </c>
      <c r="C17" s="88" t="s">
        <v>620</v>
      </c>
      <c r="D17" s="88" t="s">
        <v>595</v>
      </c>
      <c r="E17" s="88" t="s">
        <v>303</v>
      </c>
      <c r="F17" s="88"/>
      <c r="G17" s="89">
        <v>939.5</v>
      </c>
      <c r="H17" s="89">
        <v>939.5</v>
      </c>
    </row>
    <row r="18" spans="1:8" ht="25.5">
      <c r="A18" s="102">
        <f t="shared" si="0"/>
        <v>5</v>
      </c>
      <c r="B18" s="87" t="s">
        <v>304</v>
      </c>
      <c r="C18" s="88" t="s">
        <v>620</v>
      </c>
      <c r="D18" s="88" t="s">
        <v>595</v>
      </c>
      <c r="E18" s="88" t="s">
        <v>305</v>
      </c>
      <c r="F18" s="88"/>
      <c r="G18" s="89">
        <v>939.5</v>
      </c>
      <c r="H18" s="89">
        <v>939.5</v>
      </c>
    </row>
    <row r="19" spans="1:8" ht="38.25">
      <c r="A19" s="102">
        <f t="shared" si="0"/>
        <v>6</v>
      </c>
      <c r="B19" s="87" t="s">
        <v>306</v>
      </c>
      <c r="C19" s="88" t="s">
        <v>620</v>
      </c>
      <c r="D19" s="88" t="s">
        <v>595</v>
      </c>
      <c r="E19" s="88" t="s">
        <v>307</v>
      </c>
      <c r="F19" s="88"/>
      <c r="G19" s="89">
        <v>939.5</v>
      </c>
      <c r="H19" s="89">
        <v>939.5</v>
      </c>
    </row>
    <row r="20" spans="1:8" ht="76.5">
      <c r="A20" s="102">
        <f t="shared" si="0"/>
        <v>7</v>
      </c>
      <c r="B20" s="87" t="s">
        <v>308</v>
      </c>
      <c r="C20" s="88" t="s">
        <v>620</v>
      </c>
      <c r="D20" s="88" t="s">
        <v>595</v>
      </c>
      <c r="E20" s="88" t="s">
        <v>307</v>
      </c>
      <c r="F20" s="88" t="s">
        <v>309</v>
      </c>
      <c r="G20" s="89">
        <v>937.1</v>
      </c>
      <c r="H20" s="89">
        <v>937.1</v>
      </c>
    </row>
    <row r="21" spans="1:8" ht="38.25">
      <c r="A21" s="102">
        <f t="shared" si="0"/>
        <v>8</v>
      </c>
      <c r="B21" s="87" t="s">
        <v>626</v>
      </c>
      <c r="C21" s="88" t="s">
        <v>620</v>
      </c>
      <c r="D21" s="88" t="s">
        <v>595</v>
      </c>
      <c r="E21" s="88" t="s">
        <v>307</v>
      </c>
      <c r="F21" s="88" t="s">
        <v>571</v>
      </c>
      <c r="G21" s="89">
        <v>937.1</v>
      </c>
      <c r="H21" s="89">
        <v>937.1</v>
      </c>
    </row>
    <row r="22" spans="1:8" ht="25.5">
      <c r="A22" s="102">
        <f t="shared" si="0"/>
        <v>9</v>
      </c>
      <c r="B22" s="87" t="s">
        <v>629</v>
      </c>
      <c r="C22" s="88" t="s">
        <v>620</v>
      </c>
      <c r="D22" s="88" t="s">
        <v>595</v>
      </c>
      <c r="E22" s="88" t="s">
        <v>307</v>
      </c>
      <c r="F22" s="88" t="s">
        <v>630</v>
      </c>
      <c r="G22" s="89">
        <v>2.4</v>
      </c>
      <c r="H22" s="89">
        <v>2.4</v>
      </c>
    </row>
    <row r="23" spans="1:8" ht="38.25">
      <c r="A23" s="102">
        <f t="shared" si="0"/>
        <v>10</v>
      </c>
      <c r="B23" s="87" t="s">
        <v>701</v>
      </c>
      <c r="C23" s="88" t="s">
        <v>620</v>
      </c>
      <c r="D23" s="88" t="s">
        <v>595</v>
      </c>
      <c r="E23" s="88" t="s">
        <v>307</v>
      </c>
      <c r="F23" s="88" t="s">
        <v>631</v>
      </c>
      <c r="G23" s="89">
        <v>2.4</v>
      </c>
      <c r="H23" s="89">
        <v>2.4</v>
      </c>
    </row>
    <row r="24" spans="1:8" ht="63.75">
      <c r="A24" s="102">
        <f t="shared" si="0"/>
        <v>11</v>
      </c>
      <c r="B24" s="87" t="s">
        <v>596</v>
      </c>
      <c r="C24" s="88" t="s">
        <v>620</v>
      </c>
      <c r="D24" s="88" t="s">
        <v>597</v>
      </c>
      <c r="E24" s="88"/>
      <c r="F24" s="88"/>
      <c r="G24" s="89">
        <v>1118.1</v>
      </c>
      <c r="H24" s="89">
        <v>1118.1</v>
      </c>
    </row>
    <row r="25" spans="1:8" ht="25.5">
      <c r="A25" s="102">
        <f t="shared" si="0"/>
        <v>12</v>
      </c>
      <c r="B25" s="87" t="s">
        <v>302</v>
      </c>
      <c r="C25" s="88" t="s">
        <v>620</v>
      </c>
      <c r="D25" s="88" t="s">
        <v>597</v>
      </c>
      <c r="E25" s="88" t="s">
        <v>303</v>
      </c>
      <c r="F25" s="88"/>
      <c r="G25" s="89">
        <v>1118.1</v>
      </c>
      <c r="H25" s="89">
        <v>1118.1</v>
      </c>
    </row>
    <row r="26" spans="1:8" ht="25.5">
      <c r="A26" s="102">
        <f t="shared" si="0"/>
        <v>13</v>
      </c>
      <c r="B26" s="87" t="s">
        <v>304</v>
      </c>
      <c r="C26" s="88" t="s">
        <v>620</v>
      </c>
      <c r="D26" s="88" t="s">
        <v>597</v>
      </c>
      <c r="E26" s="88" t="s">
        <v>305</v>
      </c>
      <c r="F26" s="88"/>
      <c r="G26" s="89">
        <v>1118.1</v>
      </c>
      <c r="H26" s="89">
        <v>1118.1</v>
      </c>
    </row>
    <row r="27" spans="1:8" ht="51">
      <c r="A27" s="102">
        <f t="shared" si="0"/>
        <v>14</v>
      </c>
      <c r="B27" s="87" t="s">
        <v>627</v>
      </c>
      <c r="C27" s="88" t="s">
        <v>620</v>
      </c>
      <c r="D27" s="88" t="s">
        <v>597</v>
      </c>
      <c r="E27" s="88" t="s">
        <v>628</v>
      </c>
      <c r="F27" s="88"/>
      <c r="G27" s="89">
        <v>1118.1</v>
      </c>
      <c r="H27" s="89">
        <v>1118.1</v>
      </c>
    </row>
    <row r="28" spans="1:8" ht="76.5">
      <c r="A28" s="102">
        <f t="shared" si="0"/>
        <v>15</v>
      </c>
      <c r="B28" s="87" t="s">
        <v>308</v>
      </c>
      <c r="C28" s="88" t="s">
        <v>620</v>
      </c>
      <c r="D28" s="88" t="s">
        <v>597</v>
      </c>
      <c r="E28" s="88" t="s">
        <v>628</v>
      </c>
      <c r="F28" s="88" t="s">
        <v>309</v>
      </c>
      <c r="G28" s="89">
        <v>842.6</v>
      </c>
      <c r="H28" s="89">
        <v>842.6</v>
      </c>
    </row>
    <row r="29" spans="1:8" ht="23.25" customHeight="1">
      <c r="A29" s="102">
        <f t="shared" si="0"/>
        <v>16</v>
      </c>
      <c r="B29" s="87" t="s">
        <v>626</v>
      </c>
      <c r="C29" s="88" t="s">
        <v>620</v>
      </c>
      <c r="D29" s="88" t="s">
        <v>597</v>
      </c>
      <c r="E29" s="88" t="s">
        <v>628</v>
      </c>
      <c r="F29" s="88" t="s">
        <v>571</v>
      </c>
      <c r="G29" s="89">
        <v>842.6</v>
      </c>
      <c r="H29" s="89">
        <v>842.6</v>
      </c>
    </row>
    <row r="30" spans="1:8" ht="25.5">
      <c r="A30" s="102">
        <f t="shared" si="0"/>
        <v>17</v>
      </c>
      <c r="B30" s="87" t="s">
        <v>629</v>
      </c>
      <c r="C30" s="88" t="s">
        <v>620</v>
      </c>
      <c r="D30" s="88" t="s">
        <v>597</v>
      </c>
      <c r="E30" s="88" t="s">
        <v>628</v>
      </c>
      <c r="F30" s="88" t="s">
        <v>630</v>
      </c>
      <c r="G30" s="89">
        <v>275.5</v>
      </c>
      <c r="H30" s="89">
        <v>275.5</v>
      </c>
    </row>
    <row r="31" spans="1:8" ht="38.25">
      <c r="A31" s="102">
        <f t="shared" si="0"/>
        <v>18</v>
      </c>
      <c r="B31" s="87" t="s">
        <v>701</v>
      </c>
      <c r="C31" s="88" t="s">
        <v>620</v>
      </c>
      <c r="D31" s="88" t="s">
        <v>597</v>
      </c>
      <c r="E31" s="88" t="s">
        <v>628</v>
      </c>
      <c r="F31" s="88" t="s">
        <v>631</v>
      </c>
      <c r="G31" s="89">
        <v>275.5</v>
      </c>
      <c r="H31" s="89">
        <v>275.5</v>
      </c>
    </row>
    <row r="32" spans="1:8" ht="51">
      <c r="A32" s="102">
        <f t="shared" si="0"/>
        <v>19</v>
      </c>
      <c r="B32" s="87" t="s">
        <v>599</v>
      </c>
      <c r="C32" s="88" t="s">
        <v>620</v>
      </c>
      <c r="D32" s="88" t="s">
        <v>600</v>
      </c>
      <c r="E32" s="88"/>
      <c r="F32" s="88"/>
      <c r="G32" s="89">
        <v>618.6</v>
      </c>
      <c r="H32" s="89">
        <v>618.6</v>
      </c>
    </row>
    <row r="33" spans="1:8" ht="25.5">
      <c r="A33" s="102">
        <f t="shared" si="0"/>
        <v>20</v>
      </c>
      <c r="B33" s="87" t="s">
        <v>302</v>
      </c>
      <c r="C33" s="88" t="s">
        <v>620</v>
      </c>
      <c r="D33" s="88" t="s">
        <v>600</v>
      </c>
      <c r="E33" s="88" t="s">
        <v>303</v>
      </c>
      <c r="F33" s="88"/>
      <c r="G33" s="89">
        <v>618.6</v>
      </c>
      <c r="H33" s="89">
        <v>618.6</v>
      </c>
    </row>
    <row r="34" spans="1:8" ht="25.5">
      <c r="A34" s="102">
        <f t="shared" si="0"/>
        <v>21</v>
      </c>
      <c r="B34" s="87" t="s">
        <v>304</v>
      </c>
      <c r="C34" s="88" t="s">
        <v>620</v>
      </c>
      <c r="D34" s="88" t="s">
        <v>600</v>
      </c>
      <c r="E34" s="88" t="s">
        <v>305</v>
      </c>
      <c r="F34" s="88"/>
      <c r="G34" s="89">
        <v>618.6</v>
      </c>
      <c r="H34" s="89">
        <v>618.6</v>
      </c>
    </row>
    <row r="35" spans="1:8" ht="51">
      <c r="A35" s="102">
        <f t="shared" si="0"/>
        <v>22</v>
      </c>
      <c r="B35" s="87" t="s">
        <v>632</v>
      </c>
      <c r="C35" s="88" t="s">
        <v>620</v>
      </c>
      <c r="D35" s="88" t="s">
        <v>600</v>
      </c>
      <c r="E35" s="88" t="s">
        <v>633</v>
      </c>
      <c r="F35" s="88"/>
      <c r="G35" s="89">
        <v>618.6</v>
      </c>
      <c r="H35" s="89">
        <v>618.6</v>
      </c>
    </row>
    <row r="36" spans="1:8" ht="76.5">
      <c r="A36" s="102">
        <f t="shared" si="0"/>
        <v>23</v>
      </c>
      <c r="B36" s="87" t="s">
        <v>308</v>
      </c>
      <c r="C36" s="88" t="s">
        <v>620</v>
      </c>
      <c r="D36" s="88" t="s">
        <v>600</v>
      </c>
      <c r="E36" s="88" t="s">
        <v>633</v>
      </c>
      <c r="F36" s="88" t="s">
        <v>309</v>
      </c>
      <c r="G36" s="89">
        <v>582.6</v>
      </c>
      <c r="H36" s="89">
        <v>582.6</v>
      </c>
    </row>
    <row r="37" spans="1:8" ht="38.25">
      <c r="A37" s="102">
        <f t="shared" si="0"/>
        <v>24</v>
      </c>
      <c r="B37" s="87" t="s">
        <v>626</v>
      </c>
      <c r="C37" s="88" t="s">
        <v>620</v>
      </c>
      <c r="D37" s="88" t="s">
        <v>600</v>
      </c>
      <c r="E37" s="88" t="s">
        <v>633</v>
      </c>
      <c r="F37" s="88" t="s">
        <v>571</v>
      </c>
      <c r="G37" s="89">
        <v>582.6</v>
      </c>
      <c r="H37" s="89">
        <v>582.6</v>
      </c>
    </row>
    <row r="38" spans="1:8" ht="25.5">
      <c r="A38" s="102">
        <f t="shared" si="0"/>
        <v>25</v>
      </c>
      <c r="B38" s="87" t="s">
        <v>629</v>
      </c>
      <c r="C38" s="88" t="s">
        <v>620</v>
      </c>
      <c r="D38" s="88" t="s">
        <v>600</v>
      </c>
      <c r="E38" s="88" t="s">
        <v>633</v>
      </c>
      <c r="F38" s="88" t="s">
        <v>630</v>
      </c>
      <c r="G38" s="89">
        <v>36</v>
      </c>
      <c r="H38" s="89">
        <v>36</v>
      </c>
    </row>
    <row r="39" spans="1:8" ht="38.25">
      <c r="A39" s="102">
        <f t="shared" si="0"/>
        <v>26</v>
      </c>
      <c r="B39" s="87" t="s">
        <v>701</v>
      </c>
      <c r="C39" s="88" t="s">
        <v>620</v>
      </c>
      <c r="D39" s="88" t="s">
        <v>600</v>
      </c>
      <c r="E39" s="88" t="s">
        <v>633</v>
      </c>
      <c r="F39" s="88" t="s">
        <v>631</v>
      </c>
      <c r="G39" s="89">
        <v>36</v>
      </c>
      <c r="H39" s="89">
        <v>36</v>
      </c>
    </row>
    <row r="40" spans="1:8" ht="12.75">
      <c r="A40" s="207">
        <f t="shared" si="0"/>
        <v>27</v>
      </c>
      <c r="B40" s="200" t="s">
        <v>1002</v>
      </c>
      <c r="C40" s="201" t="s">
        <v>621</v>
      </c>
      <c r="D40" s="201"/>
      <c r="E40" s="201"/>
      <c r="F40" s="201"/>
      <c r="G40" s="202">
        <v>108372.8</v>
      </c>
      <c r="H40" s="202">
        <v>110246.7</v>
      </c>
    </row>
    <row r="41" spans="1:8" ht="12.75">
      <c r="A41" s="102">
        <f t="shared" si="0"/>
        <v>28</v>
      </c>
      <c r="B41" s="87" t="s">
        <v>301</v>
      </c>
      <c r="C41" s="88" t="s">
        <v>621</v>
      </c>
      <c r="D41" s="88" t="s">
        <v>593</v>
      </c>
      <c r="E41" s="88"/>
      <c r="F41" s="88"/>
      <c r="G41" s="89">
        <v>37181.8</v>
      </c>
      <c r="H41" s="89">
        <v>41167</v>
      </c>
    </row>
    <row r="42" spans="1:8" ht="63.75">
      <c r="A42" s="102">
        <f t="shared" si="0"/>
        <v>29</v>
      </c>
      <c r="B42" s="87" t="s">
        <v>294</v>
      </c>
      <c r="C42" s="88" t="s">
        <v>621</v>
      </c>
      <c r="D42" s="88" t="s">
        <v>598</v>
      </c>
      <c r="E42" s="88"/>
      <c r="F42" s="88"/>
      <c r="G42" s="89">
        <v>36232.4</v>
      </c>
      <c r="H42" s="89">
        <v>40232.4</v>
      </c>
    </row>
    <row r="43" spans="1:8" ht="51">
      <c r="A43" s="102">
        <f t="shared" si="0"/>
        <v>30</v>
      </c>
      <c r="B43" s="87" t="s">
        <v>634</v>
      </c>
      <c r="C43" s="88" t="s">
        <v>621</v>
      </c>
      <c r="D43" s="88" t="s">
        <v>598</v>
      </c>
      <c r="E43" s="88" t="s">
        <v>635</v>
      </c>
      <c r="F43" s="88"/>
      <c r="G43" s="89">
        <v>50</v>
      </c>
      <c r="H43" s="89">
        <v>50</v>
      </c>
    </row>
    <row r="44" spans="1:8" ht="51">
      <c r="A44" s="102">
        <f t="shared" si="0"/>
        <v>31</v>
      </c>
      <c r="B44" s="87" t="s">
        <v>636</v>
      </c>
      <c r="C44" s="88" t="s">
        <v>621</v>
      </c>
      <c r="D44" s="88" t="s">
        <v>598</v>
      </c>
      <c r="E44" s="88" t="s">
        <v>637</v>
      </c>
      <c r="F44" s="88"/>
      <c r="G44" s="89">
        <v>40</v>
      </c>
      <c r="H44" s="89">
        <v>40</v>
      </c>
    </row>
    <row r="45" spans="1:8" ht="127.5">
      <c r="A45" s="102">
        <f t="shared" si="0"/>
        <v>32</v>
      </c>
      <c r="B45" s="96" t="s">
        <v>638</v>
      </c>
      <c r="C45" s="88" t="s">
        <v>621</v>
      </c>
      <c r="D45" s="88" t="s">
        <v>598</v>
      </c>
      <c r="E45" s="88" t="s">
        <v>639</v>
      </c>
      <c r="F45" s="88"/>
      <c r="G45" s="89">
        <v>40</v>
      </c>
      <c r="H45" s="89">
        <v>40</v>
      </c>
    </row>
    <row r="46" spans="1:8" ht="25.5">
      <c r="A46" s="102">
        <f t="shared" si="0"/>
        <v>33</v>
      </c>
      <c r="B46" s="87" t="s">
        <v>629</v>
      </c>
      <c r="C46" s="88" t="s">
        <v>621</v>
      </c>
      <c r="D46" s="88" t="s">
        <v>598</v>
      </c>
      <c r="E46" s="88" t="s">
        <v>639</v>
      </c>
      <c r="F46" s="88" t="s">
        <v>630</v>
      </c>
      <c r="G46" s="89">
        <v>40</v>
      </c>
      <c r="H46" s="89">
        <v>40</v>
      </c>
    </row>
    <row r="47" spans="1:8" ht="38.25">
      <c r="A47" s="102">
        <f t="shared" si="0"/>
        <v>34</v>
      </c>
      <c r="B47" s="87" t="s">
        <v>701</v>
      </c>
      <c r="C47" s="88" t="s">
        <v>621</v>
      </c>
      <c r="D47" s="88" t="s">
        <v>598</v>
      </c>
      <c r="E47" s="88" t="s">
        <v>639</v>
      </c>
      <c r="F47" s="88" t="s">
        <v>631</v>
      </c>
      <c r="G47" s="89">
        <v>40</v>
      </c>
      <c r="H47" s="89">
        <v>40</v>
      </c>
    </row>
    <row r="48" spans="1:8" ht="51">
      <c r="A48" s="102">
        <f t="shared" si="0"/>
        <v>35</v>
      </c>
      <c r="B48" s="87" t="s">
        <v>702</v>
      </c>
      <c r="C48" s="88" t="s">
        <v>621</v>
      </c>
      <c r="D48" s="88" t="s">
        <v>598</v>
      </c>
      <c r="E48" s="88" t="s">
        <v>640</v>
      </c>
      <c r="F48" s="88"/>
      <c r="G48" s="89">
        <v>10</v>
      </c>
      <c r="H48" s="89">
        <v>10</v>
      </c>
    </row>
    <row r="49" spans="1:8" ht="127.5">
      <c r="A49" s="102">
        <f t="shared" si="0"/>
        <v>36</v>
      </c>
      <c r="B49" s="96" t="s">
        <v>703</v>
      </c>
      <c r="C49" s="88" t="s">
        <v>621</v>
      </c>
      <c r="D49" s="88" t="s">
        <v>598</v>
      </c>
      <c r="E49" s="88" t="s">
        <v>310</v>
      </c>
      <c r="F49" s="88"/>
      <c r="G49" s="89">
        <v>10</v>
      </c>
      <c r="H49" s="89">
        <v>10</v>
      </c>
    </row>
    <row r="50" spans="1:8" ht="25.5">
      <c r="A50" s="102">
        <f t="shared" si="0"/>
        <v>37</v>
      </c>
      <c r="B50" s="87" t="s">
        <v>629</v>
      </c>
      <c r="C50" s="88" t="s">
        <v>621</v>
      </c>
      <c r="D50" s="88" t="s">
        <v>598</v>
      </c>
      <c r="E50" s="88" t="s">
        <v>310</v>
      </c>
      <c r="F50" s="88" t="s">
        <v>630</v>
      </c>
      <c r="G50" s="89">
        <v>10</v>
      </c>
      <c r="H50" s="89">
        <v>10</v>
      </c>
    </row>
    <row r="51" spans="1:8" ht="38.25">
      <c r="A51" s="102">
        <f t="shared" si="0"/>
        <v>38</v>
      </c>
      <c r="B51" s="87" t="s">
        <v>701</v>
      </c>
      <c r="C51" s="88" t="s">
        <v>621</v>
      </c>
      <c r="D51" s="88" t="s">
        <v>598</v>
      </c>
      <c r="E51" s="88" t="s">
        <v>310</v>
      </c>
      <c r="F51" s="88" t="s">
        <v>631</v>
      </c>
      <c r="G51" s="89">
        <v>10</v>
      </c>
      <c r="H51" s="89">
        <v>10</v>
      </c>
    </row>
    <row r="52" spans="1:8" ht="63.75">
      <c r="A52" s="102">
        <f t="shared" si="0"/>
        <v>39</v>
      </c>
      <c r="B52" s="87" t="s">
        <v>349</v>
      </c>
      <c r="C52" s="88" t="s">
        <v>621</v>
      </c>
      <c r="D52" s="88" t="s">
        <v>598</v>
      </c>
      <c r="E52" s="88" t="s">
        <v>311</v>
      </c>
      <c r="F52" s="88"/>
      <c r="G52" s="89">
        <v>963.1</v>
      </c>
      <c r="H52" s="89">
        <v>963.1</v>
      </c>
    </row>
    <row r="53" spans="1:8" ht="12.75">
      <c r="A53" s="102">
        <f t="shared" si="0"/>
        <v>40</v>
      </c>
      <c r="B53" s="87" t="s">
        <v>312</v>
      </c>
      <c r="C53" s="88" t="s">
        <v>621</v>
      </c>
      <c r="D53" s="88" t="s">
        <v>598</v>
      </c>
      <c r="E53" s="88" t="s">
        <v>313</v>
      </c>
      <c r="F53" s="88"/>
      <c r="G53" s="89">
        <v>963.1</v>
      </c>
      <c r="H53" s="89">
        <v>963.1</v>
      </c>
    </row>
    <row r="54" spans="1:8" ht="127.5">
      <c r="A54" s="102">
        <f t="shared" si="0"/>
        <v>41</v>
      </c>
      <c r="B54" s="96" t="s">
        <v>352</v>
      </c>
      <c r="C54" s="88" t="s">
        <v>621</v>
      </c>
      <c r="D54" s="88" t="s">
        <v>598</v>
      </c>
      <c r="E54" s="88" t="s">
        <v>641</v>
      </c>
      <c r="F54" s="88"/>
      <c r="G54" s="89">
        <v>87.2</v>
      </c>
      <c r="H54" s="89">
        <v>87.2</v>
      </c>
    </row>
    <row r="55" spans="1:8" ht="25.5">
      <c r="A55" s="102">
        <f t="shared" si="0"/>
        <v>42</v>
      </c>
      <c r="B55" s="87" t="s">
        <v>629</v>
      </c>
      <c r="C55" s="88" t="s">
        <v>621</v>
      </c>
      <c r="D55" s="88" t="s">
        <v>598</v>
      </c>
      <c r="E55" s="88" t="s">
        <v>641</v>
      </c>
      <c r="F55" s="88" t="s">
        <v>630</v>
      </c>
      <c r="G55" s="89">
        <v>87.2</v>
      </c>
      <c r="H55" s="89">
        <v>87.2</v>
      </c>
    </row>
    <row r="56" spans="1:8" ht="38.25">
      <c r="A56" s="102">
        <f t="shared" si="0"/>
        <v>43</v>
      </c>
      <c r="B56" s="87" t="s">
        <v>701</v>
      </c>
      <c r="C56" s="88" t="s">
        <v>621</v>
      </c>
      <c r="D56" s="88" t="s">
        <v>598</v>
      </c>
      <c r="E56" s="88" t="s">
        <v>641</v>
      </c>
      <c r="F56" s="88" t="s">
        <v>631</v>
      </c>
      <c r="G56" s="89">
        <v>87.2</v>
      </c>
      <c r="H56" s="89">
        <v>87.2</v>
      </c>
    </row>
    <row r="57" spans="1:8" ht="127.5">
      <c r="A57" s="102">
        <f t="shared" si="0"/>
        <v>44</v>
      </c>
      <c r="B57" s="96" t="s">
        <v>348</v>
      </c>
      <c r="C57" s="88" t="s">
        <v>621</v>
      </c>
      <c r="D57" s="88" t="s">
        <v>598</v>
      </c>
      <c r="E57" s="88" t="s">
        <v>642</v>
      </c>
      <c r="F57" s="88"/>
      <c r="G57" s="89">
        <v>661.9</v>
      </c>
      <c r="H57" s="89">
        <v>661.9</v>
      </c>
    </row>
    <row r="58" spans="1:8" ht="25.5">
      <c r="A58" s="102">
        <f t="shared" si="0"/>
        <v>45</v>
      </c>
      <c r="B58" s="87" t="s">
        <v>629</v>
      </c>
      <c r="C58" s="88" t="s">
        <v>621</v>
      </c>
      <c r="D58" s="88" t="s">
        <v>598</v>
      </c>
      <c r="E58" s="88" t="s">
        <v>642</v>
      </c>
      <c r="F58" s="88" t="s">
        <v>630</v>
      </c>
      <c r="G58" s="89">
        <v>661.9</v>
      </c>
      <c r="H58" s="89">
        <v>661.9</v>
      </c>
    </row>
    <row r="59" spans="1:8" ht="38.25">
      <c r="A59" s="102">
        <f t="shared" si="0"/>
        <v>46</v>
      </c>
      <c r="B59" s="87" t="s">
        <v>701</v>
      </c>
      <c r="C59" s="88" t="s">
        <v>621</v>
      </c>
      <c r="D59" s="88" t="s">
        <v>598</v>
      </c>
      <c r="E59" s="88" t="s">
        <v>642</v>
      </c>
      <c r="F59" s="88" t="s">
        <v>631</v>
      </c>
      <c r="G59" s="89">
        <v>661.9</v>
      </c>
      <c r="H59" s="89">
        <v>661.9</v>
      </c>
    </row>
    <row r="60" spans="1:8" ht="127.5">
      <c r="A60" s="102">
        <f t="shared" si="0"/>
        <v>47</v>
      </c>
      <c r="B60" s="96" t="s">
        <v>351</v>
      </c>
      <c r="C60" s="88" t="s">
        <v>621</v>
      </c>
      <c r="D60" s="88" t="s">
        <v>598</v>
      </c>
      <c r="E60" s="88" t="s">
        <v>643</v>
      </c>
      <c r="F60" s="88"/>
      <c r="G60" s="89">
        <v>50</v>
      </c>
      <c r="H60" s="89">
        <v>50</v>
      </c>
    </row>
    <row r="61" spans="1:8" ht="25.5">
      <c r="A61" s="102">
        <f t="shared" si="0"/>
        <v>48</v>
      </c>
      <c r="B61" s="87" t="s">
        <v>629</v>
      </c>
      <c r="C61" s="88" t="s">
        <v>621</v>
      </c>
      <c r="D61" s="88" t="s">
        <v>598</v>
      </c>
      <c r="E61" s="88" t="s">
        <v>643</v>
      </c>
      <c r="F61" s="88" t="s">
        <v>630</v>
      </c>
      <c r="G61" s="89">
        <v>50</v>
      </c>
      <c r="H61" s="89">
        <v>50</v>
      </c>
    </row>
    <row r="62" spans="1:8" ht="38.25">
      <c r="A62" s="102">
        <f t="shared" si="0"/>
        <v>49</v>
      </c>
      <c r="B62" s="87" t="s">
        <v>701</v>
      </c>
      <c r="C62" s="88" t="s">
        <v>621</v>
      </c>
      <c r="D62" s="88" t="s">
        <v>598</v>
      </c>
      <c r="E62" s="88" t="s">
        <v>643</v>
      </c>
      <c r="F62" s="88" t="s">
        <v>631</v>
      </c>
      <c r="G62" s="89">
        <v>50</v>
      </c>
      <c r="H62" s="89">
        <v>50</v>
      </c>
    </row>
    <row r="63" spans="1:8" ht="89.25">
      <c r="A63" s="102">
        <f t="shared" si="0"/>
        <v>50</v>
      </c>
      <c r="B63" s="87" t="s">
        <v>63</v>
      </c>
      <c r="C63" s="88" t="s">
        <v>621</v>
      </c>
      <c r="D63" s="88" t="s">
        <v>598</v>
      </c>
      <c r="E63" s="88" t="s">
        <v>644</v>
      </c>
      <c r="F63" s="88"/>
      <c r="G63" s="89">
        <v>164</v>
      </c>
      <c r="H63" s="89">
        <v>164</v>
      </c>
    </row>
    <row r="64" spans="1:8" ht="25.5">
      <c r="A64" s="102">
        <f t="shared" si="0"/>
        <v>51</v>
      </c>
      <c r="B64" s="87" t="s">
        <v>629</v>
      </c>
      <c r="C64" s="88" t="s">
        <v>621</v>
      </c>
      <c r="D64" s="88" t="s">
        <v>598</v>
      </c>
      <c r="E64" s="88" t="s">
        <v>644</v>
      </c>
      <c r="F64" s="88" t="s">
        <v>630</v>
      </c>
      <c r="G64" s="89">
        <v>164</v>
      </c>
      <c r="H64" s="89">
        <v>164</v>
      </c>
    </row>
    <row r="65" spans="1:8" ht="38.25">
      <c r="A65" s="102">
        <f t="shared" si="0"/>
        <v>52</v>
      </c>
      <c r="B65" s="87" t="s">
        <v>701</v>
      </c>
      <c r="C65" s="88" t="s">
        <v>621</v>
      </c>
      <c r="D65" s="88" t="s">
        <v>598</v>
      </c>
      <c r="E65" s="88" t="s">
        <v>644</v>
      </c>
      <c r="F65" s="88" t="s">
        <v>631</v>
      </c>
      <c r="G65" s="89">
        <v>164</v>
      </c>
      <c r="H65" s="89">
        <v>164</v>
      </c>
    </row>
    <row r="66" spans="1:8" ht="25.5">
      <c r="A66" s="102">
        <f t="shared" si="0"/>
        <v>53</v>
      </c>
      <c r="B66" s="87" t="s">
        <v>645</v>
      </c>
      <c r="C66" s="88" t="s">
        <v>621</v>
      </c>
      <c r="D66" s="88" t="s">
        <v>598</v>
      </c>
      <c r="E66" s="88" t="s">
        <v>646</v>
      </c>
      <c r="F66" s="88"/>
      <c r="G66" s="89">
        <v>35219.3</v>
      </c>
      <c r="H66" s="89">
        <v>39219.3</v>
      </c>
    </row>
    <row r="67" spans="1:8" ht="25.5">
      <c r="A67" s="102">
        <f t="shared" si="0"/>
        <v>54</v>
      </c>
      <c r="B67" s="87" t="s">
        <v>647</v>
      </c>
      <c r="C67" s="88" t="s">
        <v>621</v>
      </c>
      <c r="D67" s="88" t="s">
        <v>598</v>
      </c>
      <c r="E67" s="88" t="s">
        <v>648</v>
      </c>
      <c r="F67" s="88"/>
      <c r="G67" s="89">
        <v>35219.3</v>
      </c>
      <c r="H67" s="89">
        <v>39219.3</v>
      </c>
    </row>
    <row r="68" spans="1:8" ht="89.25">
      <c r="A68" s="102">
        <f t="shared" si="0"/>
        <v>55</v>
      </c>
      <c r="B68" s="87" t="s">
        <v>649</v>
      </c>
      <c r="C68" s="88" t="s">
        <v>621</v>
      </c>
      <c r="D68" s="88" t="s">
        <v>598</v>
      </c>
      <c r="E68" s="88" t="s">
        <v>650</v>
      </c>
      <c r="F68" s="88"/>
      <c r="G68" s="89">
        <v>1081.8</v>
      </c>
      <c r="H68" s="89">
        <v>1081.8</v>
      </c>
    </row>
    <row r="69" spans="1:8" ht="76.5">
      <c r="A69" s="102">
        <f t="shared" si="0"/>
        <v>56</v>
      </c>
      <c r="B69" s="87" t="s">
        <v>308</v>
      </c>
      <c r="C69" s="88" t="s">
        <v>621</v>
      </c>
      <c r="D69" s="88" t="s">
        <v>598</v>
      </c>
      <c r="E69" s="88" t="s">
        <v>650</v>
      </c>
      <c r="F69" s="88" t="s">
        <v>309</v>
      </c>
      <c r="G69" s="89">
        <v>834</v>
      </c>
      <c r="H69" s="89">
        <v>834</v>
      </c>
    </row>
    <row r="70" spans="1:8" ht="38.25">
      <c r="A70" s="102">
        <f t="shared" si="0"/>
        <v>57</v>
      </c>
      <c r="B70" s="87" t="s">
        <v>626</v>
      </c>
      <c r="C70" s="88" t="s">
        <v>621</v>
      </c>
      <c r="D70" s="88" t="s">
        <v>598</v>
      </c>
      <c r="E70" s="88" t="s">
        <v>650</v>
      </c>
      <c r="F70" s="88" t="s">
        <v>571</v>
      </c>
      <c r="G70" s="89">
        <v>834</v>
      </c>
      <c r="H70" s="89">
        <v>834</v>
      </c>
    </row>
    <row r="71" spans="1:8" ht="25.5">
      <c r="A71" s="102">
        <f t="shared" si="0"/>
        <v>58</v>
      </c>
      <c r="B71" s="87" t="s">
        <v>629</v>
      </c>
      <c r="C71" s="88" t="s">
        <v>621</v>
      </c>
      <c r="D71" s="88" t="s">
        <v>598</v>
      </c>
      <c r="E71" s="88" t="s">
        <v>650</v>
      </c>
      <c r="F71" s="88" t="s">
        <v>630</v>
      </c>
      <c r="G71" s="89">
        <v>247.8</v>
      </c>
      <c r="H71" s="89">
        <v>247.8</v>
      </c>
    </row>
    <row r="72" spans="1:8" ht="38.25">
      <c r="A72" s="102">
        <f t="shared" si="0"/>
        <v>59</v>
      </c>
      <c r="B72" s="87" t="s">
        <v>701</v>
      </c>
      <c r="C72" s="88" t="s">
        <v>621</v>
      </c>
      <c r="D72" s="88" t="s">
        <v>598</v>
      </c>
      <c r="E72" s="88" t="s">
        <v>650</v>
      </c>
      <c r="F72" s="88" t="s">
        <v>631</v>
      </c>
      <c r="G72" s="89">
        <v>247.8</v>
      </c>
      <c r="H72" s="89">
        <v>247.8</v>
      </c>
    </row>
    <row r="73" spans="1:8" ht="76.5">
      <c r="A73" s="102">
        <f t="shared" si="0"/>
        <v>60</v>
      </c>
      <c r="B73" s="87" t="s">
        <v>651</v>
      </c>
      <c r="C73" s="88" t="s">
        <v>621</v>
      </c>
      <c r="D73" s="88" t="s">
        <v>598</v>
      </c>
      <c r="E73" s="88" t="s">
        <v>652</v>
      </c>
      <c r="F73" s="88"/>
      <c r="G73" s="89">
        <v>467.6</v>
      </c>
      <c r="H73" s="89">
        <v>467.6</v>
      </c>
    </row>
    <row r="74" spans="1:8" ht="76.5">
      <c r="A74" s="102">
        <f t="shared" si="0"/>
        <v>61</v>
      </c>
      <c r="B74" s="87" t="s">
        <v>308</v>
      </c>
      <c r="C74" s="88" t="s">
        <v>621</v>
      </c>
      <c r="D74" s="88" t="s">
        <v>598</v>
      </c>
      <c r="E74" s="88" t="s">
        <v>652</v>
      </c>
      <c r="F74" s="88" t="s">
        <v>309</v>
      </c>
      <c r="G74" s="89">
        <v>416.9</v>
      </c>
      <c r="H74" s="89">
        <v>416.9</v>
      </c>
    </row>
    <row r="75" spans="1:8" ht="38.25">
      <c r="A75" s="102">
        <f t="shared" si="0"/>
        <v>62</v>
      </c>
      <c r="B75" s="87" t="s">
        <v>626</v>
      </c>
      <c r="C75" s="88" t="s">
        <v>621</v>
      </c>
      <c r="D75" s="88" t="s">
        <v>598</v>
      </c>
      <c r="E75" s="88" t="s">
        <v>652</v>
      </c>
      <c r="F75" s="88" t="s">
        <v>571</v>
      </c>
      <c r="G75" s="89">
        <v>416.9</v>
      </c>
      <c r="H75" s="89">
        <v>416.9</v>
      </c>
    </row>
    <row r="76" spans="1:8" ht="25.5">
      <c r="A76" s="102">
        <f t="shared" si="0"/>
        <v>63</v>
      </c>
      <c r="B76" s="87" t="s">
        <v>629</v>
      </c>
      <c r="C76" s="88" t="s">
        <v>621</v>
      </c>
      <c r="D76" s="88" t="s">
        <v>598</v>
      </c>
      <c r="E76" s="88" t="s">
        <v>652</v>
      </c>
      <c r="F76" s="88" t="s">
        <v>630</v>
      </c>
      <c r="G76" s="89">
        <v>50.7</v>
      </c>
      <c r="H76" s="89">
        <v>50.7</v>
      </c>
    </row>
    <row r="77" spans="1:8" ht="38.25">
      <c r="A77" s="102">
        <f t="shared" si="0"/>
        <v>64</v>
      </c>
      <c r="B77" s="87" t="s">
        <v>701</v>
      </c>
      <c r="C77" s="88" t="s">
        <v>621</v>
      </c>
      <c r="D77" s="88" t="s">
        <v>598</v>
      </c>
      <c r="E77" s="88" t="s">
        <v>652</v>
      </c>
      <c r="F77" s="88" t="s">
        <v>631</v>
      </c>
      <c r="G77" s="89">
        <v>50.7</v>
      </c>
      <c r="H77" s="89">
        <v>50.7</v>
      </c>
    </row>
    <row r="78" spans="1:8" ht="63.75">
      <c r="A78" s="102">
        <f t="shared" si="0"/>
        <v>65</v>
      </c>
      <c r="B78" s="87" t="s">
        <v>653</v>
      </c>
      <c r="C78" s="88" t="s">
        <v>621</v>
      </c>
      <c r="D78" s="88" t="s">
        <v>598</v>
      </c>
      <c r="E78" s="88" t="s">
        <v>654</v>
      </c>
      <c r="F78" s="88"/>
      <c r="G78" s="89">
        <v>32763.2</v>
      </c>
      <c r="H78" s="89">
        <v>36763.2</v>
      </c>
    </row>
    <row r="79" spans="1:8" ht="76.5">
      <c r="A79" s="102">
        <f t="shared" si="0"/>
        <v>66</v>
      </c>
      <c r="B79" s="87" t="s">
        <v>308</v>
      </c>
      <c r="C79" s="88" t="s">
        <v>621</v>
      </c>
      <c r="D79" s="88" t="s">
        <v>598</v>
      </c>
      <c r="E79" s="88" t="s">
        <v>654</v>
      </c>
      <c r="F79" s="88" t="s">
        <v>309</v>
      </c>
      <c r="G79" s="89">
        <v>19982.7</v>
      </c>
      <c r="H79" s="89">
        <v>19982.7</v>
      </c>
    </row>
    <row r="80" spans="1:8" ht="38.25">
      <c r="A80" s="102">
        <f aca="true" t="shared" si="1" ref="A80:A143">A79+1</f>
        <v>67</v>
      </c>
      <c r="B80" s="87" t="s">
        <v>626</v>
      </c>
      <c r="C80" s="88" t="s">
        <v>621</v>
      </c>
      <c r="D80" s="88" t="s">
        <v>598</v>
      </c>
      <c r="E80" s="88" t="s">
        <v>654</v>
      </c>
      <c r="F80" s="88" t="s">
        <v>571</v>
      </c>
      <c r="G80" s="89">
        <v>19982.7</v>
      </c>
      <c r="H80" s="89">
        <v>19982.7</v>
      </c>
    </row>
    <row r="81" spans="1:8" ht="25.5">
      <c r="A81" s="102">
        <f t="shared" si="1"/>
        <v>68</v>
      </c>
      <c r="B81" s="87" t="s">
        <v>629</v>
      </c>
      <c r="C81" s="88" t="s">
        <v>621</v>
      </c>
      <c r="D81" s="88" t="s">
        <v>598</v>
      </c>
      <c r="E81" s="88" t="s">
        <v>654</v>
      </c>
      <c r="F81" s="88" t="s">
        <v>630</v>
      </c>
      <c r="G81" s="89">
        <v>12756.8</v>
      </c>
      <c r="H81" s="89">
        <v>16756.8</v>
      </c>
    </row>
    <row r="82" spans="1:8" ht="38.25">
      <c r="A82" s="102">
        <f t="shared" si="1"/>
        <v>69</v>
      </c>
      <c r="B82" s="87" t="s">
        <v>701</v>
      </c>
      <c r="C82" s="88" t="s">
        <v>621</v>
      </c>
      <c r="D82" s="88" t="s">
        <v>598</v>
      </c>
      <c r="E82" s="88" t="s">
        <v>654</v>
      </c>
      <c r="F82" s="88" t="s">
        <v>631</v>
      </c>
      <c r="G82" s="89">
        <v>12756.8</v>
      </c>
      <c r="H82" s="89">
        <v>16756.8</v>
      </c>
    </row>
    <row r="83" spans="1:8" ht="12.75">
      <c r="A83" s="102">
        <f t="shared" si="1"/>
        <v>70</v>
      </c>
      <c r="B83" s="87" t="s">
        <v>655</v>
      </c>
      <c r="C83" s="88" t="s">
        <v>621</v>
      </c>
      <c r="D83" s="88" t="s">
        <v>598</v>
      </c>
      <c r="E83" s="88" t="s">
        <v>654</v>
      </c>
      <c r="F83" s="88" t="s">
        <v>656</v>
      </c>
      <c r="G83" s="89">
        <v>23.7</v>
      </c>
      <c r="H83" s="89">
        <v>23.7</v>
      </c>
    </row>
    <row r="84" spans="1:8" ht="12.75">
      <c r="A84" s="102">
        <f t="shared" si="1"/>
        <v>71</v>
      </c>
      <c r="B84" s="87" t="s">
        <v>657</v>
      </c>
      <c r="C84" s="88" t="s">
        <v>621</v>
      </c>
      <c r="D84" s="88" t="s">
        <v>598</v>
      </c>
      <c r="E84" s="88" t="s">
        <v>654</v>
      </c>
      <c r="F84" s="88" t="s">
        <v>658</v>
      </c>
      <c r="G84" s="89">
        <v>23.7</v>
      </c>
      <c r="H84" s="89">
        <v>23.7</v>
      </c>
    </row>
    <row r="85" spans="1:8" ht="38.25">
      <c r="A85" s="102">
        <f t="shared" si="1"/>
        <v>72</v>
      </c>
      <c r="B85" s="87" t="s">
        <v>659</v>
      </c>
      <c r="C85" s="88" t="s">
        <v>621</v>
      </c>
      <c r="D85" s="88" t="s">
        <v>598</v>
      </c>
      <c r="E85" s="88" t="s">
        <v>660</v>
      </c>
      <c r="F85" s="88"/>
      <c r="G85" s="89">
        <v>906.7</v>
      </c>
      <c r="H85" s="89">
        <v>906.7</v>
      </c>
    </row>
    <row r="86" spans="1:8" ht="76.5">
      <c r="A86" s="102">
        <f t="shared" si="1"/>
        <v>73</v>
      </c>
      <c r="B86" s="87" t="s">
        <v>308</v>
      </c>
      <c r="C86" s="88" t="s">
        <v>621</v>
      </c>
      <c r="D86" s="88" t="s">
        <v>598</v>
      </c>
      <c r="E86" s="88" t="s">
        <v>660</v>
      </c>
      <c r="F86" s="88" t="s">
        <v>309</v>
      </c>
      <c r="G86" s="89">
        <v>906.7</v>
      </c>
      <c r="H86" s="89">
        <v>906.7</v>
      </c>
    </row>
    <row r="87" spans="1:8" ht="38.25">
      <c r="A87" s="102">
        <f t="shared" si="1"/>
        <v>74</v>
      </c>
      <c r="B87" s="87" t="s">
        <v>626</v>
      </c>
      <c r="C87" s="88" t="s">
        <v>621</v>
      </c>
      <c r="D87" s="88" t="s">
        <v>598</v>
      </c>
      <c r="E87" s="88" t="s">
        <v>660</v>
      </c>
      <c r="F87" s="88" t="s">
        <v>571</v>
      </c>
      <c r="G87" s="89">
        <v>906.7</v>
      </c>
      <c r="H87" s="89">
        <v>906.7</v>
      </c>
    </row>
    <row r="88" spans="1:8" ht="12.75">
      <c r="A88" s="102">
        <f t="shared" si="1"/>
        <v>75</v>
      </c>
      <c r="B88" s="87" t="s">
        <v>295</v>
      </c>
      <c r="C88" s="88" t="s">
        <v>621</v>
      </c>
      <c r="D88" s="88" t="s">
        <v>296</v>
      </c>
      <c r="E88" s="88"/>
      <c r="F88" s="88"/>
      <c r="G88" s="89">
        <v>14.8</v>
      </c>
      <c r="H88" s="89">
        <v>0</v>
      </c>
    </row>
    <row r="89" spans="1:8" ht="25.5">
      <c r="A89" s="102">
        <f t="shared" si="1"/>
        <v>76</v>
      </c>
      <c r="B89" s="87" t="s">
        <v>645</v>
      </c>
      <c r="C89" s="88" t="s">
        <v>621</v>
      </c>
      <c r="D89" s="88" t="s">
        <v>296</v>
      </c>
      <c r="E89" s="88" t="s">
        <v>646</v>
      </c>
      <c r="F89" s="88"/>
      <c r="G89" s="89">
        <v>14.8</v>
      </c>
      <c r="H89" s="89">
        <v>0</v>
      </c>
    </row>
    <row r="90" spans="1:8" ht="25.5">
      <c r="A90" s="102">
        <f t="shared" si="1"/>
        <v>77</v>
      </c>
      <c r="B90" s="87" t="s">
        <v>647</v>
      </c>
      <c r="C90" s="88" t="s">
        <v>621</v>
      </c>
      <c r="D90" s="88" t="s">
        <v>296</v>
      </c>
      <c r="E90" s="88" t="s">
        <v>648</v>
      </c>
      <c r="F90" s="88"/>
      <c r="G90" s="89">
        <v>14.8</v>
      </c>
      <c r="H90" s="89">
        <v>0</v>
      </c>
    </row>
    <row r="91" spans="1:8" ht="89.25">
      <c r="A91" s="102">
        <f t="shared" si="1"/>
        <v>78</v>
      </c>
      <c r="B91" s="87" t="s">
        <v>1017</v>
      </c>
      <c r="C91" s="88" t="s">
        <v>621</v>
      </c>
      <c r="D91" s="88" t="s">
        <v>296</v>
      </c>
      <c r="E91" s="88" t="s">
        <v>1018</v>
      </c>
      <c r="F91" s="88"/>
      <c r="G91" s="89">
        <v>14.8</v>
      </c>
      <c r="H91" s="89">
        <v>0</v>
      </c>
    </row>
    <row r="92" spans="1:8" ht="25.5">
      <c r="A92" s="102">
        <f t="shared" si="1"/>
        <v>79</v>
      </c>
      <c r="B92" s="87" t="s">
        <v>629</v>
      </c>
      <c r="C92" s="88" t="s">
        <v>621</v>
      </c>
      <c r="D92" s="88" t="s">
        <v>296</v>
      </c>
      <c r="E92" s="88" t="s">
        <v>1018</v>
      </c>
      <c r="F92" s="88" t="s">
        <v>630</v>
      </c>
      <c r="G92" s="89">
        <v>14.8</v>
      </c>
      <c r="H92" s="89">
        <v>0</v>
      </c>
    </row>
    <row r="93" spans="1:8" ht="38.25">
      <c r="A93" s="102">
        <f t="shared" si="1"/>
        <v>80</v>
      </c>
      <c r="B93" s="87" t="s">
        <v>701</v>
      </c>
      <c r="C93" s="88" t="s">
        <v>621</v>
      </c>
      <c r="D93" s="88" t="s">
        <v>296</v>
      </c>
      <c r="E93" s="88" t="s">
        <v>1018</v>
      </c>
      <c r="F93" s="88" t="s">
        <v>631</v>
      </c>
      <c r="G93" s="89">
        <v>14.8</v>
      </c>
      <c r="H93" s="89">
        <v>0</v>
      </c>
    </row>
    <row r="94" spans="1:8" ht="12.75">
      <c r="A94" s="102">
        <f t="shared" si="1"/>
        <v>81</v>
      </c>
      <c r="B94" s="87" t="s">
        <v>601</v>
      </c>
      <c r="C94" s="88" t="s">
        <v>621</v>
      </c>
      <c r="D94" s="88" t="s">
        <v>582</v>
      </c>
      <c r="E94" s="88"/>
      <c r="F94" s="88"/>
      <c r="G94" s="89">
        <v>140</v>
      </c>
      <c r="H94" s="89">
        <v>140</v>
      </c>
    </row>
    <row r="95" spans="1:8" ht="25.5">
      <c r="A95" s="102">
        <f t="shared" si="1"/>
        <v>82</v>
      </c>
      <c r="B95" s="87" t="s">
        <v>645</v>
      </c>
      <c r="C95" s="88" t="s">
        <v>621</v>
      </c>
      <c r="D95" s="88" t="s">
        <v>582</v>
      </c>
      <c r="E95" s="88" t="s">
        <v>646</v>
      </c>
      <c r="F95" s="88"/>
      <c r="G95" s="89">
        <v>140</v>
      </c>
      <c r="H95" s="89">
        <v>140</v>
      </c>
    </row>
    <row r="96" spans="1:8" ht="25.5">
      <c r="A96" s="102">
        <f t="shared" si="1"/>
        <v>83</v>
      </c>
      <c r="B96" s="87" t="s">
        <v>647</v>
      </c>
      <c r="C96" s="88" t="s">
        <v>621</v>
      </c>
      <c r="D96" s="88" t="s">
        <v>582</v>
      </c>
      <c r="E96" s="88" t="s">
        <v>648</v>
      </c>
      <c r="F96" s="88"/>
      <c r="G96" s="89">
        <v>140</v>
      </c>
      <c r="H96" s="89">
        <v>140</v>
      </c>
    </row>
    <row r="97" spans="1:8" ht="51">
      <c r="A97" s="102">
        <f t="shared" si="1"/>
        <v>84</v>
      </c>
      <c r="B97" s="87" t="s">
        <v>1019</v>
      </c>
      <c r="C97" s="88" t="s">
        <v>621</v>
      </c>
      <c r="D97" s="88" t="s">
        <v>582</v>
      </c>
      <c r="E97" s="88" t="s">
        <v>1020</v>
      </c>
      <c r="F97" s="88"/>
      <c r="G97" s="89">
        <v>140</v>
      </c>
      <c r="H97" s="89">
        <v>140</v>
      </c>
    </row>
    <row r="98" spans="1:8" ht="12.75">
      <c r="A98" s="102">
        <f t="shared" si="1"/>
        <v>85</v>
      </c>
      <c r="B98" s="87" t="s">
        <v>655</v>
      </c>
      <c r="C98" s="88" t="s">
        <v>621</v>
      </c>
      <c r="D98" s="88" t="s">
        <v>582</v>
      </c>
      <c r="E98" s="88" t="s">
        <v>1020</v>
      </c>
      <c r="F98" s="88" t="s">
        <v>656</v>
      </c>
      <c r="G98" s="89">
        <v>140</v>
      </c>
      <c r="H98" s="89">
        <v>140</v>
      </c>
    </row>
    <row r="99" spans="1:8" ht="12.75">
      <c r="A99" s="102">
        <f t="shared" si="1"/>
        <v>86</v>
      </c>
      <c r="B99" s="87" t="s">
        <v>1021</v>
      </c>
      <c r="C99" s="88" t="s">
        <v>621</v>
      </c>
      <c r="D99" s="88" t="s">
        <v>582</v>
      </c>
      <c r="E99" s="88" t="s">
        <v>1020</v>
      </c>
      <c r="F99" s="88" t="s">
        <v>1022</v>
      </c>
      <c r="G99" s="89">
        <v>140</v>
      </c>
      <c r="H99" s="89">
        <v>140</v>
      </c>
    </row>
    <row r="100" spans="1:8" ht="12.75">
      <c r="A100" s="102">
        <f t="shared" si="1"/>
        <v>87</v>
      </c>
      <c r="B100" s="87" t="s">
        <v>314</v>
      </c>
      <c r="C100" s="88" t="s">
        <v>621</v>
      </c>
      <c r="D100" s="88" t="s">
        <v>583</v>
      </c>
      <c r="E100" s="88"/>
      <c r="F100" s="88"/>
      <c r="G100" s="89">
        <v>794.6</v>
      </c>
      <c r="H100" s="89">
        <v>794.6</v>
      </c>
    </row>
    <row r="101" spans="1:8" ht="51">
      <c r="A101" s="102">
        <f t="shared" si="1"/>
        <v>88</v>
      </c>
      <c r="B101" s="87" t="s">
        <v>634</v>
      </c>
      <c r="C101" s="88" t="s">
        <v>621</v>
      </c>
      <c r="D101" s="88" t="s">
        <v>583</v>
      </c>
      <c r="E101" s="88" t="s">
        <v>635</v>
      </c>
      <c r="F101" s="88"/>
      <c r="G101" s="89">
        <v>450</v>
      </c>
      <c r="H101" s="89">
        <v>450</v>
      </c>
    </row>
    <row r="102" spans="1:8" ht="51">
      <c r="A102" s="102">
        <f t="shared" si="1"/>
        <v>89</v>
      </c>
      <c r="B102" s="87" t="s">
        <v>636</v>
      </c>
      <c r="C102" s="88" t="s">
        <v>621</v>
      </c>
      <c r="D102" s="88" t="s">
        <v>583</v>
      </c>
      <c r="E102" s="88" t="s">
        <v>637</v>
      </c>
      <c r="F102" s="88"/>
      <c r="G102" s="89">
        <v>450</v>
      </c>
      <c r="H102" s="89">
        <v>450</v>
      </c>
    </row>
    <row r="103" spans="1:8" ht="153">
      <c r="A103" s="102">
        <f t="shared" si="1"/>
        <v>90</v>
      </c>
      <c r="B103" s="96" t="s">
        <v>704</v>
      </c>
      <c r="C103" s="88" t="s">
        <v>621</v>
      </c>
      <c r="D103" s="88" t="s">
        <v>583</v>
      </c>
      <c r="E103" s="88" t="s">
        <v>705</v>
      </c>
      <c r="F103" s="88"/>
      <c r="G103" s="89">
        <v>450</v>
      </c>
      <c r="H103" s="89">
        <v>450</v>
      </c>
    </row>
    <row r="104" spans="1:8" ht="25.5">
      <c r="A104" s="102">
        <f t="shared" si="1"/>
        <v>91</v>
      </c>
      <c r="B104" s="87" t="s">
        <v>629</v>
      </c>
      <c r="C104" s="88" t="s">
        <v>621</v>
      </c>
      <c r="D104" s="88" t="s">
        <v>583</v>
      </c>
      <c r="E104" s="88" t="s">
        <v>705</v>
      </c>
      <c r="F104" s="88" t="s">
        <v>630</v>
      </c>
      <c r="G104" s="89">
        <v>450</v>
      </c>
      <c r="H104" s="89">
        <v>450</v>
      </c>
    </row>
    <row r="105" spans="1:8" ht="38.25">
      <c r="A105" s="102">
        <f t="shared" si="1"/>
        <v>92</v>
      </c>
      <c r="B105" s="87" t="s">
        <v>701</v>
      </c>
      <c r="C105" s="88" t="s">
        <v>621</v>
      </c>
      <c r="D105" s="88" t="s">
        <v>583</v>
      </c>
      <c r="E105" s="88" t="s">
        <v>705</v>
      </c>
      <c r="F105" s="88" t="s">
        <v>631</v>
      </c>
      <c r="G105" s="89">
        <v>450</v>
      </c>
      <c r="H105" s="89">
        <v>450</v>
      </c>
    </row>
    <row r="106" spans="1:8" ht="25.5">
      <c r="A106" s="102">
        <f t="shared" si="1"/>
        <v>93</v>
      </c>
      <c r="B106" s="87" t="s">
        <v>645</v>
      </c>
      <c r="C106" s="88" t="s">
        <v>621</v>
      </c>
      <c r="D106" s="88" t="s">
        <v>583</v>
      </c>
      <c r="E106" s="88" t="s">
        <v>646</v>
      </c>
      <c r="F106" s="88"/>
      <c r="G106" s="89">
        <v>344.6</v>
      </c>
      <c r="H106" s="89">
        <v>344.6</v>
      </c>
    </row>
    <row r="107" spans="1:8" ht="25.5">
      <c r="A107" s="102">
        <f t="shared" si="1"/>
        <v>94</v>
      </c>
      <c r="B107" s="87" t="s">
        <v>647</v>
      </c>
      <c r="C107" s="88" t="s">
        <v>621</v>
      </c>
      <c r="D107" s="88" t="s">
        <v>583</v>
      </c>
      <c r="E107" s="88" t="s">
        <v>648</v>
      </c>
      <c r="F107" s="88"/>
      <c r="G107" s="89">
        <v>344.6</v>
      </c>
      <c r="H107" s="89">
        <v>344.6</v>
      </c>
    </row>
    <row r="108" spans="1:8" ht="102">
      <c r="A108" s="102">
        <f t="shared" si="1"/>
        <v>95</v>
      </c>
      <c r="B108" s="87" t="s">
        <v>706</v>
      </c>
      <c r="C108" s="88" t="s">
        <v>621</v>
      </c>
      <c r="D108" s="88" t="s">
        <v>583</v>
      </c>
      <c r="E108" s="88" t="s">
        <v>707</v>
      </c>
      <c r="F108" s="88"/>
      <c r="G108" s="89">
        <v>39.8</v>
      </c>
      <c r="H108" s="89">
        <v>39.8</v>
      </c>
    </row>
    <row r="109" spans="1:8" ht="25.5">
      <c r="A109" s="102">
        <f t="shared" si="1"/>
        <v>96</v>
      </c>
      <c r="B109" s="87" t="s">
        <v>629</v>
      </c>
      <c r="C109" s="88" t="s">
        <v>621</v>
      </c>
      <c r="D109" s="88" t="s">
        <v>583</v>
      </c>
      <c r="E109" s="88" t="s">
        <v>707</v>
      </c>
      <c r="F109" s="88" t="s">
        <v>630</v>
      </c>
      <c r="G109" s="89">
        <v>39.8</v>
      </c>
      <c r="H109" s="89">
        <v>39.8</v>
      </c>
    </row>
    <row r="110" spans="1:8" ht="38.25">
      <c r="A110" s="102">
        <f t="shared" si="1"/>
        <v>97</v>
      </c>
      <c r="B110" s="87" t="s">
        <v>701</v>
      </c>
      <c r="C110" s="88" t="s">
        <v>621</v>
      </c>
      <c r="D110" s="88" t="s">
        <v>583</v>
      </c>
      <c r="E110" s="88" t="s">
        <v>707</v>
      </c>
      <c r="F110" s="88" t="s">
        <v>631</v>
      </c>
      <c r="G110" s="89">
        <v>39.8</v>
      </c>
      <c r="H110" s="89">
        <v>39.8</v>
      </c>
    </row>
    <row r="111" spans="1:8" ht="51">
      <c r="A111" s="102">
        <f t="shared" si="1"/>
        <v>98</v>
      </c>
      <c r="B111" s="87" t="s">
        <v>1023</v>
      </c>
      <c r="C111" s="88" t="s">
        <v>621</v>
      </c>
      <c r="D111" s="88" t="s">
        <v>583</v>
      </c>
      <c r="E111" s="88" t="s">
        <v>1024</v>
      </c>
      <c r="F111" s="88"/>
      <c r="G111" s="89">
        <v>148.8</v>
      </c>
      <c r="H111" s="89">
        <v>148.8</v>
      </c>
    </row>
    <row r="112" spans="1:8" ht="25.5">
      <c r="A112" s="102">
        <f t="shared" si="1"/>
        <v>99</v>
      </c>
      <c r="B112" s="87" t="s">
        <v>629</v>
      </c>
      <c r="C112" s="88" t="s">
        <v>621</v>
      </c>
      <c r="D112" s="88" t="s">
        <v>583</v>
      </c>
      <c r="E112" s="88" t="s">
        <v>1024</v>
      </c>
      <c r="F112" s="88" t="s">
        <v>630</v>
      </c>
      <c r="G112" s="89">
        <v>148.8</v>
      </c>
      <c r="H112" s="89">
        <v>148.8</v>
      </c>
    </row>
    <row r="113" spans="1:8" ht="38.25">
      <c r="A113" s="102">
        <f t="shared" si="1"/>
        <v>100</v>
      </c>
      <c r="B113" s="87" t="s">
        <v>701</v>
      </c>
      <c r="C113" s="88" t="s">
        <v>621</v>
      </c>
      <c r="D113" s="88" t="s">
        <v>583</v>
      </c>
      <c r="E113" s="88" t="s">
        <v>1024</v>
      </c>
      <c r="F113" s="88" t="s">
        <v>631</v>
      </c>
      <c r="G113" s="89">
        <v>148.8</v>
      </c>
      <c r="H113" s="89">
        <v>148.8</v>
      </c>
    </row>
    <row r="114" spans="1:8" ht="89.25">
      <c r="A114" s="102">
        <f t="shared" si="1"/>
        <v>101</v>
      </c>
      <c r="B114" s="87" t="s">
        <v>708</v>
      </c>
      <c r="C114" s="88" t="s">
        <v>621</v>
      </c>
      <c r="D114" s="88" t="s">
        <v>583</v>
      </c>
      <c r="E114" s="88" t="s">
        <v>709</v>
      </c>
      <c r="F114" s="88"/>
      <c r="G114" s="89">
        <v>156</v>
      </c>
      <c r="H114" s="89">
        <v>156</v>
      </c>
    </row>
    <row r="115" spans="1:8" ht="12.75">
      <c r="A115" s="102">
        <f t="shared" si="1"/>
        <v>102</v>
      </c>
      <c r="B115" s="87" t="s">
        <v>655</v>
      </c>
      <c r="C115" s="88" t="s">
        <v>621</v>
      </c>
      <c r="D115" s="88" t="s">
        <v>583</v>
      </c>
      <c r="E115" s="88" t="s">
        <v>709</v>
      </c>
      <c r="F115" s="88" t="s">
        <v>656</v>
      </c>
      <c r="G115" s="89">
        <v>156</v>
      </c>
      <c r="H115" s="89">
        <v>156</v>
      </c>
    </row>
    <row r="116" spans="1:8" ht="12.75">
      <c r="A116" s="102">
        <f t="shared" si="1"/>
        <v>103</v>
      </c>
      <c r="B116" s="87" t="s">
        <v>710</v>
      </c>
      <c r="C116" s="88" t="s">
        <v>621</v>
      </c>
      <c r="D116" s="88" t="s">
        <v>583</v>
      </c>
      <c r="E116" s="88" t="s">
        <v>709</v>
      </c>
      <c r="F116" s="88" t="s">
        <v>711</v>
      </c>
      <c r="G116" s="89">
        <v>156</v>
      </c>
      <c r="H116" s="89">
        <v>156</v>
      </c>
    </row>
    <row r="117" spans="1:8" ht="12.75">
      <c r="A117" s="102">
        <f t="shared" si="1"/>
        <v>104</v>
      </c>
      <c r="B117" s="87" t="s">
        <v>1025</v>
      </c>
      <c r="C117" s="88" t="s">
        <v>621</v>
      </c>
      <c r="D117" s="88" t="s">
        <v>429</v>
      </c>
      <c r="E117" s="88"/>
      <c r="F117" s="88"/>
      <c r="G117" s="89">
        <v>21903</v>
      </c>
      <c r="H117" s="89">
        <v>18799.5</v>
      </c>
    </row>
    <row r="118" spans="1:8" ht="12.75">
      <c r="A118" s="102">
        <f t="shared" si="1"/>
        <v>105</v>
      </c>
      <c r="B118" s="87" t="s">
        <v>430</v>
      </c>
      <c r="C118" s="88" t="s">
        <v>621</v>
      </c>
      <c r="D118" s="88" t="s">
        <v>431</v>
      </c>
      <c r="E118" s="88"/>
      <c r="F118" s="88"/>
      <c r="G118" s="89">
        <v>3536.5</v>
      </c>
      <c r="H118" s="89">
        <v>3532.7</v>
      </c>
    </row>
    <row r="119" spans="1:8" ht="25.5">
      <c r="A119" s="102">
        <f t="shared" si="1"/>
        <v>106</v>
      </c>
      <c r="B119" s="87" t="s">
        <v>1026</v>
      </c>
      <c r="C119" s="88" t="s">
        <v>621</v>
      </c>
      <c r="D119" s="88" t="s">
        <v>431</v>
      </c>
      <c r="E119" s="88" t="s">
        <v>1027</v>
      </c>
      <c r="F119" s="88"/>
      <c r="G119" s="89">
        <v>3536.5</v>
      </c>
      <c r="H119" s="89">
        <v>3532.7</v>
      </c>
    </row>
    <row r="120" spans="1:8" ht="25.5">
      <c r="A120" s="102">
        <f t="shared" si="1"/>
        <v>107</v>
      </c>
      <c r="B120" s="87" t="s">
        <v>1028</v>
      </c>
      <c r="C120" s="88" t="s">
        <v>621</v>
      </c>
      <c r="D120" s="88" t="s">
        <v>431</v>
      </c>
      <c r="E120" s="88" t="s">
        <v>1029</v>
      </c>
      <c r="F120" s="88"/>
      <c r="G120" s="89">
        <v>45.3</v>
      </c>
      <c r="H120" s="89">
        <v>41.5</v>
      </c>
    </row>
    <row r="121" spans="1:8" ht="140.25">
      <c r="A121" s="102">
        <f t="shared" si="1"/>
        <v>108</v>
      </c>
      <c r="B121" s="96" t="s">
        <v>712</v>
      </c>
      <c r="C121" s="88" t="s">
        <v>621</v>
      </c>
      <c r="D121" s="88" t="s">
        <v>431</v>
      </c>
      <c r="E121" s="88" t="s">
        <v>1030</v>
      </c>
      <c r="F121" s="88"/>
      <c r="G121" s="89">
        <v>45.3</v>
      </c>
      <c r="H121" s="89">
        <v>41.5</v>
      </c>
    </row>
    <row r="122" spans="1:8" ht="12.75">
      <c r="A122" s="102">
        <f t="shared" si="1"/>
        <v>109</v>
      </c>
      <c r="B122" s="87" t="s">
        <v>655</v>
      </c>
      <c r="C122" s="88" t="s">
        <v>621</v>
      </c>
      <c r="D122" s="88" t="s">
        <v>431</v>
      </c>
      <c r="E122" s="88" t="s">
        <v>1030</v>
      </c>
      <c r="F122" s="88" t="s">
        <v>656</v>
      </c>
      <c r="G122" s="89">
        <v>45.3</v>
      </c>
      <c r="H122" s="89">
        <v>41.5</v>
      </c>
    </row>
    <row r="123" spans="1:8" ht="51">
      <c r="A123" s="102">
        <f t="shared" si="1"/>
        <v>110</v>
      </c>
      <c r="B123" s="87" t="s">
        <v>1031</v>
      </c>
      <c r="C123" s="88" t="s">
        <v>621</v>
      </c>
      <c r="D123" s="88" t="s">
        <v>431</v>
      </c>
      <c r="E123" s="88" t="s">
        <v>1030</v>
      </c>
      <c r="F123" s="88" t="s">
        <v>1032</v>
      </c>
      <c r="G123" s="89">
        <v>45.3</v>
      </c>
      <c r="H123" s="89">
        <v>41.5</v>
      </c>
    </row>
    <row r="124" spans="1:8" ht="38.25">
      <c r="A124" s="102">
        <f t="shared" si="1"/>
        <v>111</v>
      </c>
      <c r="B124" s="87" t="s">
        <v>1037</v>
      </c>
      <c r="C124" s="88" t="s">
        <v>621</v>
      </c>
      <c r="D124" s="88" t="s">
        <v>431</v>
      </c>
      <c r="E124" s="88" t="s">
        <v>1038</v>
      </c>
      <c r="F124" s="88"/>
      <c r="G124" s="89">
        <v>3491.2</v>
      </c>
      <c r="H124" s="89">
        <v>3491.2</v>
      </c>
    </row>
    <row r="125" spans="1:8" ht="102">
      <c r="A125" s="102">
        <f t="shared" si="1"/>
        <v>112</v>
      </c>
      <c r="B125" s="96" t="s">
        <v>808</v>
      </c>
      <c r="C125" s="88" t="s">
        <v>621</v>
      </c>
      <c r="D125" s="88" t="s">
        <v>431</v>
      </c>
      <c r="E125" s="88" t="s">
        <v>667</v>
      </c>
      <c r="F125" s="88"/>
      <c r="G125" s="89">
        <v>3491.2</v>
      </c>
      <c r="H125" s="89">
        <v>3491.2</v>
      </c>
    </row>
    <row r="126" spans="1:8" ht="76.5">
      <c r="A126" s="102">
        <f t="shared" si="1"/>
        <v>113</v>
      </c>
      <c r="B126" s="87" t="s">
        <v>308</v>
      </c>
      <c r="C126" s="88" t="s">
        <v>621</v>
      </c>
      <c r="D126" s="88" t="s">
        <v>431</v>
      </c>
      <c r="E126" s="88" t="s">
        <v>667</v>
      </c>
      <c r="F126" s="88" t="s">
        <v>309</v>
      </c>
      <c r="G126" s="89">
        <v>2918.6</v>
      </c>
      <c r="H126" s="89">
        <v>2918.6</v>
      </c>
    </row>
    <row r="127" spans="1:8" ht="38.25">
      <c r="A127" s="102">
        <f t="shared" si="1"/>
        <v>114</v>
      </c>
      <c r="B127" s="87" t="s">
        <v>626</v>
      </c>
      <c r="C127" s="88" t="s">
        <v>621</v>
      </c>
      <c r="D127" s="88" t="s">
        <v>431</v>
      </c>
      <c r="E127" s="88" t="s">
        <v>667</v>
      </c>
      <c r="F127" s="88" t="s">
        <v>571</v>
      </c>
      <c r="G127" s="89">
        <v>2918.6</v>
      </c>
      <c r="H127" s="89">
        <v>2918.6</v>
      </c>
    </row>
    <row r="128" spans="1:8" ht="25.5">
      <c r="A128" s="102">
        <f t="shared" si="1"/>
        <v>115</v>
      </c>
      <c r="B128" s="87" t="s">
        <v>629</v>
      </c>
      <c r="C128" s="88" t="s">
        <v>621</v>
      </c>
      <c r="D128" s="88" t="s">
        <v>431</v>
      </c>
      <c r="E128" s="88" t="s">
        <v>667</v>
      </c>
      <c r="F128" s="88" t="s">
        <v>630</v>
      </c>
      <c r="G128" s="89">
        <v>572.6</v>
      </c>
      <c r="H128" s="89">
        <v>572.6</v>
      </c>
    </row>
    <row r="129" spans="1:8" ht="38.25">
      <c r="A129" s="102">
        <f t="shared" si="1"/>
        <v>116</v>
      </c>
      <c r="B129" s="87" t="s">
        <v>701</v>
      </c>
      <c r="C129" s="88" t="s">
        <v>621</v>
      </c>
      <c r="D129" s="88" t="s">
        <v>431</v>
      </c>
      <c r="E129" s="88" t="s">
        <v>667</v>
      </c>
      <c r="F129" s="88" t="s">
        <v>631</v>
      </c>
      <c r="G129" s="89">
        <v>572.6</v>
      </c>
      <c r="H129" s="89">
        <v>572.6</v>
      </c>
    </row>
    <row r="130" spans="1:8" ht="12.75">
      <c r="A130" s="102">
        <f t="shared" si="1"/>
        <v>117</v>
      </c>
      <c r="B130" s="87" t="s">
        <v>297</v>
      </c>
      <c r="C130" s="88" t="s">
        <v>621</v>
      </c>
      <c r="D130" s="88" t="s">
        <v>298</v>
      </c>
      <c r="E130" s="88"/>
      <c r="F130" s="88"/>
      <c r="G130" s="89">
        <v>30</v>
      </c>
      <c r="H130" s="89">
        <v>30</v>
      </c>
    </row>
    <row r="131" spans="1:8" ht="51">
      <c r="A131" s="102">
        <f t="shared" si="1"/>
        <v>118</v>
      </c>
      <c r="B131" s="87" t="s">
        <v>634</v>
      </c>
      <c r="C131" s="88" t="s">
        <v>621</v>
      </c>
      <c r="D131" s="88" t="s">
        <v>298</v>
      </c>
      <c r="E131" s="88" t="s">
        <v>635</v>
      </c>
      <c r="F131" s="88"/>
      <c r="G131" s="89">
        <v>30</v>
      </c>
      <c r="H131" s="89">
        <v>30</v>
      </c>
    </row>
    <row r="132" spans="1:8" ht="51">
      <c r="A132" s="102">
        <f t="shared" si="1"/>
        <v>119</v>
      </c>
      <c r="B132" s="87" t="s">
        <v>636</v>
      </c>
      <c r="C132" s="88" t="s">
        <v>621</v>
      </c>
      <c r="D132" s="88" t="s">
        <v>298</v>
      </c>
      <c r="E132" s="88" t="s">
        <v>637</v>
      </c>
      <c r="F132" s="88"/>
      <c r="G132" s="89">
        <v>30</v>
      </c>
      <c r="H132" s="89">
        <v>30</v>
      </c>
    </row>
    <row r="133" spans="1:8" ht="153">
      <c r="A133" s="102">
        <f t="shared" si="1"/>
        <v>120</v>
      </c>
      <c r="B133" s="96" t="s">
        <v>713</v>
      </c>
      <c r="C133" s="88" t="s">
        <v>621</v>
      </c>
      <c r="D133" s="88" t="s">
        <v>298</v>
      </c>
      <c r="E133" s="88" t="s">
        <v>714</v>
      </c>
      <c r="F133" s="88"/>
      <c r="G133" s="89">
        <v>30</v>
      </c>
      <c r="H133" s="89">
        <v>30</v>
      </c>
    </row>
    <row r="134" spans="1:8" ht="25.5">
      <c r="A134" s="102">
        <f t="shared" si="1"/>
        <v>121</v>
      </c>
      <c r="B134" s="87" t="s">
        <v>629</v>
      </c>
      <c r="C134" s="88" t="s">
        <v>621</v>
      </c>
      <c r="D134" s="88" t="s">
        <v>298</v>
      </c>
      <c r="E134" s="88" t="s">
        <v>714</v>
      </c>
      <c r="F134" s="88" t="s">
        <v>630</v>
      </c>
      <c r="G134" s="89">
        <v>30</v>
      </c>
      <c r="H134" s="89">
        <v>30</v>
      </c>
    </row>
    <row r="135" spans="1:8" ht="38.25">
      <c r="A135" s="102">
        <f t="shared" si="1"/>
        <v>122</v>
      </c>
      <c r="B135" s="87" t="s">
        <v>701</v>
      </c>
      <c r="C135" s="88" t="s">
        <v>621</v>
      </c>
      <c r="D135" s="88" t="s">
        <v>298</v>
      </c>
      <c r="E135" s="88" t="s">
        <v>714</v>
      </c>
      <c r="F135" s="88" t="s">
        <v>631</v>
      </c>
      <c r="G135" s="89">
        <v>30</v>
      </c>
      <c r="H135" s="89">
        <v>30</v>
      </c>
    </row>
    <row r="136" spans="1:8" ht="12.75">
      <c r="A136" s="102">
        <f t="shared" si="1"/>
        <v>123</v>
      </c>
      <c r="B136" s="87" t="s">
        <v>432</v>
      </c>
      <c r="C136" s="88" t="s">
        <v>621</v>
      </c>
      <c r="D136" s="88" t="s">
        <v>433</v>
      </c>
      <c r="E136" s="88"/>
      <c r="F136" s="88"/>
      <c r="G136" s="89">
        <v>12980.9</v>
      </c>
      <c r="H136" s="89">
        <v>12980.9</v>
      </c>
    </row>
    <row r="137" spans="1:8" ht="25.5">
      <c r="A137" s="102">
        <f t="shared" si="1"/>
        <v>124</v>
      </c>
      <c r="B137" s="87" t="s">
        <v>670</v>
      </c>
      <c r="C137" s="88" t="s">
        <v>621</v>
      </c>
      <c r="D137" s="88" t="s">
        <v>433</v>
      </c>
      <c r="E137" s="88" t="s">
        <v>671</v>
      </c>
      <c r="F137" s="88"/>
      <c r="G137" s="89">
        <v>12980.9</v>
      </c>
      <c r="H137" s="89">
        <v>12980.9</v>
      </c>
    </row>
    <row r="138" spans="1:8" ht="12.75">
      <c r="A138" s="102">
        <f t="shared" si="1"/>
        <v>125</v>
      </c>
      <c r="B138" s="87" t="s">
        <v>312</v>
      </c>
      <c r="C138" s="88" t="s">
        <v>621</v>
      </c>
      <c r="D138" s="88" t="s">
        <v>433</v>
      </c>
      <c r="E138" s="88" t="s">
        <v>672</v>
      </c>
      <c r="F138" s="88"/>
      <c r="G138" s="89">
        <v>12980.9</v>
      </c>
      <c r="H138" s="89">
        <v>12980.9</v>
      </c>
    </row>
    <row r="139" spans="1:8" ht="140.25">
      <c r="A139" s="102">
        <f t="shared" si="1"/>
        <v>126</v>
      </c>
      <c r="B139" s="96" t="s">
        <v>673</v>
      </c>
      <c r="C139" s="88" t="s">
        <v>621</v>
      </c>
      <c r="D139" s="88" t="s">
        <v>433</v>
      </c>
      <c r="E139" s="88" t="s">
        <v>674</v>
      </c>
      <c r="F139" s="88"/>
      <c r="G139" s="89">
        <v>12980.9</v>
      </c>
      <c r="H139" s="89">
        <v>12980.9</v>
      </c>
    </row>
    <row r="140" spans="1:8" ht="12.75">
      <c r="A140" s="102">
        <f t="shared" si="1"/>
        <v>127</v>
      </c>
      <c r="B140" s="87" t="s">
        <v>655</v>
      </c>
      <c r="C140" s="88" t="s">
        <v>621</v>
      </c>
      <c r="D140" s="88" t="s">
        <v>433</v>
      </c>
      <c r="E140" s="88" t="s">
        <v>674</v>
      </c>
      <c r="F140" s="88" t="s">
        <v>656</v>
      </c>
      <c r="G140" s="89">
        <v>12980.9</v>
      </c>
      <c r="H140" s="89">
        <v>12980.9</v>
      </c>
    </row>
    <row r="141" spans="1:8" ht="51">
      <c r="A141" s="102">
        <f t="shared" si="1"/>
        <v>128</v>
      </c>
      <c r="B141" s="87" t="s">
        <v>1031</v>
      </c>
      <c r="C141" s="88" t="s">
        <v>621</v>
      </c>
      <c r="D141" s="88" t="s">
        <v>433</v>
      </c>
      <c r="E141" s="88" t="s">
        <v>674</v>
      </c>
      <c r="F141" s="88" t="s">
        <v>1032</v>
      </c>
      <c r="G141" s="89">
        <v>12980.9</v>
      </c>
      <c r="H141" s="89">
        <v>12980.9</v>
      </c>
    </row>
    <row r="142" spans="1:8" ht="25.5">
      <c r="A142" s="102">
        <f t="shared" si="1"/>
        <v>129</v>
      </c>
      <c r="B142" s="87" t="s">
        <v>586</v>
      </c>
      <c r="C142" s="88" t="s">
        <v>621</v>
      </c>
      <c r="D142" s="88" t="s">
        <v>581</v>
      </c>
      <c r="E142" s="88"/>
      <c r="F142" s="88"/>
      <c r="G142" s="89">
        <v>5355.6</v>
      </c>
      <c r="H142" s="89">
        <v>2255.9</v>
      </c>
    </row>
    <row r="143" spans="1:8" ht="38.25">
      <c r="A143" s="102">
        <f t="shared" si="1"/>
        <v>130</v>
      </c>
      <c r="B143" s="87" t="s">
        <v>675</v>
      </c>
      <c r="C143" s="88" t="s">
        <v>621</v>
      </c>
      <c r="D143" s="88" t="s">
        <v>581</v>
      </c>
      <c r="E143" s="88" t="s">
        <v>676</v>
      </c>
      <c r="F143" s="88"/>
      <c r="G143" s="89">
        <v>1000</v>
      </c>
      <c r="H143" s="89">
        <v>0</v>
      </c>
    </row>
    <row r="144" spans="1:8" ht="12.75">
      <c r="A144" s="102">
        <f aca="true" t="shared" si="2" ref="A144:A207">A143+1</f>
        <v>131</v>
      </c>
      <c r="B144" s="87" t="s">
        <v>312</v>
      </c>
      <c r="C144" s="88" t="s">
        <v>621</v>
      </c>
      <c r="D144" s="88" t="s">
        <v>581</v>
      </c>
      <c r="E144" s="88" t="s">
        <v>677</v>
      </c>
      <c r="F144" s="88"/>
      <c r="G144" s="89">
        <v>1000</v>
      </c>
      <c r="H144" s="89">
        <v>0</v>
      </c>
    </row>
    <row r="145" spans="1:8" ht="89.25">
      <c r="A145" s="102">
        <f t="shared" si="2"/>
        <v>132</v>
      </c>
      <c r="B145" s="87" t="s">
        <v>678</v>
      </c>
      <c r="C145" s="88" t="s">
        <v>621</v>
      </c>
      <c r="D145" s="88" t="s">
        <v>581</v>
      </c>
      <c r="E145" s="88" t="s">
        <v>679</v>
      </c>
      <c r="F145" s="88"/>
      <c r="G145" s="89">
        <v>100</v>
      </c>
      <c r="H145" s="89">
        <v>0</v>
      </c>
    </row>
    <row r="146" spans="1:8" ht="25.5">
      <c r="A146" s="102">
        <f t="shared" si="2"/>
        <v>133</v>
      </c>
      <c r="B146" s="87" t="s">
        <v>629</v>
      </c>
      <c r="C146" s="88" t="s">
        <v>621</v>
      </c>
      <c r="D146" s="88" t="s">
        <v>581</v>
      </c>
      <c r="E146" s="88" t="s">
        <v>679</v>
      </c>
      <c r="F146" s="88" t="s">
        <v>630</v>
      </c>
      <c r="G146" s="89">
        <v>100</v>
      </c>
      <c r="H146" s="89">
        <v>0</v>
      </c>
    </row>
    <row r="147" spans="1:8" ht="38.25">
      <c r="A147" s="102">
        <f t="shared" si="2"/>
        <v>134</v>
      </c>
      <c r="B147" s="87" t="s">
        <v>701</v>
      </c>
      <c r="C147" s="88" t="s">
        <v>621</v>
      </c>
      <c r="D147" s="88" t="s">
        <v>581</v>
      </c>
      <c r="E147" s="88" t="s">
        <v>679</v>
      </c>
      <c r="F147" s="88" t="s">
        <v>631</v>
      </c>
      <c r="G147" s="89">
        <v>100</v>
      </c>
      <c r="H147" s="89">
        <v>0</v>
      </c>
    </row>
    <row r="148" spans="1:8" ht="76.5">
      <c r="A148" s="102">
        <f t="shared" si="2"/>
        <v>135</v>
      </c>
      <c r="B148" s="87" t="s">
        <v>682</v>
      </c>
      <c r="C148" s="88" t="s">
        <v>621</v>
      </c>
      <c r="D148" s="88" t="s">
        <v>581</v>
      </c>
      <c r="E148" s="88" t="s">
        <v>683</v>
      </c>
      <c r="F148" s="88"/>
      <c r="G148" s="89">
        <v>250</v>
      </c>
      <c r="H148" s="89">
        <v>0</v>
      </c>
    </row>
    <row r="149" spans="1:8" ht="25.5">
      <c r="A149" s="102">
        <f t="shared" si="2"/>
        <v>136</v>
      </c>
      <c r="B149" s="87" t="s">
        <v>629</v>
      </c>
      <c r="C149" s="88" t="s">
        <v>621</v>
      </c>
      <c r="D149" s="88" t="s">
        <v>581</v>
      </c>
      <c r="E149" s="88" t="s">
        <v>683</v>
      </c>
      <c r="F149" s="88" t="s">
        <v>630</v>
      </c>
      <c r="G149" s="89">
        <v>250</v>
      </c>
      <c r="H149" s="89">
        <v>0</v>
      </c>
    </row>
    <row r="150" spans="1:8" ht="38.25">
      <c r="A150" s="102">
        <f t="shared" si="2"/>
        <v>137</v>
      </c>
      <c r="B150" s="87" t="s">
        <v>701</v>
      </c>
      <c r="C150" s="88" t="s">
        <v>621</v>
      </c>
      <c r="D150" s="88" t="s">
        <v>581</v>
      </c>
      <c r="E150" s="88" t="s">
        <v>683</v>
      </c>
      <c r="F150" s="88" t="s">
        <v>631</v>
      </c>
      <c r="G150" s="89">
        <v>250</v>
      </c>
      <c r="H150" s="89">
        <v>0</v>
      </c>
    </row>
    <row r="151" spans="1:8" ht="76.5">
      <c r="A151" s="102">
        <f t="shared" si="2"/>
        <v>138</v>
      </c>
      <c r="B151" s="87" t="s">
        <v>684</v>
      </c>
      <c r="C151" s="88" t="s">
        <v>621</v>
      </c>
      <c r="D151" s="88" t="s">
        <v>581</v>
      </c>
      <c r="E151" s="88" t="s">
        <v>685</v>
      </c>
      <c r="F151" s="88"/>
      <c r="G151" s="89">
        <v>650</v>
      </c>
      <c r="H151" s="89">
        <v>0</v>
      </c>
    </row>
    <row r="152" spans="1:8" ht="25.5">
      <c r="A152" s="102">
        <f t="shared" si="2"/>
        <v>139</v>
      </c>
      <c r="B152" s="87" t="s">
        <v>629</v>
      </c>
      <c r="C152" s="88" t="s">
        <v>621</v>
      </c>
      <c r="D152" s="88" t="s">
        <v>581</v>
      </c>
      <c r="E152" s="88" t="s">
        <v>685</v>
      </c>
      <c r="F152" s="88" t="s">
        <v>630</v>
      </c>
      <c r="G152" s="89">
        <v>650</v>
      </c>
      <c r="H152" s="89">
        <v>0</v>
      </c>
    </row>
    <row r="153" spans="1:8" ht="38.25">
      <c r="A153" s="102">
        <f t="shared" si="2"/>
        <v>140</v>
      </c>
      <c r="B153" s="87" t="s">
        <v>701</v>
      </c>
      <c r="C153" s="88" t="s">
        <v>621</v>
      </c>
      <c r="D153" s="88" t="s">
        <v>581</v>
      </c>
      <c r="E153" s="88" t="s">
        <v>685</v>
      </c>
      <c r="F153" s="88" t="s">
        <v>631</v>
      </c>
      <c r="G153" s="89">
        <v>650</v>
      </c>
      <c r="H153" s="89">
        <v>0</v>
      </c>
    </row>
    <row r="154" spans="1:8" ht="38.25">
      <c r="A154" s="102">
        <f t="shared" si="2"/>
        <v>141</v>
      </c>
      <c r="B154" s="87" t="s">
        <v>715</v>
      </c>
      <c r="C154" s="88" t="s">
        <v>621</v>
      </c>
      <c r="D154" s="88" t="s">
        <v>581</v>
      </c>
      <c r="E154" s="88" t="s">
        <v>686</v>
      </c>
      <c r="F154" s="88"/>
      <c r="G154" s="89">
        <v>50</v>
      </c>
      <c r="H154" s="89">
        <v>50</v>
      </c>
    </row>
    <row r="155" spans="1:8" ht="12.75">
      <c r="A155" s="102">
        <f t="shared" si="2"/>
        <v>142</v>
      </c>
      <c r="B155" s="87" t="s">
        <v>312</v>
      </c>
      <c r="C155" s="88" t="s">
        <v>621</v>
      </c>
      <c r="D155" s="88" t="s">
        <v>581</v>
      </c>
      <c r="E155" s="88" t="s">
        <v>687</v>
      </c>
      <c r="F155" s="88"/>
      <c r="G155" s="89">
        <v>50</v>
      </c>
      <c r="H155" s="89">
        <v>50</v>
      </c>
    </row>
    <row r="156" spans="1:8" ht="127.5">
      <c r="A156" s="102">
        <f t="shared" si="2"/>
        <v>143</v>
      </c>
      <c r="B156" s="96" t="s">
        <v>716</v>
      </c>
      <c r="C156" s="88" t="s">
        <v>621</v>
      </c>
      <c r="D156" s="88" t="s">
        <v>581</v>
      </c>
      <c r="E156" s="88" t="s">
        <v>688</v>
      </c>
      <c r="F156" s="88"/>
      <c r="G156" s="89">
        <v>40</v>
      </c>
      <c r="H156" s="89">
        <v>40</v>
      </c>
    </row>
    <row r="157" spans="1:8" ht="12.75">
      <c r="A157" s="102">
        <f t="shared" si="2"/>
        <v>144</v>
      </c>
      <c r="B157" s="87" t="s">
        <v>655</v>
      </c>
      <c r="C157" s="88" t="s">
        <v>621</v>
      </c>
      <c r="D157" s="88" t="s">
        <v>581</v>
      </c>
      <c r="E157" s="88" t="s">
        <v>688</v>
      </c>
      <c r="F157" s="88" t="s">
        <v>656</v>
      </c>
      <c r="G157" s="89">
        <v>40</v>
      </c>
      <c r="H157" s="89">
        <v>40</v>
      </c>
    </row>
    <row r="158" spans="1:8" ht="51">
      <c r="A158" s="102">
        <f t="shared" si="2"/>
        <v>145</v>
      </c>
      <c r="B158" s="87" t="s">
        <v>1031</v>
      </c>
      <c r="C158" s="88" t="s">
        <v>621</v>
      </c>
      <c r="D158" s="88" t="s">
        <v>581</v>
      </c>
      <c r="E158" s="88" t="s">
        <v>688</v>
      </c>
      <c r="F158" s="88" t="s">
        <v>1032</v>
      </c>
      <c r="G158" s="89">
        <v>40</v>
      </c>
      <c r="H158" s="89">
        <v>40</v>
      </c>
    </row>
    <row r="159" spans="1:8" ht="114.75">
      <c r="A159" s="102">
        <f t="shared" si="2"/>
        <v>146</v>
      </c>
      <c r="B159" s="96" t="s">
        <v>717</v>
      </c>
      <c r="C159" s="88" t="s">
        <v>621</v>
      </c>
      <c r="D159" s="88" t="s">
        <v>581</v>
      </c>
      <c r="E159" s="88" t="s">
        <v>689</v>
      </c>
      <c r="F159" s="88"/>
      <c r="G159" s="89">
        <v>10</v>
      </c>
      <c r="H159" s="89">
        <v>10</v>
      </c>
    </row>
    <row r="160" spans="1:8" ht="12.75">
      <c r="A160" s="102">
        <f t="shared" si="2"/>
        <v>147</v>
      </c>
      <c r="B160" s="87" t="s">
        <v>655</v>
      </c>
      <c r="C160" s="88" t="s">
        <v>621</v>
      </c>
      <c r="D160" s="88" t="s">
        <v>581</v>
      </c>
      <c r="E160" s="88" t="s">
        <v>689</v>
      </c>
      <c r="F160" s="88" t="s">
        <v>656</v>
      </c>
      <c r="G160" s="89">
        <v>10</v>
      </c>
      <c r="H160" s="89">
        <v>10</v>
      </c>
    </row>
    <row r="161" spans="1:8" ht="51">
      <c r="A161" s="102">
        <f t="shared" si="2"/>
        <v>148</v>
      </c>
      <c r="B161" s="87" t="s">
        <v>1031</v>
      </c>
      <c r="C161" s="88" t="s">
        <v>621</v>
      </c>
      <c r="D161" s="88" t="s">
        <v>581</v>
      </c>
      <c r="E161" s="88" t="s">
        <v>689</v>
      </c>
      <c r="F161" s="88" t="s">
        <v>1032</v>
      </c>
      <c r="G161" s="89">
        <v>10</v>
      </c>
      <c r="H161" s="89">
        <v>10</v>
      </c>
    </row>
    <row r="162" spans="1:8" ht="25.5">
      <c r="A162" s="102">
        <f t="shared" si="2"/>
        <v>149</v>
      </c>
      <c r="B162" s="87" t="s">
        <v>1026</v>
      </c>
      <c r="C162" s="88" t="s">
        <v>621</v>
      </c>
      <c r="D162" s="88" t="s">
        <v>581</v>
      </c>
      <c r="E162" s="88" t="s">
        <v>1027</v>
      </c>
      <c r="F162" s="88"/>
      <c r="G162" s="89">
        <v>1205.6</v>
      </c>
      <c r="H162" s="89">
        <v>1205.9</v>
      </c>
    </row>
    <row r="163" spans="1:8" ht="25.5">
      <c r="A163" s="102">
        <f t="shared" si="2"/>
        <v>150</v>
      </c>
      <c r="B163" s="87" t="s">
        <v>1033</v>
      </c>
      <c r="C163" s="88" t="s">
        <v>621</v>
      </c>
      <c r="D163" s="88" t="s">
        <v>581</v>
      </c>
      <c r="E163" s="88" t="s">
        <v>1034</v>
      </c>
      <c r="F163" s="88"/>
      <c r="G163" s="89">
        <v>1205.6</v>
      </c>
      <c r="H163" s="89">
        <v>1205.9</v>
      </c>
    </row>
    <row r="164" spans="1:8" ht="76.5">
      <c r="A164" s="102">
        <f t="shared" si="2"/>
        <v>151</v>
      </c>
      <c r="B164" s="87" t="s">
        <v>718</v>
      </c>
      <c r="C164" s="88" t="s">
        <v>621</v>
      </c>
      <c r="D164" s="88" t="s">
        <v>581</v>
      </c>
      <c r="E164" s="88" t="s">
        <v>719</v>
      </c>
      <c r="F164" s="88"/>
      <c r="G164" s="89">
        <v>602.2</v>
      </c>
      <c r="H164" s="89">
        <v>602.2</v>
      </c>
    </row>
    <row r="165" spans="1:8" ht="25.5">
      <c r="A165" s="102">
        <f t="shared" si="2"/>
        <v>152</v>
      </c>
      <c r="B165" s="87" t="s">
        <v>629</v>
      </c>
      <c r="C165" s="88" t="s">
        <v>621</v>
      </c>
      <c r="D165" s="88" t="s">
        <v>581</v>
      </c>
      <c r="E165" s="88" t="s">
        <v>719</v>
      </c>
      <c r="F165" s="88" t="s">
        <v>630</v>
      </c>
      <c r="G165" s="89">
        <v>602.2</v>
      </c>
      <c r="H165" s="89">
        <v>602.2</v>
      </c>
    </row>
    <row r="166" spans="1:8" ht="38.25">
      <c r="A166" s="102">
        <f t="shared" si="2"/>
        <v>153</v>
      </c>
      <c r="B166" s="87" t="s">
        <v>701</v>
      </c>
      <c r="C166" s="88" t="s">
        <v>621</v>
      </c>
      <c r="D166" s="88" t="s">
        <v>581</v>
      </c>
      <c r="E166" s="88" t="s">
        <v>719</v>
      </c>
      <c r="F166" s="88" t="s">
        <v>631</v>
      </c>
      <c r="G166" s="89">
        <v>602.2</v>
      </c>
      <c r="H166" s="89">
        <v>602.2</v>
      </c>
    </row>
    <row r="167" spans="1:8" ht="114.75">
      <c r="A167" s="102">
        <f t="shared" si="2"/>
        <v>154</v>
      </c>
      <c r="B167" s="96" t="s">
        <v>805</v>
      </c>
      <c r="C167" s="88" t="s">
        <v>621</v>
      </c>
      <c r="D167" s="88" t="s">
        <v>581</v>
      </c>
      <c r="E167" s="88" t="s">
        <v>1035</v>
      </c>
      <c r="F167" s="88"/>
      <c r="G167" s="89">
        <v>601</v>
      </c>
      <c r="H167" s="89">
        <v>601</v>
      </c>
    </row>
    <row r="168" spans="1:8" ht="25.5">
      <c r="A168" s="102">
        <f t="shared" si="2"/>
        <v>155</v>
      </c>
      <c r="B168" s="87" t="s">
        <v>629</v>
      </c>
      <c r="C168" s="88" t="s">
        <v>621</v>
      </c>
      <c r="D168" s="88" t="s">
        <v>581</v>
      </c>
      <c r="E168" s="88" t="s">
        <v>1035</v>
      </c>
      <c r="F168" s="88" t="s">
        <v>630</v>
      </c>
      <c r="G168" s="89">
        <v>601</v>
      </c>
      <c r="H168" s="89">
        <v>601</v>
      </c>
    </row>
    <row r="169" spans="1:8" ht="38.25">
      <c r="A169" s="102">
        <f t="shared" si="2"/>
        <v>156</v>
      </c>
      <c r="B169" s="87" t="s">
        <v>701</v>
      </c>
      <c r="C169" s="88" t="s">
        <v>621</v>
      </c>
      <c r="D169" s="88" t="s">
        <v>581</v>
      </c>
      <c r="E169" s="88" t="s">
        <v>1035</v>
      </c>
      <c r="F169" s="88" t="s">
        <v>631</v>
      </c>
      <c r="G169" s="89">
        <v>601</v>
      </c>
      <c r="H169" s="89">
        <v>601</v>
      </c>
    </row>
    <row r="170" spans="1:8" ht="102">
      <c r="A170" s="102">
        <f t="shared" si="2"/>
        <v>157</v>
      </c>
      <c r="B170" s="87" t="s">
        <v>806</v>
      </c>
      <c r="C170" s="88" t="s">
        <v>621</v>
      </c>
      <c r="D170" s="88" t="s">
        <v>581</v>
      </c>
      <c r="E170" s="88" t="s">
        <v>1036</v>
      </c>
      <c r="F170" s="88"/>
      <c r="G170" s="89">
        <v>2.4</v>
      </c>
      <c r="H170" s="89">
        <v>2.7</v>
      </c>
    </row>
    <row r="171" spans="1:8" ht="25.5">
      <c r="A171" s="102">
        <f t="shared" si="2"/>
        <v>158</v>
      </c>
      <c r="B171" s="87" t="s">
        <v>629</v>
      </c>
      <c r="C171" s="88" t="s">
        <v>621</v>
      </c>
      <c r="D171" s="88" t="s">
        <v>581</v>
      </c>
      <c r="E171" s="88" t="s">
        <v>1036</v>
      </c>
      <c r="F171" s="88" t="s">
        <v>630</v>
      </c>
      <c r="G171" s="89">
        <v>2.4</v>
      </c>
      <c r="H171" s="89">
        <v>2.7</v>
      </c>
    </row>
    <row r="172" spans="1:8" ht="38.25">
      <c r="A172" s="102">
        <f t="shared" si="2"/>
        <v>159</v>
      </c>
      <c r="B172" s="87" t="s">
        <v>701</v>
      </c>
      <c r="C172" s="88" t="s">
        <v>621</v>
      </c>
      <c r="D172" s="88" t="s">
        <v>581</v>
      </c>
      <c r="E172" s="88" t="s">
        <v>1036</v>
      </c>
      <c r="F172" s="88" t="s">
        <v>631</v>
      </c>
      <c r="G172" s="89">
        <v>2.4</v>
      </c>
      <c r="H172" s="89">
        <v>2.7</v>
      </c>
    </row>
    <row r="173" spans="1:8" ht="38.25">
      <c r="A173" s="102">
        <f t="shared" si="2"/>
        <v>160</v>
      </c>
      <c r="B173" s="87" t="s">
        <v>690</v>
      </c>
      <c r="C173" s="88" t="s">
        <v>621</v>
      </c>
      <c r="D173" s="88" t="s">
        <v>581</v>
      </c>
      <c r="E173" s="88" t="s">
        <v>691</v>
      </c>
      <c r="F173" s="88"/>
      <c r="G173" s="89">
        <v>2100</v>
      </c>
      <c r="H173" s="89">
        <v>0</v>
      </c>
    </row>
    <row r="174" spans="1:8" ht="51">
      <c r="A174" s="102">
        <f t="shared" si="2"/>
        <v>161</v>
      </c>
      <c r="B174" s="87" t="s">
        <v>692</v>
      </c>
      <c r="C174" s="88" t="s">
        <v>621</v>
      </c>
      <c r="D174" s="88" t="s">
        <v>581</v>
      </c>
      <c r="E174" s="88" t="s">
        <v>693</v>
      </c>
      <c r="F174" s="88"/>
      <c r="G174" s="89">
        <v>100</v>
      </c>
      <c r="H174" s="89">
        <v>0</v>
      </c>
    </row>
    <row r="175" spans="1:8" ht="114.75">
      <c r="A175" s="102">
        <f t="shared" si="2"/>
        <v>162</v>
      </c>
      <c r="B175" s="96" t="s">
        <v>694</v>
      </c>
      <c r="C175" s="88" t="s">
        <v>621</v>
      </c>
      <c r="D175" s="88" t="s">
        <v>581</v>
      </c>
      <c r="E175" s="88" t="s">
        <v>695</v>
      </c>
      <c r="F175" s="88"/>
      <c r="G175" s="89">
        <v>50</v>
      </c>
      <c r="H175" s="89">
        <v>0</v>
      </c>
    </row>
    <row r="176" spans="1:8" ht="25.5">
      <c r="A176" s="102">
        <f t="shared" si="2"/>
        <v>163</v>
      </c>
      <c r="B176" s="87" t="s">
        <v>629</v>
      </c>
      <c r="C176" s="88" t="s">
        <v>621</v>
      </c>
      <c r="D176" s="88" t="s">
        <v>581</v>
      </c>
      <c r="E176" s="88" t="s">
        <v>695</v>
      </c>
      <c r="F176" s="88" t="s">
        <v>630</v>
      </c>
      <c r="G176" s="89">
        <v>50</v>
      </c>
      <c r="H176" s="89">
        <v>0</v>
      </c>
    </row>
    <row r="177" spans="1:8" ht="38.25">
      <c r="A177" s="102">
        <f t="shared" si="2"/>
        <v>164</v>
      </c>
      <c r="B177" s="87" t="s">
        <v>701</v>
      </c>
      <c r="C177" s="88" t="s">
        <v>621</v>
      </c>
      <c r="D177" s="88" t="s">
        <v>581</v>
      </c>
      <c r="E177" s="88" t="s">
        <v>695</v>
      </c>
      <c r="F177" s="88" t="s">
        <v>631</v>
      </c>
      <c r="G177" s="89">
        <v>50</v>
      </c>
      <c r="H177" s="89">
        <v>0</v>
      </c>
    </row>
    <row r="178" spans="1:8" ht="114.75">
      <c r="A178" s="102">
        <f t="shared" si="2"/>
        <v>165</v>
      </c>
      <c r="B178" s="96" t="s">
        <v>891</v>
      </c>
      <c r="C178" s="88" t="s">
        <v>621</v>
      </c>
      <c r="D178" s="88" t="s">
        <v>581</v>
      </c>
      <c r="E178" s="88" t="s">
        <v>892</v>
      </c>
      <c r="F178" s="88"/>
      <c r="G178" s="89">
        <v>50</v>
      </c>
      <c r="H178" s="89">
        <v>0</v>
      </c>
    </row>
    <row r="179" spans="1:8" ht="25.5">
      <c r="A179" s="102">
        <f t="shared" si="2"/>
        <v>166</v>
      </c>
      <c r="B179" s="87" t="s">
        <v>629</v>
      </c>
      <c r="C179" s="88" t="s">
        <v>621</v>
      </c>
      <c r="D179" s="88" t="s">
        <v>581</v>
      </c>
      <c r="E179" s="88" t="s">
        <v>892</v>
      </c>
      <c r="F179" s="88" t="s">
        <v>630</v>
      </c>
      <c r="G179" s="89">
        <v>50</v>
      </c>
      <c r="H179" s="89">
        <v>0</v>
      </c>
    </row>
    <row r="180" spans="1:8" ht="38.25">
      <c r="A180" s="102">
        <f t="shared" si="2"/>
        <v>167</v>
      </c>
      <c r="B180" s="87" t="s">
        <v>701</v>
      </c>
      <c r="C180" s="88" t="s">
        <v>621</v>
      </c>
      <c r="D180" s="88" t="s">
        <v>581</v>
      </c>
      <c r="E180" s="88" t="s">
        <v>892</v>
      </c>
      <c r="F180" s="88" t="s">
        <v>631</v>
      </c>
      <c r="G180" s="89">
        <v>50</v>
      </c>
      <c r="H180" s="89">
        <v>0</v>
      </c>
    </row>
    <row r="181" spans="1:8" ht="63.75">
      <c r="A181" s="102">
        <f t="shared" si="2"/>
        <v>168</v>
      </c>
      <c r="B181" s="87" t="s">
        <v>893</v>
      </c>
      <c r="C181" s="88" t="s">
        <v>621</v>
      </c>
      <c r="D181" s="88" t="s">
        <v>581</v>
      </c>
      <c r="E181" s="88" t="s">
        <v>894</v>
      </c>
      <c r="F181" s="88"/>
      <c r="G181" s="89">
        <v>2000</v>
      </c>
      <c r="H181" s="89">
        <v>0</v>
      </c>
    </row>
    <row r="182" spans="1:8" ht="114.75">
      <c r="A182" s="102">
        <f t="shared" si="2"/>
        <v>169</v>
      </c>
      <c r="B182" s="96" t="s">
        <v>895</v>
      </c>
      <c r="C182" s="88" t="s">
        <v>621</v>
      </c>
      <c r="D182" s="88" t="s">
        <v>581</v>
      </c>
      <c r="E182" s="88" t="s">
        <v>896</v>
      </c>
      <c r="F182" s="88"/>
      <c r="G182" s="89">
        <v>1000</v>
      </c>
      <c r="H182" s="89">
        <v>0</v>
      </c>
    </row>
    <row r="183" spans="1:8" ht="25.5">
      <c r="A183" s="102">
        <f t="shared" si="2"/>
        <v>170</v>
      </c>
      <c r="B183" s="87" t="s">
        <v>629</v>
      </c>
      <c r="C183" s="88" t="s">
        <v>621</v>
      </c>
      <c r="D183" s="88" t="s">
        <v>581</v>
      </c>
      <c r="E183" s="88" t="s">
        <v>896</v>
      </c>
      <c r="F183" s="88" t="s">
        <v>630</v>
      </c>
      <c r="G183" s="89">
        <v>1000</v>
      </c>
      <c r="H183" s="89">
        <v>0</v>
      </c>
    </row>
    <row r="184" spans="1:8" ht="38.25">
      <c r="A184" s="102">
        <f t="shared" si="2"/>
        <v>171</v>
      </c>
      <c r="B184" s="87" t="s">
        <v>701</v>
      </c>
      <c r="C184" s="88" t="s">
        <v>621</v>
      </c>
      <c r="D184" s="88" t="s">
        <v>581</v>
      </c>
      <c r="E184" s="88" t="s">
        <v>896</v>
      </c>
      <c r="F184" s="88" t="s">
        <v>631</v>
      </c>
      <c r="G184" s="89">
        <v>1000</v>
      </c>
      <c r="H184" s="89">
        <v>0</v>
      </c>
    </row>
    <row r="185" spans="1:8" ht="127.5">
      <c r="A185" s="102">
        <f t="shared" si="2"/>
        <v>172</v>
      </c>
      <c r="B185" s="96" t="s">
        <v>117</v>
      </c>
      <c r="C185" s="88" t="s">
        <v>621</v>
      </c>
      <c r="D185" s="88" t="s">
        <v>581</v>
      </c>
      <c r="E185" s="88" t="s">
        <v>897</v>
      </c>
      <c r="F185" s="88"/>
      <c r="G185" s="89">
        <v>1000</v>
      </c>
      <c r="H185" s="89">
        <v>0</v>
      </c>
    </row>
    <row r="186" spans="1:8" ht="25.5">
      <c r="A186" s="102">
        <f t="shared" si="2"/>
        <v>173</v>
      </c>
      <c r="B186" s="87" t="s">
        <v>629</v>
      </c>
      <c r="C186" s="88" t="s">
        <v>621</v>
      </c>
      <c r="D186" s="88" t="s">
        <v>581</v>
      </c>
      <c r="E186" s="88" t="s">
        <v>897</v>
      </c>
      <c r="F186" s="88" t="s">
        <v>630</v>
      </c>
      <c r="G186" s="89">
        <v>1000</v>
      </c>
      <c r="H186" s="89">
        <v>0</v>
      </c>
    </row>
    <row r="187" spans="1:8" ht="38.25">
      <c r="A187" s="102">
        <f t="shared" si="2"/>
        <v>174</v>
      </c>
      <c r="B187" s="87" t="s">
        <v>701</v>
      </c>
      <c r="C187" s="88" t="s">
        <v>621</v>
      </c>
      <c r="D187" s="88" t="s">
        <v>581</v>
      </c>
      <c r="E187" s="88" t="s">
        <v>897</v>
      </c>
      <c r="F187" s="88" t="s">
        <v>631</v>
      </c>
      <c r="G187" s="89">
        <v>1000</v>
      </c>
      <c r="H187" s="89">
        <v>0</v>
      </c>
    </row>
    <row r="188" spans="1:8" ht="51">
      <c r="A188" s="102">
        <f t="shared" si="2"/>
        <v>175</v>
      </c>
      <c r="B188" s="87" t="s">
        <v>898</v>
      </c>
      <c r="C188" s="88" t="s">
        <v>621</v>
      </c>
      <c r="D188" s="88" t="s">
        <v>581</v>
      </c>
      <c r="E188" s="88" t="s">
        <v>899</v>
      </c>
      <c r="F188" s="88"/>
      <c r="G188" s="89">
        <v>1000</v>
      </c>
      <c r="H188" s="89">
        <v>1000</v>
      </c>
    </row>
    <row r="189" spans="1:8" ht="12.75">
      <c r="A189" s="102">
        <f t="shared" si="2"/>
        <v>176</v>
      </c>
      <c r="B189" s="87" t="s">
        <v>312</v>
      </c>
      <c r="C189" s="88" t="s">
        <v>621</v>
      </c>
      <c r="D189" s="88" t="s">
        <v>581</v>
      </c>
      <c r="E189" s="88" t="s">
        <v>900</v>
      </c>
      <c r="F189" s="88"/>
      <c r="G189" s="89">
        <v>1000</v>
      </c>
      <c r="H189" s="89">
        <v>1000</v>
      </c>
    </row>
    <row r="190" spans="1:8" ht="89.25">
      <c r="A190" s="102">
        <f t="shared" si="2"/>
        <v>177</v>
      </c>
      <c r="B190" s="87" t="s">
        <v>901</v>
      </c>
      <c r="C190" s="88" t="s">
        <v>621</v>
      </c>
      <c r="D190" s="88" t="s">
        <v>581</v>
      </c>
      <c r="E190" s="88" t="s">
        <v>902</v>
      </c>
      <c r="F190" s="88"/>
      <c r="G190" s="89">
        <v>780.7</v>
      </c>
      <c r="H190" s="89">
        <v>780.7</v>
      </c>
    </row>
    <row r="191" spans="1:8" ht="25.5">
      <c r="A191" s="102">
        <f t="shared" si="2"/>
        <v>178</v>
      </c>
      <c r="B191" s="87" t="s">
        <v>629</v>
      </c>
      <c r="C191" s="88" t="s">
        <v>621</v>
      </c>
      <c r="D191" s="88" t="s">
        <v>581</v>
      </c>
      <c r="E191" s="88" t="s">
        <v>902</v>
      </c>
      <c r="F191" s="88" t="s">
        <v>630</v>
      </c>
      <c r="G191" s="89">
        <v>780.7</v>
      </c>
      <c r="H191" s="89">
        <v>780.7</v>
      </c>
    </row>
    <row r="192" spans="1:8" ht="38.25">
      <c r="A192" s="102">
        <f t="shared" si="2"/>
        <v>179</v>
      </c>
      <c r="B192" s="87" t="s">
        <v>701</v>
      </c>
      <c r="C192" s="88" t="s">
        <v>621</v>
      </c>
      <c r="D192" s="88" t="s">
        <v>581</v>
      </c>
      <c r="E192" s="88" t="s">
        <v>902</v>
      </c>
      <c r="F192" s="88" t="s">
        <v>631</v>
      </c>
      <c r="G192" s="89">
        <v>780.7</v>
      </c>
      <c r="H192" s="89">
        <v>780.7</v>
      </c>
    </row>
    <row r="193" spans="1:8" ht="76.5">
      <c r="A193" s="102">
        <f t="shared" si="2"/>
        <v>180</v>
      </c>
      <c r="B193" s="87" t="s">
        <v>903</v>
      </c>
      <c r="C193" s="88" t="s">
        <v>621</v>
      </c>
      <c r="D193" s="88" t="s">
        <v>581</v>
      </c>
      <c r="E193" s="88" t="s">
        <v>904</v>
      </c>
      <c r="F193" s="88"/>
      <c r="G193" s="89">
        <v>59.3</v>
      </c>
      <c r="H193" s="89">
        <v>59.3</v>
      </c>
    </row>
    <row r="194" spans="1:8" ht="25.5">
      <c r="A194" s="102">
        <f t="shared" si="2"/>
        <v>181</v>
      </c>
      <c r="B194" s="87" t="s">
        <v>629</v>
      </c>
      <c r="C194" s="88" t="s">
        <v>621</v>
      </c>
      <c r="D194" s="88" t="s">
        <v>581</v>
      </c>
      <c r="E194" s="88" t="s">
        <v>904</v>
      </c>
      <c r="F194" s="88" t="s">
        <v>630</v>
      </c>
      <c r="G194" s="89">
        <v>59.3</v>
      </c>
      <c r="H194" s="89">
        <v>59.3</v>
      </c>
    </row>
    <row r="195" spans="1:8" ht="38.25">
      <c r="A195" s="102">
        <f t="shared" si="2"/>
        <v>182</v>
      </c>
      <c r="B195" s="87" t="s">
        <v>701</v>
      </c>
      <c r="C195" s="88" t="s">
        <v>621</v>
      </c>
      <c r="D195" s="88" t="s">
        <v>581</v>
      </c>
      <c r="E195" s="88" t="s">
        <v>904</v>
      </c>
      <c r="F195" s="88" t="s">
        <v>631</v>
      </c>
      <c r="G195" s="89">
        <v>59.3</v>
      </c>
      <c r="H195" s="89">
        <v>59.3</v>
      </c>
    </row>
    <row r="196" spans="1:8" ht="76.5">
      <c r="A196" s="102">
        <f t="shared" si="2"/>
        <v>183</v>
      </c>
      <c r="B196" s="87" t="s">
        <v>905</v>
      </c>
      <c r="C196" s="88" t="s">
        <v>621</v>
      </c>
      <c r="D196" s="88" t="s">
        <v>581</v>
      </c>
      <c r="E196" s="88" t="s">
        <v>906</v>
      </c>
      <c r="F196" s="88"/>
      <c r="G196" s="89">
        <v>10</v>
      </c>
      <c r="H196" s="89">
        <v>10</v>
      </c>
    </row>
    <row r="197" spans="1:8" ht="25.5">
      <c r="A197" s="102">
        <f t="shared" si="2"/>
        <v>184</v>
      </c>
      <c r="B197" s="87" t="s">
        <v>629</v>
      </c>
      <c r="C197" s="88" t="s">
        <v>621</v>
      </c>
      <c r="D197" s="88" t="s">
        <v>581</v>
      </c>
      <c r="E197" s="88" t="s">
        <v>906</v>
      </c>
      <c r="F197" s="88" t="s">
        <v>630</v>
      </c>
      <c r="G197" s="89">
        <v>10</v>
      </c>
      <c r="H197" s="89">
        <v>10</v>
      </c>
    </row>
    <row r="198" spans="1:8" ht="38.25">
      <c r="A198" s="102">
        <f t="shared" si="2"/>
        <v>185</v>
      </c>
      <c r="B198" s="87" t="s">
        <v>701</v>
      </c>
      <c r="C198" s="88" t="s">
        <v>621</v>
      </c>
      <c r="D198" s="88" t="s">
        <v>581</v>
      </c>
      <c r="E198" s="88" t="s">
        <v>906</v>
      </c>
      <c r="F198" s="88" t="s">
        <v>631</v>
      </c>
      <c r="G198" s="89">
        <v>10</v>
      </c>
      <c r="H198" s="89">
        <v>10</v>
      </c>
    </row>
    <row r="199" spans="1:8" ht="102">
      <c r="A199" s="102">
        <f t="shared" si="2"/>
        <v>186</v>
      </c>
      <c r="B199" s="87" t="s">
        <v>907</v>
      </c>
      <c r="C199" s="88" t="s">
        <v>621</v>
      </c>
      <c r="D199" s="88" t="s">
        <v>581</v>
      </c>
      <c r="E199" s="88" t="s">
        <v>908</v>
      </c>
      <c r="F199" s="88"/>
      <c r="G199" s="89">
        <v>100</v>
      </c>
      <c r="H199" s="89">
        <v>100</v>
      </c>
    </row>
    <row r="200" spans="1:8" ht="25.5">
      <c r="A200" s="102">
        <f t="shared" si="2"/>
        <v>187</v>
      </c>
      <c r="B200" s="87" t="s">
        <v>629</v>
      </c>
      <c r="C200" s="88" t="s">
        <v>621</v>
      </c>
      <c r="D200" s="88" t="s">
        <v>581</v>
      </c>
      <c r="E200" s="88" t="s">
        <v>908</v>
      </c>
      <c r="F200" s="88" t="s">
        <v>630</v>
      </c>
      <c r="G200" s="89">
        <v>100</v>
      </c>
      <c r="H200" s="89">
        <v>100</v>
      </c>
    </row>
    <row r="201" spans="1:8" ht="38.25">
      <c r="A201" s="102">
        <f t="shared" si="2"/>
        <v>188</v>
      </c>
      <c r="B201" s="87" t="s">
        <v>701</v>
      </c>
      <c r="C201" s="88" t="s">
        <v>621</v>
      </c>
      <c r="D201" s="88" t="s">
        <v>581</v>
      </c>
      <c r="E201" s="88" t="s">
        <v>908</v>
      </c>
      <c r="F201" s="88" t="s">
        <v>631</v>
      </c>
      <c r="G201" s="89">
        <v>100</v>
      </c>
      <c r="H201" s="89">
        <v>100</v>
      </c>
    </row>
    <row r="202" spans="1:8" ht="63.75">
      <c r="A202" s="102">
        <f t="shared" si="2"/>
        <v>189</v>
      </c>
      <c r="B202" s="87" t="s">
        <v>909</v>
      </c>
      <c r="C202" s="88" t="s">
        <v>621</v>
      </c>
      <c r="D202" s="88" t="s">
        <v>581</v>
      </c>
      <c r="E202" s="88" t="s">
        <v>910</v>
      </c>
      <c r="F202" s="88"/>
      <c r="G202" s="89">
        <v>50</v>
      </c>
      <c r="H202" s="89">
        <v>50</v>
      </c>
    </row>
    <row r="203" spans="1:8" ht="25.5">
      <c r="A203" s="102">
        <f t="shared" si="2"/>
        <v>190</v>
      </c>
      <c r="B203" s="87" t="s">
        <v>629</v>
      </c>
      <c r="C203" s="88" t="s">
        <v>621</v>
      </c>
      <c r="D203" s="88" t="s">
        <v>581</v>
      </c>
      <c r="E203" s="88" t="s">
        <v>910</v>
      </c>
      <c r="F203" s="88" t="s">
        <v>630</v>
      </c>
      <c r="G203" s="89">
        <v>50</v>
      </c>
      <c r="H203" s="89">
        <v>50</v>
      </c>
    </row>
    <row r="204" spans="1:8" ht="38.25">
      <c r="A204" s="102">
        <f t="shared" si="2"/>
        <v>191</v>
      </c>
      <c r="B204" s="87" t="s">
        <v>701</v>
      </c>
      <c r="C204" s="88" t="s">
        <v>621</v>
      </c>
      <c r="D204" s="88" t="s">
        <v>581</v>
      </c>
      <c r="E204" s="88" t="s">
        <v>910</v>
      </c>
      <c r="F204" s="88" t="s">
        <v>631</v>
      </c>
      <c r="G204" s="89">
        <v>50</v>
      </c>
      <c r="H204" s="89">
        <v>50</v>
      </c>
    </row>
    <row r="205" spans="1:8" ht="25.5">
      <c r="A205" s="102">
        <f t="shared" si="2"/>
        <v>192</v>
      </c>
      <c r="B205" s="87" t="s">
        <v>911</v>
      </c>
      <c r="C205" s="88" t="s">
        <v>621</v>
      </c>
      <c r="D205" s="88" t="s">
        <v>434</v>
      </c>
      <c r="E205" s="88"/>
      <c r="F205" s="88"/>
      <c r="G205" s="89">
        <v>20882.9</v>
      </c>
      <c r="H205" s="89">
        <v>20776.9</v>
      </c>
    </row>
    <row r="206" spans="1:8" ht="12.75">
      <c r="A206" s="102">
        <f t="shared" si="2"/>
        <v>193</v>
      </c>
      <c r="B206" s="87" t="s">
        <v>435</v>
      </c>
      <c r="C206" s="88" t="s">
        <v>621</v>
      </c>
      <c r="D206" s="88" t="s">
        <v>436</v>
      </c>
      <c r="E206" s="88"/>
      <c r="F206" s="88"/>
      <c r="G206" s="89">
        <v>17222</v>
      </c>
      <c r="H206" s="89">
        <v>17116</v>
      </c>
    </row>
    <row r="207" spans="1:8" ht="63.75">
      <c r="A207" s="102">
        <f t="shared" si="2"/>
        <v>194</v>
      </c>
      <c r="B207" s="87" t="s">
        <v>914</v>
      </c>
      <c r="C207" s="88" t="s">
        <v>621</v>
      </c>
      <c r="D207" s="88" t="s">
        <v>436</v>
      </c>
      <c r="E207" s="88" t="s">
        <v>915</v>
      </c>
      <c r="F207" s="88"/>
      <c r="G207" s="89">
        <v>17222</v>
      </c>
      <c r="H207" s="89">
        <v>17116</v>
      </c>
    </row>
    <row r="208" spans="1:8" ht="38.25">
      <c r="A208" s="102">
        <f aca="true" t="shared" si="3" ref="A208:A271">A207+1</f>
        <v>195</v>
      </c>
      <c r="B208" s="87" t="s">
        <v>916</v>
      </c>
      <c r="C208" s="88" t="s">
        <v>621</v>
      </c>
      <c r="D208" s="88" t="s">
        <v>436</v>
      </c>
      <c r="E208" s="88" t="s">
        <v>917</v>
      </c>
      <c r="F208" s="88"/>
      <c r="G208" s="89">
        <v>1500</v>
      </c>
      <c r="H208" s="89">
        <v>1500</v>
      </c>
    </row>
    <row r="209" spans="1:8" ht="114.75">
      <c r="A209" s="102">
        <f t="shared" si="3"/>
        <v>196</v>
      </c>
      <c r="B209" s="96" t="s">
        <v>918</v>
      </c>
      <c r="C209" s="88" t="s">
        <v>621</v>
      </c>
      <c r="D209" s="88" t="s">
        <v>436</v>
      </c>
      <c r="E209" s="88" t="s">
        <v>919</v>
      </c>
      <c r="F209" s="88"/>
      <c r="G209" s="89">
        <v>200</v>
      </c>
      <c r="H209" s="89">
        <v>200</v>
      </c>
    </row>
    <row r="210" spans="1:8" ht="25.5">
      <c r="A210" s="102">
        <f t="shared" si="3"/>
        <v>197</v>
      </c>
      <c r="B210" s="87" t="s">
        <v>629</v>
      </c>
      <c r="C210" s="88" t="s">
        <v>621</v>
      </c>
      <c r="D210" s="88" t="s">
        <v>436</v>
      </c>
      <c r="E210" s="88" t="s">
        <v>919</v>
      </c>
      <c r="F210" s="88" t="s">
        <v>630</v>
      </c>
      <c r="G210" s="89">
        <v>200</v>
      </c>
      <c r="H210" s="89">
        <v>200</v>
      </c>
    </row>
    <row r="211" spans="1:8" ht="38.25">
      <c r="A211" s="102">
        <f t="shared" si="3"/>
        <v>198</v>
      </c>
      <c r="B211" s="87" t="s">
        <v>701</v>
      </c>
      <c r="C211" s="88" t="s">
        <v>621</v>
      </c>
      <c r="D211" s="88" t="s">
        <v>436</v>
      </c>
      <c r="E211" s="88" t="s">
        <v>919</v>
      </c>
      <c r="F211" s="88" t="s">
        <v>631</v>
      </c>
      <c r="G211" s="89">
        <v>200</v>
      </c>
      <c r="H211" s="89">
        <v>200</v>
      </c>
    </row>
    <row r="212" spans="1:8" ht="140.25">
      <c r="A212" s="102">
        <f t="shared" si="3"/>
        <v>199</v>
      </c>
      <c r="B212" s="96" t="s">
        <v>922</v>
      </c>
      <c r="C212" s="88" t="s">
        <v>621</v>
      </c>
      <c r="D212" s="88" t="s">
        <v>436</v>
      </c>
      <c r="E212" s="88" t="s">
        <v>923</v>
      </c>
      <c r="F212" s="88"/>
      <c r="G212" s="89">
        <v>200</v>
      </c>
      <c r="H212" s="89">
        <v>200</v>
      </c>
    </row>
    <row r="213" spans="1:8" ht="25.5">
      <c r="A213" s="102">
        <f t="shared" si="3"/>
        <v>200</v>
      </c>
      <c r="B213" s="87" t="s">
        <v>629</v>
      </c>
      <c r="C213" s="88" t="s">
        <v>621</v>
      </c>
      <c r="D213" s="88" t="s">
        <v>436</v>
      </c>
      <c r="E213" s="88" t="s">
        <v>923</v>
      </c>
      <c r="F213" s="88" t="s">
        <v>630</v>
      </c>
      <c r="G213" s="89">
        <v>200</v>
      </c>
      <c r="H213" s="89">
        <v>200</v>
      </c>
    </row>
    <row r="214" spans="1:8" ht="38.25">
      <c r="A214" s="102">
        <f t="shared" si="3"/>
        <v>201</v>
      </c>
      <c r="B214" s="87" t="s">
        <v>701</v>
      </c>
      <c r="C214" s="88" t="s">
        <v>621</v>
      </c>
      <c r="D214" s="88" t="s">
        <v>436</v>
      </c>
      <c r="E214" s="88" t="s">
        <v>923</v>
      </c>
      <c r="F214" s="88" t="s">
        <v>631</v>
      </c>
      <c r="G214" s="89">
        <v>200</v>
      </c>
      <c r="H214" s="89">
        <v>200</v>
      </c>
    </row>
    <row r="215" spans="1:8" ht="127.5">
      <c r="A215" s="102">
        <f t="shared" si="3"/>
        <v>202</v>
      </c>
      <c r="B215" s="96" t="s">
        <v>924</v>
      </c>
      <c r="C215" s="88" t="s">
        <v>621</v>
      </c>
      <c r="D215" s="88" t="s">
        <v>436</v>
      </c>
      <c r="E215" s="88" t="s">
        <v>925</v>
      </c>
      <c r="F215" s="88"/>
      <c r="G215" s="89">
        <v>600</v>
      </c>
      <c r="H215" s="89">
        <v>600</v>
      </c>
    </row>
    <row r="216" spans="1:8" ht="25.5">
      <c r="A216" s="102">
        <f t="shared" si="3"/>
        <v>203</v>
      </c>
      <c r="B216" s="87" t="s">
        <v>629</v>
      </c>
      <c r="C216" s="88" t="s">
        <v>621</v>
      </c>
      <c r="D216" s="88" t="s">
        <v>436</v>
      </c>
      <c r="E216" s="88" t="s">
        <v>925</v>
      </c>
      <c r="F216" s="88" t="s">
        <v>630</v>
      </c>
      <c r="G216" s="89">
        <v>600</v>
      </c>
      <c r="H216" s="89">
        <v>600</v>
      </c>
    </row>
    <row r="217" spans="1:8" ht="38.25">
      <c r="A217" s="102">
        <f t="shared" si="3"/>
        <v>204</v>
      </c>
      <c r="B217" s="87" t="s">
        <v>701</v>
      </c>
      <c r="C217" s="88" t="s">
        <v>621</v>
      </c>
      <c r="D217" s="88" t="s">
        <v>436</v>
      </c>
      <c r="E217" s="88" t="s">
        <v>925</v>
      </c>
      <c r="F217" s="88" t="s">
        <v>631</v>
      </c>
      <c r="G217" s="89">
        <v>600</v>
      </c>
      <c r="H217" s="89">
        <v>600</v>
      </c>
    </row>
    <row r="218" spans="1:8" ht="114.75">
      <c r="A218" s="102">
        <f t="shared" si="3"/>
        <v>205</v>
      </c>
      <c r="B218" s="96" t="s">
        <v>722</v>
      </c>
      <c r="C218" s="88" t="s">
        <v>621</v>
      </c>
      <c r="D218" s="88" t="s">
        <v>436</v>
      </c>
      <c r="E218" s="88" t="s">
        <v>723</v>
      </c>
      <c r="F218" s="88"/>
      <c r="G218" s="89">
        <v>500</v>
      </c>
      <c r="H218" s="89">
        <v>500</v>
      </c>
    </row>
    <row r="219" spans="1:8" ht="25.5">
      <c r="A219" s="102">
        <f t="shared" si="3"/>
        <v>206</v>
      </c>
      <c r="B219" s="87" t="s">
        <v>629</v>
      </c>
      <c r="C219" s="88" t="s">
        <v>621</v>
      </c>
      <c r="D219" s="88" t="s">
        <v>436</v>
      </c>
      <c r="E219" s="88" t="s">
        <v>723</v>
      </c>
      <c r="F219" s="88" t="s">
        <v>630</v>
      </c>
      <c r="G219" s="89">
        <v>500</v>
      </c>
      <c r="H219" s="89">
        <v>500</v>
      </c>
    </row>
    <row r="220" spans="1:8" ht="38.25">
      <c r="A220" s="102">
        <f t="shared" si="3"/>
        <v>207</v>
      </c>
      <c r="B220" s="87" t="s">
        <v>701</v>
      </c>
      <c r="C220" s="88" t="s">
        <v>621</v>
      </c>
      <c r="D220" s="88" t="s">
        <v>436</v>
      </c>
      <c r="E220" s="88" t="s">
        <v>723</v>
      </c>
      <c r="F220" s="88" t="s">
        <v>631</v>
      </c>
      <c r="G220" s="89">
        <v>500</v>
      </c>
      <c r="H220" s="89">
        <v>500</v>
      </c>
    </row>
    <row r="221" spans="1:8" ht="38.25">
      <c r="A221" s="102">
        <f t="shared" si="3"/>
        <v>208</v>
      </c>
      <c r="B221" s="87" t="s">
        <v>814</v>
      </c>
      <c r="C221" s="88" t="s">
        <v>621</v>
      </c>
      <c r="D221" s="88" t="s">
        <v>436</v>
      </c>
      <c r="E221" s="88" t="s">
        <v>926</v>
      </c>
      <c r="F221" s="88"/>
      <c r="G221" s="89">
        <v>106</v>
      </c>
      <c r="H221" s="89">
        <v>0</v>
      </c>
    </row>
    <row r="222" spans="1:8" ht="153">
      <c r="A222" s="102">
        <f t="shared" si="3"/>
        <v>209</v>
      </c>
      <c r="B222" s="96" t="s">
        <v>810</v>
      </c>
      <c r="C222" s="88" t="s">
        <v>621</v>
      </c>
      <c r="D222" s="88" t="s">
        <v>436</v>
      </c>
      <c r="E222" s="88" t="s">
        <v>928</v>
      </c>
      <c r="F222" s="88"/>
      <c r="G222" s="89">
        <v>100</v>
      </c>
      <c r="H222" s="89">
        <v>0</v>
      </c>
    </row>
    <row r="223" spans="1:8" ht="25.5">
      <c r="A223" s="102">
        <f t="shared" si="3"/>
        <v>210</v>
      </c>
      <c r="B223" s="87" t="s">
        <v>629</v>
      </c>
      <c r="C223" s="88" t="s">
        <v>621</v>
      </c>
      <c r="D223" s="88" t="s">
        <v>436</v>
      </c>
      <c r="E223" s="88" t="s">
        <v>928</v>
      </c>
      <c r="F223" s="88" t="s">
        <v>630</v>
      </c>
      <c r="G223" s="89">
        <v>100</v>
      </c>
      <c r="H223" s="89">
        <v>0</v>
      </c>
    </row>
    <row r="224" spans="1:8" ht="38.25">
      <c r="A224" s="102">
        <f t="shared" si="3"/>
        <v>211</v>
      </c>
      <c r="B224" s="87" t="s">
        <v>701</v>
      </c>
      <c r="C224" s="88" t="s">
        <v>621</v>
      </c>
      <c r="D224" s="88" t="s">
        <v>436</v>
      </c>
      <c r="E224" s="88" t="s">
        <v>928</v>
      </c>
      <c r="F224" s="88" t="s">
        <v>631</v>
      </c>
      <c r="G224" s="89">
        <v>100</v>
      </c>
      <c r="H224" s="89">
        <v>0</v>
      </c>
    </row>
    <row r="225" spans="1:8" ht="114.75">
      <c r="A225" s="102">
        <f t="shared" si="3"/>
        <v>212</v>
      </c>
      <c r="B225" s="96" t="s">
        <v>811</v>
      </c>
      <c r="C225" s="88" t="s">
        <v>621</v>
      </c>
      <c r="D225" s="88" t="s">
        <v>436</v>
      </c>
      <c r="E225" s="88" t="s">
        <v>929</v>
      </c>
      <c r="F225" s="88"/>
      <c r="G225" s="89">
        <v>6</v>
      </c>
      <c r="H225" s="89">
        <v>0</v>
      </c>
    </row>
    <row r="226" spans="1:8" ht="25.5">
      <c r="A226" s="102">
        <f t="shared" si="3"/>
        <v>213</v>
      </c>
      <c r="B226" s="87" t="s">
        <v>629</v>
      </c>
      <c r="C226" s="88" t="s">
        <v>621</v>
      </c>
      <c r="D226" s="88" t="s">
        <v>436</v>
      </c>
      <c r="E226" s="88" t="s">
        <v>929</v>
      </c>
      <c r="F226" s="88" t="s">
        <v>630</v>
      </c>
      <c r="G226" s="89">
        <v>6</v>
      </c>
      <c r="H226" s="89">
        <v>0</v>
      </c>
    </row>
    <row r="227" spans="1:8" ht="38.25">
      <c r="A227" s="102">
        <f t="shared" si="3"/>
        <v>214</v>
      </c>
      <c r="B227" s="87" t="s">
        <v>701</v>
      </c>
      <c r="C227" s="88" t="s">
        <v>621</v>
      </c>
      <c r="D227" s="88" t="s">
        <v>436</v>
      </c>
      <c r="E227" s="88" t="s">
        <v>929</v>
      </c>
      <c r="F227" s="88" t="s">
        <v>631</v>
      </c>
      <c r="G227" s="89">
        <v>6</v>
      </c>
      <c r="H227" s="89">
        <v>0</v>
      </c>
    </row>
    <row r="228" spans="1:8" ht="12.75">
      <c r="A228" s="102">
        <f t="shared" si="3"/>
        <v>215</v>
      </c>
      <c r="B228" s="87" t="s">
        <v>312</v>
      </c>
      <c r="C228" s="88" t="s">
        <v>621</v>
      </c>
      <c r="D228" s="88" t="s">
        <v>436</v>
      </c>
      <c r="E228" s="88" t="s">
        <v>930</v>
      </c>
      <c r="F228" s="88"/>
      <c r="G228" s="89">
        <v>15616</v>
      </c>
      <c r="H228" s="89">
        <v>15616</v>
      </c>
    </row>
    <row r="229" spans="1:8" ht="127.5">
      <c r="A229" s="102">
        <f t="shared" si="3"/>
        <v>216</v>
      </c>
      <c r="B229" s="96" t="s">
        <v>724</v>
      </c>
      <c r="C229" s="88" t="s">
        <v>621</v>
      </c>
      <c r="D229" s="88" t="s">
        <v>436</v>
      </c>
      <c r="E229" s="88" t="s">
        <v>725</v>
      </c>
      <c r="F229" s="88"/>
      <c r="G229" s="89">
        <v>15616</v>
      </c>
      <c r="H229" s="89">
        <v>15616</v>
      </c>
    </row>
    <row r="230" spans="1:8" ht="12.75">
      <c r="A230" s="102">
        <f t="shared" si="3"/>
        <v>217</v>
      </c>
      <c r="B230" s="87" t="s">
        <v>655</v>
      </c>
      <c r="C230" s="88" t="s">
        <v>621</v>
      </c>
      <c r="D230" s="88" t="s">
        <v>436</v>
      </c>
      <c r="E230" s="88" t="s">
        <v>725</v>
      </c>
      <c r="F230" s="88" t="s">
        <v>656</v>
      </c>
      <c r="G230" s="89">
        <v>15616</v>
      </c>
      <c r="H230" s="89">
        <v>15616</v>
      </c>
    </row>
    <row r="231" spans="1:8" ht="51">
      <c r="A231" s="102">
        <f t="shared" si="3"/>
        <v>218</v>
      </c>
      <c r="B231" s="87" t="s">
        <v>1031</v>
      </c>
      <c r="C231" s="88" t="s">
        <v>621</v>
      </c>
      <c r="D231" s="88" t="s">
        <v>436</v>
      </c>
      <c r="E231" s="88" t="s">
        <v>725</v>
      </c>
      <c r="F231" s="88" t="s">
        <v>1032</v>
      </c>
      <c r="G231" s="89">
        <v>15616</v>
      </c>
      <c r="H231" s="89">
        <v>15616</v>
      </c>
    </row>
    <row r="232" spans="1:8" ht="12.75">
      <c r="A232" s="102">
        <f t="shared" si="3"/>
        <v>219</v>
      </c>
      <c r="B232" s="87" t="s">
        <v>618</v>
      </c>
      <c r="C232" s="88" t="s">
        <v>621</v>
      </c>
      <c r="D232" s="88" t="s">
        <v>619</v>
      </c>
      <c r="E232" s="88"/>
      <c r="F232" s="88"/>
      <c r="G232" s="89">
        <v>770</v>
      </c>
      <c r="H232" s="89">
        <v>770</v>
      </c>
    </row>
    <row r="233" spans="1:8" ht="25.5">
      <c r="A233" s="102">
        <f t="shared" si="3"/>
        <v>220</v>
      </c>
      <c r="B233" s="87" t="s">
        <v>645</v>
      </c>
      <c r="C233" s="88" t="s">
        <v>621</v>
      </c>
      <c r="D233" s="88" t="s">
        <v>619</v>
      </c>
      <c r="E233" s="88" t="s">
        <v>646</v>
      </c>
      <c r="F233" s="88"/>
      <c r="G233" s="89">
        <v>770</v>
      </c>
      <c r="H233" s="89">
        <v>770</v>
      </c>
    </row>
    <row r="234" spans="1:8" ht="25.5">
      <c r="A234" s="102">
        <f t="shared" si="3"/>
        <v>221</v>
      </c>
      <c r="B234" s="87" t="s">
        <v>647</v>
      </c>
      <c r="C234" s="88" t="s">
        <v>621</v>
      </c>
      <c r="D234" s="88" t="s">
        <v>619</v>
      </c>
      <c r="E234" s="88" t="s">
        <v>648</v>
      </c>
      <c r="F234" s="88"/>
      <c r="G234" s="89">
        <v>770</v>
      </c>
      <c r="H234" s="89">
        <v>770</v>
      </c>
    </row>
    <row r="235" spans="1:8" ht="38.25">
      <c r="A235" s="102">
        <f t="shared" si="3"/>
        <v>222</v>
      </c>
      <c r="B235" s="87" t="s">
        <v>726</v>
      </c>
      <c r="C235" s="88" t="s">
        <v>621</v>
      </c>
      <c r="D235" s="88" t="s">
        <v>619</v>
      </c>
      <c r="E235" s="88" t="s">
        <v>727</v>
      </c>
      <c r="F235" s="88"/>
      <c r="G235" s="89">
        <v>770</v>
      </c>
      <c r="H235" s="89">
        <v>770</v>
      </c>
    </row>
    <row r="236" spans="1:8" ht="25.5">
      <c r="A236" s="102">
        <f t="shared" si="3"/>
        <v>223</v>
      </c>
      <c r="B236" s="87" t="s">
        <v>629</v>
      </c>
      <c r="C236" s="88" t="s">
        <v>621</v>
      </c>
      <c r="D236" s="88" t="s">
        <v>619</v>
      </c>
      <c r="E236" s="88" t="s">
        <v>727</v>
      </c>
      <c r="F236" s="88" t="s">
        <v>630</v>
      </c>
      <c r="G236" s="89">
        <v>770</v>
      </c>
      <c r="H236" s="89">
        <v>770</v>
      </c>
    </row>
    <row r="237" spans="1:8" ht="38.25">
      <c r="A237" s="102">
        <f t="shared" si="3"/>
        <v>224</v>
      </c>
      <c r="B237" s="87" t="s">
        <v>701</v>
      </c>
      <c r="C237" s="88" t="s">
        <v>621</v>
      </c>
      <c r="D237" s="88" t="s">
        <v>619</v>
      </c>
      <c r="E237" s="88" t="s">
        <v>727</v>
      </c>
      <c r="F237" s="88" t="s">
        <v>631</v>
      </c>
      <c r="G237" s="89">
        <v>770</v>
      </c>
      <c r="H237" s="89">
        <v>770</v>
      </c>
    </row>
    <row r="238" spans="1:8" ht="25.5">
      <c r="A238" s="102">
        <f t="shared" si="3"/>
        <v>225</v>
      </c>
      <c r="B238" s="87" t="s">
        <v>437</v>
      </c>
      <c r="C238" s="88" t="s">
        <v>621</v>
      </c>
      <c r="D238" s="88" t="s">
        <v>438</v>
      </c>
      <c r="E238" s="88"/>
      <c r="F238" s="88"/>
      <c r="G238" s="89">
        <v>2890.9</v>
      </c>
      <c r="H238" s="89">
        <v>2890.9</v>
      </c>
    </row>
    <row r="239" spans="1:8" ht="63.75">
      <c r="A239" s="102">
        <f t="shared" si="3"/>
        <v>226</v>
      </c>
      <c r="B239" s="87" t="s">
        <v>914</v>
      </c>
      <c r="C239" s="88" t="s">
        <v>621</v>
      </c>
      <c r="D239" s="88" t="s">
        <v>438</v>
      </c>
      <c r="E239" s="88" t="s">
        <v>915</v>
      </c>
      <c r="F239" s="88"/>
      <c r="G239" s="89">
        <v>2890.9</v>
      </c>
      <c r="H239" s="89">
        <v>2890.9</v>
      </c>
    </row>
    <row r="240" spans="1:8" ht="38.25">
      <c r="A240" s="102">
        <f t="shared" si="3"/>
        <v>227</v>
      </c>
      <c r="B240" s="87" t="s">
        <v>512</v>
      </c>
      <c r="C240" s="88" t="s">
        <v>621</v>
      </c>
      <c r="D240" s="88" t="s">
        <v>438</v>
      </c>
      <c r="E240" s="88" t="s">
        <v>932</v>
      </c>
      <c r="F240" s="88"/>
      <c r="G240" s="89">
        <v>2890.9</v>
      </c>
      <c r="H240" s="89">
        <v>2890.9</v>
      </c>
    </row>
    <row r="241" spans="1:8" ht="114.75">
      <c r="A241" s="102">
        <f t="shared" si="3"/>
        <v>228</v>
      </c>
      <c r="B241" s="96" t="s">
        <v>815</v>
      </c>
      <c r="C241" s="88" t="s">
        <v>621</v>
      </c>
      <c r="D241" s="88" t="s">
        <v>438</v>
      </c>
      <c r="E241" s="88" t="s">
        <v>936</v>
      </c>
      <c r="F241" s="88"/>
      <c r="G241" s="89">
        <v>2890.9</v>
      </c>
      <c r="H241" s="89">
        <v>2890.9</v>
      </c>
    </row>
    <row r="242" spans="1:8" ht="76.5">
      <c r="A242" s="102">
        <f t="shared" si="3"/>
        <v>229</v>
      </c>
      <c r="B242" s="87" t="s">
        <v>308</v>
      </c>
      <c r="C242" s="88" t="s">
        <v>621</v>
      </c>
      <c r="D242" s="88" t="s">
        <v>438</v>
      </c>
      <c r="E242" s="88" t="s">
        <v>936</v>
      </c>
      <c r="F242" s="88" t="s">
        <v>309</v>
      </c>
      <c r="G242" s="89">
        <v>2401.9</v>
      </c>
      <c r="H242" s="89">
        <v>2401.9</v>
      </c>
    </row>
    <row r="243" spans="1:8" ht="25.5">
      <c r="A243" s="102">
        <f t="shared" si="3"/>
        <v>230</v>
      </c>
      <c r="B243" s="87" t="s">
        <v>937</v>
      </c>
      <c r="C243" s="88" t="s">
        <v>621</v>
      </c>
      <c r="D243" s="88" t="s">
        <v>438</v>
      </c>
      <c r="E243" s="88" t="s">
        <v>936</v>
      </c>
      <c r="F243" s="88" t="s">
        <v>761</v>
      </c>
      <c r="G243" s="89">
        <v>2401.9</v>
      </c>
      <c r="H243" s="89">
        <v>2401.9</v>
      </c>
    </row>
    <row r="244" spans="1:8" ht="25.5">
      <c r="A244" s="102">
        <f t="shared" si="3"/>
        <v>231</v>
      </c>
      <c r="B244" s="87" t="s">
        <v>629</v>
      </c>
      <c r="C244" s="88" t="s">
        <v>621</v>
      </c>
      <c r="D244" s="88" t="s">
        <v>438</v>
      </c>
      <c r="E244" s="88" t="s">
        <v>936</v>
      </c>
      <c r="F244" s="88" t="s">
        <v>630</v>
      </c>
      <c r="G244" s="89">
        <v>489</v>
      </c>
      <c r="H244" s="89">
        <v>489</v>
      </c>
    </row>
    <row r="245" spans="1:8" ht="38.25">
      <c r="A245" s="102">
        <f t="shared" si="3"/>
        <v>232</v>
      </c>
      <c r="B245" s="87" t="s">
        <v>701</v>
      </c>
      <c r="C245" s="88" t="s">
        <v>621</v>
      </c>
      <c r="D245" s="88" t="s">
        <v>438</v>
      </c>
      <c r="E245" s="88" t="s">
        <v>936</v>
      </c>
      <c r="F245" s="88" t="s">
        <v>631</v>
      </c>
      <c r="G245" s="89">
        <v>489</v>
      </c>
      <c r="H245" s="89">
        <v>489</v>
      </c>
    </row>
    <row r="246" spans="1:8" ht="12.75">
      <c r="A246" s="102">
        <f t="shared" si="3"/>
        <v>233</v>
      </c>
      <c r="B246" s="87" t="s">
        <v>939</v>
      </c>
      <c r="C246" s="88" t="s">
        <v>621</v>
      </c>
      <c r="D246" s="88" t="s">
        <v>439</v>
      </c>
      <c r="E246" s="88"/>
      <c r="F246" s="88"/>
      <c r="G246" s="89">
        <v>2201.5</v>
      </c>
      <c r="H246" s="89">
        <v>2201.5</v>
      </c>
    </row>
    <row r="247" spans="1:8" ht="25.5">
      <c r="A247" s="102">
        <f t="shared" si="3"/>
        <v>234</v>
      </c>
      <c r="B247" s="87" t="s">
        <v>444</v>
      </c>
      <c r="C247" s="88" t="s">
        <v>621</v>
      </c>
      <c r="D247" s="88" t="s">
        <v>445</v>
      </c>
      <c r="E247" s="88"/>
      <c r="F247" s="88"/>
      <c r="G247" s="89">
        <v>2201.5</v>
      </c>
      <c r="H247" s="89">
        <v>2201.5</v>
      </c>
    </row>
    <row r="248" spans="1:8" ht="38.25">
      <c r="A248" s="102">
        <f t="shared" si="3"/>
        <v>235</v>
      </c>
      <c r="B248" s="87" t="s">
        <v>940</v>
      </c>
      <c r="C248" s="88" t="s">
        <v>621</v>
      </c>
      <c r="D248" s="88" t="s">
        <v>445</v>
      </c>
      <c r="E248" s="88" t="s">
        <v>941</v>
      </c>
      <c r="F248" s="88"/>
      <c r="G248" s="89">
        <v>2201.5</v>
      </c>
      <c r="H248" s="89">
        <v>2201.5</v>
      </c>
    </row>
    <row r="249" spans="1:8" ht="25.5">
      <c r="A249" s="102">
        <f t="shared" si="3"/>
        <v>236</v>
      </c>
      <c r="B249" s="87" t="s">
        <v>942</v>
      </c>
      <c r="C249" s="88" t="s">
        <v>621</v>
      </c>
      <c r="D249" s="88" t="s">
        <v>445</v>
      </c>
      <c r="E249" s="88" t="s">
        <v>943</v>
      </c>
      <c r="F249" s="88"/>
      <c r="G249" s="89">
        <v>2074.5</v>
      </c>
      <c r="H249" s="89">
        <v>2074.5</v>
      </c>
    </row>
    <row r="250" spans="1:8" ht="102">
      <c r="A250" s="102">
        <f t="shared" si="3"/>
        <v>237</v>
      </c>
      <c r="B250" s="87" t="s">
        <v>944</v>
      </c>
      <c r="C250" s="88" t="s">
        <v>621</v>
      </c>
      <c r="D250" s="88" t="s">
        <v>445</v>
      </c>
      <c r="E250" s="88" t="s">
        <v>945</v>
      </c>
      <c r="F250" s="88"/>
      <c r="G250" s="89">
        <v>497.9</v>
      </c>
      <c r="H250" s="89">
        <v>497.9</v>
      </c>
    </row>
    <row r="251" spans="1:8" ht="38.25">
      <c r="A251" s="102">
        <f t="shared" si="3"/>
        <v>238</v>
      </c>
      <c r="B251" s="87" t="s">
        <v>625</v>
      </c>
      <c r="C251" s="88" t="s">
        <v>621</v>
      </c>
      <c r="D251" s="88" t="s">
        <v>445</v>
      </c>
      <c r="E251" s="88" t="s">
        <v>945</v>
      </c>
      <c r="F251" s="88" t="s">
        <v>372</v>
      </c>
      <c r="G251" s="89">
        <v>497.9</v>
      </c>
      <c r="H251" s="89">
        <v>497.9</v>
      </c>
    </row>
    <row r="252" spans="1:8" ht="12.75">
      <c r="A252" s="102">
        <f t="shared" si="3"/>
        <v>239</v>
      </c>
      <c r="B252" s="87" t="s">
        <v>373</v>
      </c>
      <c r="C252" s="88" t="s">
        <v>621</v>
      </c>
      <c r="D252" s="88" t="s">
        <v>445</v>
      </c>
      <c r="E252" s="88" t="s">
        <v>945</v>
      </c>
      <c r="F252" s="88" t="s">
        <v>374</v>
      </c>
      <c r="G252" s="89">
        <v>497.9</v>
      </c>
      <c r="H252" s="89">
        <v>497.9</v>
      </c>
    </row>
    <row r="253" spans="1:8" ht="89.25">
      <c r="A253" s="102">
        <f t="shared" si="3"/>
        <v>240</v>
      </c>
      <c r="B253" s="87" t="s">
        <v>375</v>
      </c>
      <c r="C253" s="88" t="s">
        <v>621</v>
      </c>
      <c r="D253" s="88" t="s">
        <v>445</v>
      </c>
      <c r="E253" s="88" t="s">
        <v>376</v>
      </c>
      <c r="F253" s="88"/>
      <c r="G253" s="89">
        <v>1526.8</v>
      </c>
      <c r="H253" s="89">
        <v>1526.8</v>
      </c>
    </row>
    <row r="254" spans="1:8" ht="38.25">
      <c r="A254" s="102">
        <f t="shared" si="3"/>
        <v>241</v>
      </c>
      <c r="B254" s="87" t="s">
        <v>625</v>
      </c>
      <c r="C254" s="88" t="s">
        <v>621</v>
      </c>
      <c r="D254" s="88" t="s">
        <v>445</v>
      </c>
      <c r="E254" s="88" t="s">
        <v>376</v>
      </c>
      <c r="F254" s="88" t="s">
        <v>372</v>
      </c>
      <c r="G254" s="89">
        <v>1526.8</v>
      </c>
      <c r="H254" s="89">
        <v>1526.8</v>
      </c>
    </row>
    <row r="255" spans="1:8" ht="12.75">
      <c r="A255" s="102">
        <f t="shared" si="3"/>
        <v>242</v>
      </c>
      <c r="B255" s="87" t="s">
        <v>373</v>
      </c>
      <c r="C255" s="88" t="s">
        <v>621</v>
      </c>
      <c r="D255" s="88" t="s">
        <v>445</v>
      </c>
      <c r="E255" s="88" t="s">
        <v>376</v>
      </c>
      <c r="F255" s="88" t="s">
        <v>374</v>
      </c>
      <c r="G255" s="89">
        <v>1526.8</v>
      </c>
      <c r="H255" s="89">
        <v>1526.8</v>
      </c>
    </row>
    <row r="256" spans="1:8" ht="114.75">
      <c r="A256" s="102">
        <f t="shared" si="3"/>
        <v>243</v>
      </c>
      <c r="B256" s="96" t="s">
        <v>377</v>
      </c>
      <c r="C256" s="88" t="s">
        <v>621</v>
      </c>
      <c r="D256" s="88" t="s">
        <v>445</v>
      </c>
      <c r="E256" s="88" t="s">
        <v>378</v>
      </c>
      <c r="F256" s="88"/>
      <c r="G256" s="89">
        <v>49.8</v>
      </c>
      <c r="H256" s="89">
        <v>49.8</v>
      </c>
    </row>
    <row r="257" spans="1:8" ht="38.25">
      <c r="A257" s="102">
        <f t="shared" si="3"/>
        <v>244</v>
      </c>
      <c r="B257" s="87" t="s">
        <v>625</v>
      </c>
      <c r="C257" s="88" t="s">
        <v>621</v>
      </c>
      <c r="D257" s="88" t="s">
        <v>445</v>
      </c>
      <c r="E257" s="88" t="s">
        <v>378</v>
      </c>
      <c r="F257" s="88" t="s">
        <v>372</v>
      </c>
      <c r="G257" s="89">
        <v>49.8</v>
      </c>
      <c r="H257" s="89">
        <v>49.8</v>
      </c>
    </row>
    <row r="258" spans="1:8" ht="12.75">
      <c r="A258" s="102">
        <f t="shared" si="3"/>
        <v>245</v>
      </c>
      <c r="B258" s="87" t="s">
        <v>373</v>
      </c>
      <c r="C258" s="88" t="s">
        <v>621</v>
      </c>
      <c r="D258" s="88" t="s">
        <v>445</v>
      </c>
      <c r="E258" s="88" t="s">
        <v>378</v>
      </c>
      <c r="F258" s="88" t="s">
        <v>374</v>
      </c>
      <c r="G258" s="89">
        <v>49.8</v>
      </c>
      <c r="H258" s="89">
        <v>49.8</v>
      </c>
    </row>
    <row r="259" spans="1:8" ht="51">
      <c r="A259" s="102">
        <f t="shared" si="3"/>
        <v>246</v>
      </c>
      <c r="B259" s="87" t="s">
        <v>379</v>
      </c>
      <c r="C259" s="88" t="s">
        <v>621</v>
      </c>
      <c r="D259" s="88" t="s">
        <v>445</v>
      </c>
      <c r="E259" s="88" t="s">
        <v>380</v>
      </c>
      <c r="F259" s="88"/>
      <c r="G259" s="89">
        <v>127</v>
      </c>
      <c r="H259" s="89">
        <v>127</v>
      </c>
    </row>
    <row r="260" spans="1:8" ht="114.75">
      <c r="A260" s="102">
        <f t="shared" si="3"/>
        <v>247</v>
      </c>
      <c r="B260" s="96" t="s">
        <v>381</v>
      </c>
      <c r="C260" s="88" t="s">
        <v>621</v>
      </c>
      <c r="D260" s="88" t="s">
        <v>445</v>
      </c>
      <c r="E260" s="88" t="s">
        <v>382</v>
      </c>
      <c r="F260" s="88"/>
      <c r="G260" s="89">
        <v>75</v>
      </c>
      <c r="H260" s="89">
        <v>75</v>
      </c>
    </row>
    <row r="261" spans="1:8" ht="25.5">
      <c r="A261" s="102">
        <f t="shared" si="3"/>
        <v>248</v>
      </c>
      <c r="B261" s="87" t="s">
        <v>629</v>
      </c>
      <c r="C261" s="88" t="s">
        <v>621</v>
      </c>
      <c r="D261" s="88" t="s">
        <v>445</v>
      </c>
      <c r="E261" s="88" t="s">
        <v>382</v>
      </c>
      <c r="F261" s="88" t="s">
        <v>630</v>
      </c>
      <c r="G261" s="89">
        <v>75</v>
      </c>
      <c r="H261" s="89">
        <v>75</v>
      </c>
    </row>
    <row r="262" spans="1:8" ht="38.25">
      <c r="A262" s="102">
        <f t="shared" si="3"/>
        <v>249</v>
      </c>
      <c r="B262" s="87" t="s">
        <v>701</v>
      </c>
      <c r="C262" s="88" t="s">
        <v>621</v>
      </c>
      <c r="D262" s="88" t="s">
        <v>445</v>
      </c>
      <c r="E262" s="88" t="s">
        <v>382</v>
      </c>
      <c r="F262" s="88" t="s">
        <v>631</v>
      </c>
      <c r="G262" s="89">
        <v>75</v>
      </c>
      <c r="H262" s="89">
        <v>75</v>
      </c>
    </row>
    <row r="263" spans="1:8" ht="114.75">
      <c r="A263" s="102">
        <f t="shared" si="3"/>
        <v>250</v>
      </c>
      <c r="B263" s="96" t="s">
        <v>769</v>
      </c>
      <c r="C263" s="88" t="s">
        <v>621</v>
      </c>
      <c r="D263" s="88" t="s">
        <v>445</v>
      </c>
      <c r="E263" s="88" t="s">
        <v>770</v>
      </c>
      <c r="F263" s="88"/>
      <c r="G263" s="89">
        <v>52</v>
      </c>
      <c r="H263" s="89">
        <v>52</v>
      </c>
    </row>
    <row r="264" spans="1:8" ht="38.25">
      <c r="A264" s="102">
        <f t="shared" si="3"/>
        <v>251</v>
      </c>
      <c r="B264" s="87" t="s">
        <v>625</v>
      </c>
      <c r="C264" s="88" t="s">
        <v>621</v>
      </c>
      <c r="D264" s="88" t="s">
        <v>445</v>
      </c>
      <c r="E264" s="88" t="s">
        <v>770</v>
      </c>
      <c r="F264" s="88" t="s">
        <v>372</v>
      </c>
      <c r="G264" s="89">
        <v>52</v>
      </c>
      <c r="H264" s="89">
        <v>52</v>
      </c>
    </row>
    <row r="265" spans="1:8" ht="12.75">
      <c r="A265" s="102">
        <f t="shared" si="3"/>
        <v>252</v>
      </c>
      <c r="B265" s="87" t="s">
        <v>373</v>
      </c>
      <c r="C265" s="88" t="s">
        <v>621</v>
      </c>
      <c r="D265" s="88" t="s">
        <v>445</v>
      </c>
      <c r="E265" s="88" t="s">
        <v>770</v>
      </c>
      <c r="F265" s="88" t="s">
        <v>374</v>
      </c>
      <c r="G265" s="89">
        <v>52</v>
      </c>
      <c r="H265" s="89">
        <v>52</v>
      </c>
    </row>
    <row r="266" spans="1:8" ht="12.75">
      <c r="A266" s="102">
        <f t="shared" si="3"/>
        <v>253</v>
      </c>
      <c r="B266" s="87" t="s">
        <v>448</v>
      </c>
      <c r="C266" s="88" t="s">
        <v>621</v>
      </c>
      <c r="D266" s="88" t="s">
        <v>449</v>
      </c>
      <c r="E266" s="88"/>
      <c r="F266" s="88"/>
      <c r="G266" s="89">
        <v>23455</v>
      </c>
      <c r="H266" s="89">
        <v>22811.5</v>
      </c>
    </row>
    <row r="267" spans="1:8" ht="12.75">
      <c r="A267" s="102">
        <f t="shared" si="3"/>
        <v>254</v>
      </c>
      <c r="B267" s="87" t="s">
        <v>450</v>
      </c>
      <c r="C267" s="88" t="s">
        <v>621</v>
      </c>
      <c r="D267" s="88" t="s">
        <v>451</v>
      </c>
      <c r="E267" s="88"/>
      <c r="F267" s="88"/>
      <c r="G267" s="89">
        <v>22905</v>
      </c>
      <c r="H267" s="89">
        <v>22811.5</v>
      </c>
    </row>
    <row r="268" spans="1:8" ht="25.5">
      <c r="A268" s="102">
        <f t="shared" si="3"/>
        <v>255</v>
      </c>
      <c r="B268" s="87" t="s">
        <v>779</v>
      </c>
      <c r="C268" s="88" t="s">
        <v>621</v>
      </c>
      <c r="D268" s="88" t="s">
        <v>451</v>
      </c>
      <c r="E268" s="88" t="s">
        <v>780</v>
      </c>
      <c r="F268" s="88"/>
      <c r="G268" s="89">
        <v>22905</v>
      </c>
      <c r="H268" s="89">
        <v>22811.5</v>
      </c>
    </row>
    <row r="269" spans="1:8" ht="25.5">
      <c r="A269" s="102">
        <f t="shared" si="3"/>
        <v>256</v>
      </c>
      <c r="B269" s="87" t="s">
        <v>816</v>
      </c>
      <c r="C269" s="88" t="s">
        <v>621</v>
      </c>
      <c r="D269" s="88" t="s">
        <v>451</v>
      </c>
      <c r="E269" s="88" t="s">
        <v>782</v>
      </c>
      <c r="F269" s="88"/>
      <c r="G269" s="89">
        <v>124.2</v>
      </c>
      <c r="H269" s="89">
        <v>30.7</v>
      </c>
    </row>
    <row r="270" spans="1:8" ht="76.5">
      <c r="A270" s="102">
        <f t="shared" si="3"/>
        <v>257</v>
      </c>
      <c r="B270" s="87" t="s">
        <v>812</v>
      </c>
      <c r="C270" s="88" t="s">
        <v>621</v>
      </c>
      <c r="D270" s="88" t="s">
        <v>451</v>
      </c>
      <c r="E270" s="88" t="s">
        <v>729</v>
      </c>
      <c r="F270" s="88"/>
      <c r="G270" s="89">
        <v>30.7</v>
      </c>
      <c r="H270" s="89">
        <v>30.7</v>
      </c>
    </row>
    <row r="271" spans="1:8" ht="38.25">
      <c r="A271" s="102">
        <f t="shared" si="3"/>
        <v>258</v>
      </c>
      <c r="B271" s="87" t="s">
        <v>625</v>
      </c>
      <c r="C271" s="88" t="s">
        <v>621</v>
      </c>
      <c r="D271" s="88" t="s">
        <v>451</v>
      </c>
      <c r="E271" s="88" t="s">
        <v>729</v>
      </c>
      <c r="F271" s="88" t="s">
        <v>372</v>
      </c>
      <c r="G271" s="89">
        <v>30.7</v>
      </c>
      <c r="H271" s="89">
        <v>30.7</v>
      </c>
    </row>
    <row r="272" spans="1:8" ht="12.75">
      <c r="A272" s="102">
        <f aca="true" t="shared" si="4" ref="A272:A335">A271+1</f>
        <v>259</v>
      </c>
      <c r="B272" s="87" t="s">
        <v>373</v>
      </c>
      <c r="C272" s="88" t="s">
        <v>621</v>
      </c>
      <c r="D272" s="88" t="s">
        <v>451</v>
      </c>
      <c r="E272" s="88" t="s">
        <v>729</v>
      </c>
      <c r="F272" s="88" t="s">
        <v>374</v>
      </c>
      <c r="G272" s="89">
        <v>30.7</v>
      </c>
      <c r="H272" s="89">
        <v>30.7</v>
      </c>
    </row>
    <row r="273" spans="1:8" ht="89.25">
      <c r="A273" s="102">
        <f t="shared" si="4"/>
        <v>260</v>
      </c>
      <c r="B273" s="87" t="s">
        <v>115</v>
      </c>
      <c r="C273" s="88" t="s">
        <v>621</v>
      </c>
      <c r="D273" s="88" t="s">
        <v>451</v>
      </c>
      <c r="E273" s="88" t="s">
        <v>783</v>
      </c>
      <c r="F273" s="88"/>
      <c r="G273" s="89">
        <v>93.5</v>
      </c>
      <c r="H273" s="89">
        <v>0</v>
      </c>
    </row>
    <row r="274" spans="1:8" ht="38.25">
      <c r="A274" s="102">
        <f t="shared" si="4"/>
        <v>261</v>
      </c>
      <c r="B274" s="87" t="s">
        <v>625</v>
      </c>
      <c r="C274" s="88" t="s">
        <v>621</v>
      </c>
      <c r="D274" s="88" t="s">
        <v>451</v>
      </c>
      <c r="E274" s="88" t="s">
        <v>783</v>
      </c>
      <c r="F274" s="88" t="s">
        <v>372</v>
      </c>
      <c r="G274" s="89">
        <v>93.5</v>
      </c>
      <c r="H274" s="89">
        <v>0</v>
      </c>
    </row>
    <row r="275" spans="1:8" ht="12.75">
      <c r="A275" s="102">
        <f t="shared" si="4"/>
        <v>262</v>
      </c>
      <c r="B275" s="87" t="s">
        <v>373</v>
      </c>
      <c r="C275" s="88" t="s">
        <v>621</v>
      </c>
      <c r="D275" s="88" t="s">
        <v>451</v>
      </c>
      <c r="E275" s="88" t="s">
        <v>783</v>
      </c>
      <c r="F275" s="88" t="s">
        <v>374</v>
      </c>
      <c r="G275" s="89">
        <v>93.5</v>
      </c>
      <c r="H275" s="89">
        <v>0</v>
      </c>
    </row>
    <row r="276" spans="1:8" ht="38.25">
      <c r="A276" s="102">
        <f t="shared" si="4"/>
        <v>263</v>
      </c>
      <c r="B276" s="87" t="s">
        <v>817</v>
      </c>
      <c r="C276" s="88" t="s">
        <v>621</v>
      </c>
      <c r="D276" s="88" t="s">
        <v>451</v>
      </c>
      <c r="E276" s="88" t="s">
        <v>784</v>
      </c>
      <c r="F276" s="88"/>
      <c r="G276" s="89">
        <v>22780.8</v>
      </c>
      <c r="H276" s="89">
        <v>22780.8</v>
      </c>
    </row>
    <row r="277" spans="1:8" ht="76.5">
      <c r="A277" s="102">
        <f t="shared" si="4"/>
        <v>264</v>
      </c>
      <c r="B277" s="87" t="s">
        <v>818</v>
      </c>
      <c r="C277" s="88" t="s">
        <v>621</v>
      </c>
      <c r="D277" s="88" t="s">
        <v>451</v>
      </c>
      <c r="E277" s="88" t="s">
        <v>785</v>
      </c>
      <c r="F277" s="88"/>
      <c r="G277" s="89">
        <v>7625.9</v>
      </c>
      <c r="H277" s="89">
        <v>7625.9</v>
      </c>
    </row>
    <row r="278" spans="1:8" ht="38.25">
      <c r="A278" s="102">
        <f t="shared" si="4"/>
        <v>265</v>
      </c>
      <c r="B278" s="87" t="s">
        <v>625</v>
      </c>
      <c r="C278" s="88" t="s">
        <v>621</v>
      </c>
      <c r="D278" s="88" t="s">
        <v>451</v>
      </c>
      <c r="E278" s="88" t="s">
        <v>785</v>
      </c>
      <c r="F278" s="88" t="s">
        <v>372</v>
      </c>
      <c r="G278" s="89">
        <v>7625.9</v>
      </c>
      <c r="H278" s="89">
        <v>7625.9</v>
      </c>
    </row>
    <row r="279" spans="1:8" ht="12.75">
      <c r="A279" s="102">
        <f t="shared" si="4"/>
        <v>266</v>
      </c>
      <c r="B279" s="87" t="s">
        <v>373</v>
      </c>
      <c r="C279" s="88" t="s">
        <v>621</v>
      </c>
      <c r="D279" s="88" t="s">
        <v>451</v>
      </c>
      <c r="E279" s="88" t="s">
        <v>785</v>
      </c>
      <c r="F279" s="88" t="s">
        <v>374</v>
      </c>
      <c r="G279" s="89">
        <v>7625.9</v>
      </c>
      <c r="H279" s="89">
        <v>7625.9</v>
      </c>
    </row>
    <row r="280" spans="1:8" ht="76.5">
      <c r="A280" s="102">
        <f t="shared" si="4"/>
        <v>267</v>
      </c>
      <c r="B280" s="87" t="s">
        <v>807</v>
      </c>
      <c r="C280" s="88" t="s">
        <v>621</v>
      </c>
      <c r="D280" s="88" t="s">
        <v>451</v>
      </c>
      <c r="E280" s="88" t="s">
        <v>171</v>
      </c>
      <c r="F280" s="88"/>
      <c r="G280" s="89">
        <v>15154.9</v>
      </c>
      <c r="H280" s="89">
        <v>15154.9</v>
      </c>
    </row>
    <row r="281" spans="1:8" ht="38.25">
      <c r="A281" s="102">
        <f t="shared" si="4"/>
        <v>268</v>
      </c>
      <c r="B281" s="87" t="s">
        <v>625</v>
      </c>
      <c r="C281" s="88" t="s">
        <v>621</v>
      </c>
      <c r="D281" s="88" t="s">
        <v>451</v>
      </c>
      <c r="E281" s="88" t="s">
        <v>171</v>
      </c>
      <c r="F281" s="88" t="s">
        <v>372</v>
      </c>
      <c r="G281" s="89">
        <v>15154.9</v>
      </c>
      <c r="H281" s="89">
        <v>15154.9</v>
      </c>
    </row>
    <row r="282" spans="1:8" ht="12.75">
      <c r="A282" s="102">
        <f t="shared" si="4"/>
        <v>269</v>
      </c>
      <c r="B282" s="87" t="s">
        <v>373</v>
      </c>
      <c r="C282" s="88" t="s">
        <v>621</v>
      </c>
      <c r="D282" s="88" t="s">
        <v>451</v>
      </c>
      <c r="E282" s="88" t="s">
        <v>171</v>
      </c>
      <c r="F282" s="88" t="s">
        <v>374</v>
      </c>
      <c r="G282" s="89">
        <v>15154.9</v>
      </c>
      <c r="H282" s="89">
        <v>15154.9</v>
      </c>
    </row>
    <row r="283" spans="1:8" ht="25.5">
      <c r="A283" s="102">
        <f t="shared" si="4"/>
        <v>270</v>
      </c>
      <c r="B283" s="87" t="s">
        <v>452</v>
      </c>
      <c r="C283" s="88" t="s">
        <v>621</v>
      </c>
      <c r="D283" s="88" t="s">
        <v>453</v>
      </c>
      <c r="E283" s="88"/>
      <c r="F283" s="88"/>
      <c r="G283" s="89">
        <v>550</v>
      </c>
      <c r="H283" s="89">
        <v>0</v>
      </c>
    </row>
    <row r="284" spans="1:8" ht="25.5">
      <c r="A284" s="102">
        <f t="shared" si="4"/>
        <v>271</v>
      </c>
      <c r="B284" s="87" t="s">
        <v>779</v>
      </c>
      <c r="C284" s="88" t="s">
        <v>621</v>
      </c>
      <c r="D284" s="88" t="s">
        <v>453</v>
      </c>
      <c r="E284" s="88" t="s">
        <v>780</v>
      </c>
      <c r="F284" s="88"/>
      <c r="G284" s="89">
        <v>550</v>
      </c>
      <c r="H284" s="89">
        <v>0</v>
      </c>
    </row>
    <row r="285" spans="1:8" ht="25.5">
      <c r="A285" s="102">
        <f t="shared" si="4"/>
        <v>272</v>
      </c>
      <c r="B285" s="87" t="s">
        <v>821</v>
      </c>
      <c r="C285" s="88" t="s">
        <v>621</v>
      </c>
      <c r="D285" s="88" t="s">
        <v>453</v>
      </c>
      <c r="E285" s="88" t="s">
        <v>174</v>
      </c>
      <c r="F285" s="88"/>
      <c r="G285" s="89">
        <v>550</v>
      </c>
      <c r="H285" s="89">
        <v>0</v>
      </c>
    </row>
    <row r="286" spans="1:8" ht="63.75">
      <c r="A286" s="102">
        <f t="shared" si="4"/>
        <v>273</v>
      </c>
      <c r="B286" s="87" t="s">
        <v>822</v>
      </c>
      <c r="C286" s="88" t="s">
        <v>621</v>
      </c>
      <c r="D286" s="88" t="s">
        <v>453</v>
      </c>
      <c r="E286" s="88" t="s">
        <v>175</v>
      </c>
      <c r="F286" s="88"/>
      <c r="G286" s="89">
        <v>550</v>
      </c>
      <c r="H286" s="89">
        <v>0</v>
      </c>
    </row>
    <row r="287" spans="1:8" ht="25.5">
      <c r="A287" s="102">
        <f t="shared" si="4"/>
        <v>274</v>
      </c>
      <c r="B287" s="87" t="s">
        <v>629</v>
      </c>
      <c r="C287" s="88" t="s">
        <v>621</v>
      </c>
      <c r="D287" s="88" t="s">
        <v>453</v>
      </c>
      <c r="E287" s="88" t="s">
        <v>175</v>
      </c>
      <c r="F287" s="88" t="s">
        <v>630</v>
      </c>
      <c r="G287" s="89">
        <v>550</v>
      </c>
      <c r="H287" s="89">
        <v>0</v>
      </c>
    </row>
    <row r="288" spans="1:8" ht="38.25">
      <c r="A288" s="102">
        <f t="shared" si="4"/>
        <v>275</v>
      </c>
      <c r="B288" s="87" t="s">
        <v>701</v>
      </c>
      <c r="C288" s="88" t="s">
        <v>621</v>
      </c>
      <c r="D288" s="88" t="s">
        <v>453</v>
      </c>
      <c r="E288" s="88" t="s">
        <v>175</v>
      </c>
      <c r="F288" s="88" t="s">
        <v>631</v>
      </c>
      <c r="G288" s="89">
        <v>550</v>
      </c>
      <c r="H288" s="89">
        <v>0</v>
      </c>
    </row>
    <row r="289" spans="1:8" ht="12.75">
      <c r="A289" s="102">
        <f t="shared" si="4"/>
        <v>276</v>
      </c>
      <c r="B289" s="87" t="s">
        <v>176</v>
      </c>
      <c r="C289" s="88" t="s">
        <v>621</v>
      </c>
      <c r="D289" s="88" t="s">
        <v>466</v>
      </c>
      <c r="E289" s="88"/>
      <c r="F289" s="88"/>
      <c r="G289" s="89">
        <v>1670.8</v>
      </c>
      <c r="H289" s="89">
        <v>3412.5</v>
      </c>
    </row>
    <row r="290" spans="1:8" ht="12.75">
      <c r="A290" s="102">
        <f t="shared" si="4"/>
        <v>277</v>
      </c>
      <c r="B290" s="87" t="s">
        <v>471</v>
      </c>
      <c r="C290" s="88" t="s">
        <v>621</v>
      </c>
      <c r="D290" s="88" t="s">
        <v>472</v>
      </c>
      <c r="E290" s="88"/>
      <c r="F290" s="88"/>
      <c r="G290" s="89">
        <v>800</v>
      </c>
      <c r="H290" s="89">
        <v>800</v>
      </c>
    </row>
    <row r="291" spans="1:8" ht="25.5">
      <c r="A291" s="102">
        <f t="shared" si="4"/>
        <v>278</v>
      </c>
      <c r="B291" s="87" t="s">
        <v>1026</v>
      </c>
      <c r="C291" s="88" t="s">
        <v>621</v>
      </c>
      <c r="D291" s="88" t="s">
        <v>472</v>
      </c>
      <c r="E291" s="88" t="s">
        <v>1027</v>
      </c>
      <c r="F291" s="88"/>
      <c r="G291" s="89">
        <v>800</v>
      </c>
      <c r="H291" s="89">
        <v>800</v>
      </c>
    </row>
    <row r="292" spans="1:8" ht="25.5">
      <c r="A292" s="102">
        <f t="shared" si="4"/>
        <v>279</v>
      </c>
      <c r="B292" s="87" t="s">
        <v>1033</v>
      </c>
      <c r="C292" s="88" t="s">
        <v>621</v>
      </c>
      <c r="D292" s="88" t="s">
        <v>472</v>
      </c>
      <c r="E292" s="88" t="s">
        <v>1034</v>
      </c>
      <c r="F292" s="88"/>
      <c r="G292" s="89">
        <v>800</v>
      </c>
      <c r="H292" s="89">
        <v>800</v>
      </c>
    </row>
    <row r="293" spans="1:8" ht="127.5">
      <c r="A293" s="102">
        <f t="shared" si="4"/>
        <v>280</v>
      </c>
      <c r="B293" s="96" t="s">
        <v>823</v>
      </c>
      <c r="C293" s="88" t="s">
        <v>621</v>
      </c>
      <c r="D293" s="88" t="s">
        <v>472</v>
      </c>
      <c r="E293" s="88" t="s">
        <v>731</v>
      </c>
      <c r="F293" s="88"/>
      <c r="G293" s="89">
        <v>800</v>
      </c>
      <c r="H293" s="89">
        <v>800</v>
      </c>
    </row>
    <row r="294" spans="1:8" ht="25.5">
      <c r="A294" s="102">
        <f t="shared" si="4"/>
        <v>281</v>
      </c>
      <c r="B294" s="87" t="s">
        <v>629</v>
      </c>
      <c r="C294" s="88" t="s">
        <v>621</v>
      </c>
      <c r="D294" s="88" t="s">
        <v>472</v>
      </c>
      <c r="E294" s="88" t="s">
        <v>731</v>
      </c>
      <c r="F294" s="88" t="s">
        <v>630</v>
      </c>
      <c r="G294" s="89">
        <v>800</v>
      </c>
      <c r="H294" s="89">
        <v>800</v>
      </c>
    </row>
    <row r="295" spans="1:8" ht="38.25">
      <c r="A295" s="102">
        <f t="shared" si="4"/>
        <v>282</v>
      </c>
      <c r="B295" s="87" t="s">
        <v>701</v>
      </c>
      <c r="C295" s="88" t="s">
        <v>621</v>
      </c>
      <c r="D295" s="88" t="s">
        <v>472</v>
      </c>
      <c r="E295" s="88" t="s">
        <v>731</v>
      </c>
      <c r="F295" s="88" t="s">
        <v>631</v>
      </c>
      <c r="G295" s="89">
        <v>800</v>
      </c>
      <c r="H295" s="89">
        <v>800</v>
      </c>
    </row>
    <row r="296" spans="1:8" ht="12.75">
      <c r="A296" s="102">
        <f t="shared" si="4"/>
        <v>283</v>
      </c>
      <c r="B296" s="87" t="s">
        <v>473</v>
      </c>
      <c r="C296" s="88" t="s">
        <v>621</v>
      </c>
      <c r="D296" s="88" t="s">
        <v>474</v>
      </c>
      <c r="E296" s="88"/>
      <c r="F296" s="88"/>
      <c r="G296" s="89">
        <v>870.8</v>
      </c>
      <c r="H296" s="89">
        <v>2612.5</v>
      </c>
    </row>
    <row r="297" spans="1:8" ht="25.5">
      <c r="A297" s="102">
        <f t="shared" si="4"/>
        <v>284</v>
      </c>
      <c r="B297" s="87" t="s">
        <v>645</v>
      </c>
      <c r="C297" s="88" t="s">
        <v>621</v>
      </c>
      <c r="D297" s="88" t="s">
        <v>474</v>
      </c>
      <c r="E297" s="88" t="s">
        <v>646</v>
      </c>
      <c r="F297" s="88"/>
      <c r="G297" s="89">
        <v>870.8</v>
      </c>
      <c r="H297" s="89">
        <v>2612.5</v>
      </c>
    </row>
    <row r="298" spans="1:8" ht="25.5">
      <c r="A298" s="102">
        <f t="shared" si="4"/>
        <v>285</v>
      </c>
      <c r="B298" s="87" t="s">
        <v>647</v>
      </c>
      <c r="C298" s="88" t="s">
        <v>621</v>
      </c>
      <c r="D298" s="88" t="s">
        <v>474</v>
      </c>
      <c r="E298" s="88" t="s">
        <v>648</v>
      </c>
      <c r="F298" s="88"/>
      <c r="G298" s="89">
        <v>870.8</v>
      </c>
      <c r="H298" s="89">
        <v>2612.5</v>
      </c>
    </row>
    <row r="299" spans="1:8" ht="102">
      <c r="A299" s="102">
        <f t="shared" si="4"/>
        <v>286</v>
      </c>
      <c r="B299" s="96" t="s">
        <v>177</v>
      </c>
      <c r="C299" s="88" t="s">
        <v>621</v>
      </c>
      <c r="D299" s="88" t="s">
        <v>474</v>
      </c>
      <c r="E299" s="88" t="s">
        <v>178</v>
      </c>
      <c r="F299" s="88"/>
      <c r="G299" s="89">
        <v>391.8</v>
      </c>
      <c r="H299" s="89">
        <v>1167.8</v>
      </c>
    </row>
    <row r="300" spans="1:8" ht="25.5">
      <c r="A300" s="102">
        <f t="shared" si="4"/>
        <v>287</v>
      </c>
      <c r="B300" s="87" t="s">
        <v>629</v>
      </c>
      <c r="C300" s="88" t="s">
        <v>621</v>
      </c>
      <c r="D300" s="88" t="s">
        <v>474</v>
      </c>
      <c r="E300" s="88" t="s">
        <v>178</v>
      </c>
      <c r="F300" s="88" t="s">
        <v>630</v>
      </c>
      <c r="G300" s="89">
        <v>391.8</v>
      </c>
      <c r="H300" s="89">
        <v>1167.8</v>
      </c>
    </row>
    <row r="301" spans="1:8" ht="38.25">
      <c r="A301" s="102">
        <f t="shared" si="4"/>
        <v>288</v>
      </c>
      <c r="B301" s="87" t="s">
        <v>701</v>
      </c>
      <c r="C301" s="88" t="s">
        <v>621</v>
      </c>
      <c r="D301" s="88" t="s">
        <v>474</v>
      </c>
      <c r="E301" s="88" t="s">
        <v>178</v>
      </c>
      <c r="F301" s="88" t="s">
        <v>631</v>
      </c>
      <c r="G301" s="89">
        <v>391.8</v>
      </c>
      <c r="H301" s="89">
        <v>1167.8</v>
      </c>
    </row>
    <row r="302" spans="1:8" ht="89.25">
      <c r="A302" s="102">
        <f t="shared" si="4"/>
        <v>289</v>
      </c>
      <c r="B302" s="87" t="s">
        <v>179</v>
      </c>
      <c r="C302" s="88" t="s">
        <v>621</v>
      </c>
      <c r="D302" s="88" t="s">
        <v>474</v>
      </c>
      <c r="E302" s="88" t="s">
        <v>180</v>
      </c>
      <c r="F302" s="88"/>
      <c r="G302" s="89">
        <v>479</v>
      </c>
      <c r="H302" s="89">
        <v>1444.7</v>
      </c>
    </row>
    <row r="303" spans="1:8" ht="25.5">
      <c r="A303" s="102">
        <f t="shared" si="4"/>
        <v>290</v>
      </c>
      <c r="B303" s="87" t="s">
        <v>629</v>
      </c>
      <c r="C303" s="88" t="s">
        <v>621</v>
      </c>
      <c r="D303" s="88" t="s">
        <v>474</v>
      </c>
      <c r="E303" s="88" t="s">
        <v>180</v>
      </c>
      <c r="F303" s="88" t="s">
        <v>630</v>
      </c>
      <c r="G303" s="89">
        <v>479</v>
      </c>
      <c r="H303" s="89">
        <v>1444.7</v>
      </c>
    </row>
    <row r="304" spans="1:8" ht="38.25">
      <c r="A304" s="102">
        <f t="shared" si="4"/>
        <v>291</v>
      </c>
      <c r="B304" s="87" t="s">
        <v>701</v>
      </c>
      <c r="C304" s="88" t="s">
        <v>621</v>
      </c>
      <c r="D304" s="88" t="s">
        <v>474</v>
      </c>
      <c r="E304" s="88" t="s">
        <v>180</v>
      </c>
      <c r="F304" s="88" t="s">
        <v>631</v>
      </c>
      <c r="G304" s="89">
        <v>479</v>
      </c>
      <c r="H304" s="89">
        <v>1444.7</v>
      </c>
    </row>
    <row r="305" spans="1:8" ht="12.75">
      <c r="A305" s="102">
        <f t="shared" si="4"/>
        <v>292</v>
      </c>
      <c r="B305" s="87" t="s">
        <v>609</v>
      </c>
      <c r="C305" s="88" t="s">
        <v>621</v>
      </c>
      <c r="D305" s="88" t="s">
        <v>610</v>
      </c>
      <c r="E305" s="88"/>
      <c r="F305" s="88"/>
      <c r="G305" s="89">
        <v>1077.8</v>
      </c>
      <c r="H305" s="89">
        <v>1077.8</v>
      </c>
    </row>
    <row r="306" spans="1:8" ht="12.75">
      <c r="A306" s="102">
        <f t="shared" si="4"/>
        <v>293</v>
      </c>
      <c r="B306" s="87" t="s">
        <v>611</v>
      </c>
      <c r="C306" s="88" t="s">
        <v>621</v>
      </c>
      <c r="D306" s="88" t="s">
        <v>612</v>
      </c>
      <c r="E306" s="88"/>
      <c r="F306" s="88"/>
      <c r="G306" s="89">
        <v>1077.8</v>
      </c>
      <c r="H306" s="89">
        <v>1077.8</v>
      </c>
    </row>
    <row r="307" spans="1:8" ht="38.25">
      <c r="A307" s="102">
        <f t="shared" si="4"/>
        <v>294</v>
      </c>
      <c r="B307" s="87" t="s">
        <v>181</v>
      </c>
      <c r="C307" s="88" t="s">
        <v>621</v>
      </c>
      <c r="D307" s="88" t="s">
        <v>612</v>
      </c>
      <c r="E307" s="88" t="s">
        <v>403</v>
      </c>
      <c r="F307" s="88"/>
      <c r="G307" s="89">
        <v>1077.8</v>
      </c>
      <c r="H307" s="89">
        <v>1077.8</v>
      </c>
    </row>
    <row r="308" spans="1:8" ht="25.5">
      <c r="A308" s="102">
        <f t="shared" si="4"/>
        <v>295</v>
      </c>
      <c r="B308" s="87" t="s">
        <v>732</v>
      </c>
      <c r="C308" s="88" t="s">
        <v>621</v>
      </c>
      <c r="D308" s="88" t="s">
        <v>612</v>
      </c>
      <c r="E308" s="88" t="s">
        <v>182</v>
      </c>
      <c r="F308" s="88"/>
      <c r="G308" s="89">
        <v>87.8</v>
      </c>
      <c r="H308" s="89">
        <v>87.8</v>
      </c>
    </row>
    <row r="309" spans="1:8" ht="89.25">
      <c r="A309" s="102">
        <f t="shared" si="4"/>
        <v>296</v>
      </c>
      <c r="B309" s="87" t="s">
        <v>197</v>
      </c>
      <c r="C309" s="88" t="s">
        <v>621</v>
      </c>
      <c r="D309" s="88" t="s">
        <v>612</v>
      </c>
      <c r="E309" s="88" t="s">
        <v>198</v>
      </c>
      <c r="F309" s="88"/>
      <c r="G309" s="89">
        <v>87.8</v>
      </c>
      <c r="H309" s="89">
        <v>87.8</v>
      </c>
    </row>
    <row r="310" spans="1:8" ht="38.25">
      <c r="A310" s="102">
        <f t="shared" si="4"/>
        <v>297</v>
      </c>
      <c r="B310" s="87" t="s">
        <v>625</v>
      </c>
      <c r="C310" s="88" t="s">
        <v>621</v>
      </c>
      <c r="D310" s="88" t="s">
        <v>612</v>
      </c>
      <c r="E310" s="88" t="s">
        <v>198</v>
      </c>
      <c r="F310" s="88" t="s">
        <v>372</v>
      </c>
      <c r="G310" s="89">
        <v>87.8</v>
      </c>
      <c r="H310" s="89">
        <v>87.8</v>
      </c>
    </row>
    <row r="311" spans="1:8" ht="12.75">
      <c r="A311" s="102">
        <f t="shared" si="4"/>
        <v>298</v>
      </c>
      <c r="B311" s="87" t="s">
        <v>373</v>
      </c>
      <c r="C311" s="88" t="s">
        <v>621</v>
      </c>
      <c r="D311" s="88" t="s">
        <v>612</v>
      </c>
      <c r="E311" s="88" t="s">
        <v>198</v>
      </c>
      <c r="F311" s="88" t="s">
        <v>374</v>
      </c>
      <c r="G311" s="89">
        <v>87.8</v>
      </c>
      <c r="H311" s="89">
        <v>87.8</v>
      </c>
    </row>
    <row r="312" spans="1:8" ht="12.75">
      <c r="A312" s="102">
        <f t="shared" si="4"/>
        <v>299</v>
      </c>
      <c r="B312" s="87" t="s">
        <v>312</v>
      </c>
      <c r="C312" s="88" t="s">
        <v>621</v>
      </c>
      <c r="D312" s="88" t="s">
        <v>612</v>
      </c>
      <c r="E312" s="88" t="s">
        <v>199</v>
      </c>
      <c r="F312" s="88"/>
      <c r="G312" s="89">
        <v>990</v>
      </c>
      <c r="H312" s="89">
        <v>990</v>
      </c>
    </row>
    <row r="313" spans="1:8" ht="114.75">
      <c r="A313" s="102">
        <f t="shared" si="4"/>
        <v>300</v>
      </c>
      <c r="B313" s="96" t="s">
        <v>200</v>
      </c>
      <c r="C313" s="88" t="s">
        <v>621</v>
      </c>
      <c r="D313" s="88" t="s">
        <v>612</v>
      </c>
      <c r="E313" s="88" t="s">
        <v>201</v>
      </c>
      <c r="F313" s="88"/>
      <c r="G313" s="89">
        <v>990</v>
      </c>
      <c r="H313" s="89">
        <v>990</v>
      </c>
    </row>
    <row r="314" spans="1:8" ht="25.5">
      <c r="A314" s="102">
        <f t="shared" si="4"/>
        <v>301</v>
      </c>
      <c r="B314" s="87" t="s">
        <v>629</v>
      </c>
      <c r="C314" s="88" t="s">
        <v>621</v>
      </c>
      <c r="D314" s="88" t="s">
        <v>612</v>
      </c>
      <c r="E314" s="88" t="s">
        <v>201</v>
      </c>
      <c r="F314" s="88" t="s">
        <v>630</v>
      </c>
      <c r="G314" s="89">
        <v>990</v>
      </c>
      <c r="H314" s="89">
        <v>990</v>
      </c>
    </row>
    <row r="315" spans="1:8" ht="38.25">
      <c r="A315" s="102">
        <f t="shared" si="4"/>
        <v>302</v>
      </c>
      <c r="B315" s="87" t="s">
        <v>701</v>
      </c>
      <c r="C315" s="88" t="s">
        <v>621</v>
      </c>
      <c r="D315" s="88" t="s">
        <v>612</v>
      </c>
      <c r="E315" s="88" t="s">
        <v>201</v>
      </c>
      <c r="F315" s="88" t="s">
        <v>631</v>
      </c>
      <c r="G315" s="89">
        <v>990</v>
      </c>
      <c r="H315" s="89">
        <v>990</v>
      </c>
    </row>
    <row r="316" spans="1:8" ht="25.5">
      <c r="A316" s="207">
        <f t="shared" si="4"/>
        <v>303</v>
      </c>
      <c r="B316" s="200" t="s">
        <v>483</v>
      </c>
      <c r="C316" s="201" t="s">
        <v>392</v>
      </c>
      <c r="D316" s="201"/>
      <c r="E316" s="201"/>
      <c r="F316" s="201"/>
      <c r="G316" s="202">
        <v>431349.7</v>
      </c>
      <c r="H316" s="202">
        <v>430349.7</v>
      </c>
    </row>
    <row r="317" spans="1:8" ht="12.75">
      <c r="A317" s="102">
        <f t="shared" si="4"/>
        <v>304</v>
      </c>
      <c r="B317" s="87" t="s">
        <v>939</v>
      </c>
      <c r="C317" s="88" t="s">
        <v>392</v>
      </c>
      <c r="D317" s="88" t="s">
        <v>439</v>
      </c>
      <c r="E317" s="88"/>
      <c r="F317" s="88"/>
      <c r="G317" s="89">
        <v>410346.5</v>
      </c>
      <c r="H317" s="89">
        <v>409346.5</v>
      </c>
    </row>
    <row r="318" spans="1:8" ht="12.75">
      <c r="A318" s="102">
        <f t="shared" si="4"/>
        <v>305</v>
      </c>
      <c r="B318" s="87" t="s">
        <v>440</v>
      </c>
      <c r="C318" s="88" t="s">
        <v>392</v>
      </c>
      <c r="D318" s="88" t="s">
        <v>441</v>
      </c>
      <c r="E318" s="88"/>
      <c r="F318" s="88"/>
      <c r="G318" s="89">
        <v>101056.6</v>
      </c>
      <c r="H318" s="89">
        <v>101056.6</v>
      </c>
    </row>
    <row r="319" spans="1:8" ht="25.5">
      <c r="A319" s="102">
        <f t="shared" si="4"/>
        <v>306</v>
      </c>
      <c r="B319" s="87" t="s">
        <v>202</v>
      </c>
      <c r="C319" s="88" t="s">
        <v>392</v>
      </c>
      <c r="D319" s="88" t="s">
        <v>441</v>
      </c>
      <c r="E319" s="88" t="s">
        <v>203</v>
      </c>
      <c r="F319" s="88"/>
      <c r="G319" s="89">
        <v>101001.6</v>
      </c>
      <c r="H319" s="89">
        <v>101001.6</v>
      </c>
    </row>
    <row r="320" spans="1:8" ht="25.5">
      <c r="A320" s="102">
        <f t="shared" si="4"/>
        <v>307</v>
      </c>
      <c r="B320" s="87" t="s">
        <v>826</v>
      </c>
      <c r="C320" s="88" t="s">
        <v>392</v>
      </c>
      <c r="D320" s="88" t="s">
        <v>441</v>
      </c>
      <c r="E320" s="88" t="s">
        <v>205</v>
      </c>
      <c r="F320" s="88"/>
      <c r="G320" s="89">
        <v>101001.6</v>
      </c>
      <c r="H320" s="89">
        <v>101001.6</v>
      </c>
    </row>
    <row r="321" spans="1:8" ht="178.5">
      <c r="A321" s="102">
        <f t="shared" si="4"/>
        <v>308</v>
      </c>
      <c r="B321" s="96" t="s">
        <v>1108</v>
      </c>
      <c r="C321" s="88" t="s">
        <v>392</v>
      </c>
      <c r="D321" s="88" t="s">
        <v>441</v>
      </c>
      <c r="E321" s="88" t="s">
        <v>827</v>
      </c>
      <c r="F321" s="88"/>
      <c r="G321" s="89">
        <v>49782.8</v>
      </c>
      <c r="H321" s="89">
        <v>49782.8</v>
      </c>
    </row>
    <row r="322" spans="1:8" ht="76.5">
      <c r="A322" s="102">
        <f t="shared" si="4"/>
        <v>309</v>
      </c>
      <c r="B322" s="87" t="s">
        <v>308</v>
      </c>
      <c r="C322" s="88" t="s">
        <v>392</v>
      </c>
      <c r="D322" s="88" t="s">
        <v>441</v>
      </c>
      <c r="E322" s="88" t="s">
        <v>827</v>
      </c>
      <c r="F322" s="88" t="s">
        <v>309</v>
      </c>
      <c r="G322" s="89">
        <v>26573.1</v>
      </c>
      <c r="H322" s="89">
        <v>26573.1</v>
      </c>
    </row>
    <row r="323" spans="1:8" ht="25.5">
      <c r="A323" s="102">
        <f t="shared" si="4"/>
        <v>310</v>
      </c>
      <c r="B323" s="87" t="s">
        <v>937</v>
      </c>
      <c r="C323" s="88" t="s">
        <v>392</v>
      </c>
      <c r="D323" s="88" t="s">
        <v>441</v>
      </c>
      <c r="E323" s="88" t="s">
        <v>827</v>
      </c>
      <c r="F323" s="88" t="s">
        <v>761</v>
      </c>
      <c r="G323" s="89">
        <v>26573.1</v>
      </c>
      <c r="H323" s="89">
        <v>26573.1</v>
      </c>
    </row>
    <row r="324" spans="1:8" ht="25.5">
      <c r="A324" s="102">
        <f t="shared" si="4"/>
        <v>311</v>
      </c>
      <c r="B324" s="87" t="s">
        <v>629</v>
      </c>
      <c r="C324" s="88" t="s">
        <v>392</v>
      </c>
      <c r="D324" s="88" t="s">
        <v>441</v>
      </c>
      <c r="E324" s="88" t="s">
        <v>827</v>
      </c>
      <c r="F324" s="88" t="s">
        <v>630</v>
      </c>
      <c r="G324" s="89">
        <v>519.4</v>
      </c>
      <c r="H324" s="89">
        <v>519.4</v>
      </c>
    </row>
    <row r="325" spans="1:8" ht="38.25">
      <c r="A325" s="102">
        <f t="shared" si="4"/>
        <v>312</v>
      </c>
      <c r="B325" s="87" t="s">
        <v>701</v>
      </c>
      <c r="C325" s="88" t="s">
        <v>392</v>
      </c>
      <c r="D325" s="88" t="s">
        <v>441</v>
      </c>
      <c r="E325" s="88" t="s">
        <v>827</v>
      </c>
      <c r="F325" s="88" t="s">
        <v>631</v>
      </c>
      <c r="G325" s="89">
        <v>519.4</v>
      </c>
      <c r="H325" s="89">
        <v>519.4</v>
      </c>
    </row>
    <row r="326" spans="1:8" ht="38.25">
      <c r="A326" s="102">
        <f t="shared" si="4"/>
        <v>313</v>
      </c>
      <c r="B326" s="87" t="s">
        <v>625</v>
      </c>
      <c r="C326" s="88" t="s">
        <v>392</v>
      </c>
      <c r="D326" s="88" t="s">
        <v>441</v>
      </c>
      <c r="E326" s="88" t="s">
        <v>827</v>
      </c>
      <c r="F326" s="88" t="s">
        <v>372</v>
      </c>
      <c r="G326" s="89">
        <v>22690.3</v>
      </c>
      <c r="H326" s="89">
        <v>22690.3</v>
      </c>
    </row>
    <row r="327" spans="1:8" ht="12.75">
      <c r="A327" s="102">
        <f t="shared" si="4"/>
        <v>314</v>
      </c>
      <c r="B327" s="87" t="s">
        <v>373</v>
      </c>
      <c r="C327" s="88" t="s">
        <v>392</v>
      </c>
      <c r="D327" s="88" t="s">
        <v>441</v>
      </c>
      <c r="E327" s="88" t="s">
        <v>827</v>
      </c>
      <c r="F327" s="88" t="s">
        <v>374</v>
      </c>
      <c r="G327" s="89">
        <v>22690.3</v>
      </c>
      <c r="H327" s="89">
        <v>22690.3</v>
      </c>
    </row>
    <row r="328" spans="1:8" ht="89.25">
      <c r="A328" s="102">
        <f t="shared" si="4"/>
        <v>315</v>
      </c>
      <c r="B328" s="87" t="s">
        <v>1109</v>
      </c>
      <c r="C328" s="88" t="s">
        <v>392</v>
      </c>
      <c r="D328" s="88" t="s">
        <v>441</v>
      </c>
      <c r="E328" s="88" t="s">
        <v>829</v>
      </c>
      <c r="F328" s="88"/>
      <c r="G328" s="89">
        <v>51218.8</v>
      </c>
      <c r="H328" s="89">
        <v>51218.8</v>
      </c>
    </row>
    <row r="329" spans="1:8" ht="76.5">
      <c r="A329" s="102">
        <f t="shared" si="4"/>
        <v>316</v>
      </c>
      <c r="B329" s="87" t="s">
        <v>308</v>
      </c>
      <c r="C329" s="88" t="s">
        <v>392</v>
      </c>
      <c r="D329" s="88" t="s">
        <v>441</v>
      </c>
      <c r="E329" s="88" t="s">
        <v>829</v>
      </c>
      <c r="F329" s="88" t="s">
        <v>309</v>
      </c>
      <c r="G329" s="89">
        <v>16600</v>
      </c>
      <c r="H329" s="89">
        <v>16600</v>
      </c>
    </row>
    <row r="330" spans="1:8" ht="25.5">
      <c r="A330" s="102">
        <f t="shared" si="4"/>
        <v>317</v>
      </c>
      <c r="B330" s="87" t="s">
        <v>937</v>
      </c>
      <c r="C330" s="88" t="s">
        <v>392</v>
      </c>
      <c r="D330" s="88" t="s">
        <v>441</v>
      </c>
      <c r="E330" s="88" t="s">
        <v>829</v>
      </c>
      <c r="F330" s="88" t="s">
        <v>761</v>
      </c>
      <c r="G330" s="89">
        <v>16600</v>
      </c>
      <c r="H330" s="89">
        <v>16600</v>
      </c>
    </row>
    <row r="331" spans="1:8" ht="25.5">
      <c r="A331" s="102">
        <f t="shared" si="4"/>
        <v>318</v>
      </c>
      <c r="B331" s="87" t="s">
        <v>629</v>
      </c>
      <c r="C331" s="88" t="s">
        <v>392</v>
      </c>
      <c r="D331" s="88" t="s">
        <v>441</v>
      </c>
      <c r="E331" s="88" t="s">
        <v>829</v>
      </c>
      <c r="F331" s="88" t="s">
        <v>630</v>
      </c>
      <c r="G331" s="89">
        <v>11253</v>
      </c>
      <c r="H331" s="89">
        <v>11253</v>
      </c>
    </row>
    <row r="332" spans="1:8" ht="38.25">
      <c r="A332" s="102">
        <f t="shared" si="4"/>
        <v>319</v>
      </c>
      <c r="B332" s="87" t="s">
        <v>701</v>
      </c>
      <c r="C332" s="88" t="s">
        <v>392</v>
      </c>
      <c r="D332" s="88" t="s">
        <v>441</v>
      </c>
      <c r="E332" s="88" t="s">
        <v>829</v>
      </c>
      <c r="F332" s="88" t="s">
        <v>631</v>
      </c>
      <c r="G332" s="89">
        <v>11253</v>
      </c>
      <c r="H332" s="89">
        <v>11253</v>
      </c>
    </row>
    <row r="333" spans="1:8" ht="38.25">
      <c r="A333" s="102">
        <f t="shared" si="4"/>
        <v>320</v>
      </c>
      <c r="B333" s="87" t="s">
        <v>625</v>
      </c>
      <c r="C333" s="88" t="s">
        <v>392</v>
      </c>
      <c r="D333" s="88" t="s">
        <v>441</v>
      </c>
      <c r="E333" s="88" t="s">
        <v>829</v>
      </c>
      <c r="F333" s="88" t="s">
        <v>372</v>
      </c>
      <c r="G333" s="89">
        <v>23153</v>
      </c>
      <c r="H333" s="89">
        <v>23153</v>
      </c>
    </row>
    <row r="334" spans="1:8" ht="12.75">
      <c r="A334" s="102">
        <f t="shared" si="4"/>
        <v>321</v>
      </c>
      <c r="B334" s="87" t="s">
        <v>373</v>
      </c>
      <c r="C334" s="88" t="s">
        <v>392</v>
      </c>
      <c r="D334" s="88" t="s">
        <v>441</v>
      </c>
      <c r="E334" s="88" t="s">
        <v>829</v>
      </c>
      <c r="F334" s="88" t="s">
        <v>374</v>
      </c>
      <c r="G334" s="89">
        <v>23153</v>
      </c>
      <c r="H334" s="89">
        <v>23153</v>
      </c>
    </row>
    <row r="335" spans="1:8" ht="12.75">
      <c r="A335" s="102">
        <f t="shared" si="4"/>
        <v>322</v>
      </c>
      <c r="B335" s="87" t="s">
        <v>655</v>
      </c>
      <c r="C335" s="88" t="s">
        <v>392</v>
      </c>
      <c r="D335" s="88" t="s">
        <v>441</v>
      </c>
      <c r="E335" s="88" t="s">
        <v>829</v>
      </c>
      <c r="F335" s="88" t="s">
        <v>656</v>
      </c>
      <c r="G335" s="89">
        <v>212.8</v>
      </c>
      <c r="H335" s="89">
        <v>212.8</v>
      </c>
    </row>
    <row r="336" spans="1:8" ht="12.75">
      <c r="A336" s="102">
        <f aca="true" t="shared" si="5" ref="A336:A399">A335+1</f>
        <v>323</v>
      </c>
      <c r="B336" s="87" t="s">
        <v>657</v>
      </c>
      <c r="C336" s="88" t="s">
        <v>392</v>
      </c>
      <c r="D336" s="88" t="s">
        <v>441</v>
      </c>
      <c r="E336" s="88" t="s">
        <v>829</v>
      </c>
      <c r="F336" s="88" t="s">
        <v>658</v>
      </c>
      <c r="G336" s="89">
        <v>212.8</v>
      </c>
      <c r="H336" s="89">
        <v>212.8</v>
      </c>
    </row>
    <row r="337" spans="1:8" ht="25.5">
      <c r="A337" s="102">
        <f t="shared" si="5"/>
        <v>324</v>
      </c>
      <c r="B337" s="87" t="s">
        <v>670</v>
      </c>
      <c r="C337" s="88" t="s">
        <v>392</v>
      </c>
      <c r="D337" s="88" t="s">
        <v>441</v>
      </c>
      <c r="E337" s="88" t="s">
        <v>671</v>
      </c>
      <c r="F337" s="88"/>
      <c r="G337" s="89">
        <v>55</v>
      </c>
      <c r="H337" s="89">
        <v>55</v>
      </c>
    </row>
    <row r="338" spans="1:8" ht="12.75">
      <c r="A338" s="102">
        <f t="shared" si="5"/>
        <v>325</v>
      </c>
      <c r="B338" s="87" t="s">
        <v>312</v>
      </c>
      <c r="C338" s="88" t="s">
        <v>392</v>
      </c>
      <c r="D338" s="88" t="s">
        <v>441</v>
      </c>
      <c r="E338" s="88" t="s">
        <v>672</v>
      </c>
      <c r="F338" s="88"/>
      <c r="G338" s="89">
        <v>55</v>
      </c>
      <c r="H338" s="89">
        <v>55</v>
      </c>
    </row>
    <row r="339" spans="1:8" ht="51">
      <c r="A339" s="102">
        <f t="shared" si="5"/>
        <v>326</v>
      </c>
      <c r="B339" s="87" t="s">
        <v>516</v>
      </c>
      <c r="C339" s="88" t="s">
        <v>392</v>
      </c>
      <c r="D339" s="88" t="s">
        <v>441</v>
      </c>
      <c r="E339" s="88" t="s">
        <v>839</v>
      </c>
      <c r="F339" s="88"/>
      <c r="G339" s="89">
        <v>55</v>
      </c>
      <c r="H339" s="89">
        <v>55</v>
      </c>
    </row>
    <row r="340" spans="1:8" ht="25.5">
      <c r="A340" s="102">
        <f t="shared" si="5"/>
        <v>327</v>
      </c>
      <c r="B340" s="87" t="s">
        <v>629</v>
      </c>
      <c r="C340" s="88" t="s">
        <v>392</v>
      </c>
      <c r="D340" s="88" t="s">
        <v>441</v>
      </c>
      <c r="E340" s="88" t="s">
        <v>839</v>
      </c>
      <c r="F340" s="88" t="s">
        <v>630</v>
      </c>
      <c r="G340" s="89">
        <v>55</v>
      </c>
      <c r="H340" s="89">
        <v>55</v>
      </c>
    </row>
    <row r="341" spans="1:8" ht="38.25">
      <c r="A341" s="102">
        <f t="shared" si="5"/>
        <v>328</v>
      </c>
      <c r="B341" s="87" t="s">
        <v>701</v>
      </c>
      <c r="C341" s="88" t="s">
        <v>392</v>
      </c>
      <c r="D341" s="88" t="s">
        <v>441</v>
      </c>
      <c r="E341" s="88" t="s">
        <v>839</v>
      </c>
      <c r="F341" s="88" t="s">
        <v>631</v>
      </c>
      <c r="G341" s="89">
        <v>55</v>
      </c>
      <c r="H341" s="89">
        <v>55</v>
      </c>
    </row>
    <row r="342" spans="1:8" ht="12.75">
      <c r="A342" s="102">
        <f t="shared" si="5"/>
        <v>329</v>
      </c>
      <c r="B342" s="87" t="s">
        <v>442</v>
      </c>
      <c r="C342" s="88" t="s">
        <v>392</v>
      </c>
      <c r="D342" s="88" t="s">
        <v>443</v>
      </c>
      <c r="E342" s="88"/>
      <c r="F342" s="88"/>
      <c r="G342" s="89">
        <v>288549.1</v>
      </c>
      <c r="H342" s="89">
        <v>287549.1</v>
      </c>
    </row>
    <row r="343" spans="1:8" ht="25.5">
      <c r="A343" s="102">
        <f t="shared" si="5"/>
        <v>330</v>
      </c>
      <c r="B343" s="87" t="s">
        <v>202</v>
      </c>
      <c r="C343" s="88" t="s">
        <v>392</v>
      </c>
      <c r="D343" s="88" t="s">
        <v>443</v>
      </c>
      <c r="E343" s="88" t="s">
        <v>203</v>
      </c>
      <c r="F343" s="88"/>
      <c r="G343" s="89">
        <v>288494.1</v>
      </c>
      <c r="H343" s="89">
        <v>287494.1</v>
      </c>
    </row>
    <row r="344" spans="1:8" ht="25.5">
      <c r="A344" s="102">
        <f t="shared" si="5"/>
        <v>331</v>
      </c>
      <c r="B344" s="87" t="s">
        <v>826</v>
      </c>
      <c r="C344" s="88" t="s">
        <v>392</v>
      </c>
      <c r="D344" s="88" t="s">
        <v>443</v>
      </c>
      <c r="E344" s="88" t="s">
        <v>205</v>
      </c>
      <c r="F344" s="88"/>
      <c r="G344" s="89">
        <v>288194.1</v>
      </c>
      <c r="H344" s="89">
        <v>287194.1</v>
      </c>
    </row>
    <row r="345" spans="1:8" ht="178.5">
      <c r="A345" s="102">
        <f t="shared" si="5"/>
        <v>332</v>
      </c>
      <c r="B345" s="96" t="s">
        <v>1088</v>
      </c>
      <c r="C345" s="88" t="s">
        <v>392</v>
      </c>
      <c r="D345" s="88" t="s">
        <v>443</v>
      </c>
      <c r="E345" s="88" t="s">
        <v>830</v>
      </c>
      <c r="F345" s="88"/>
      <c r="G345" s="89">
        <v>168643.4</v>
      </c>
      <c r="H345" s="89">
        <v>168643.4</v>
      </c>
    </row>
    <row r="346" spans="1:8" ht="76.5">
      <c r="A346" s="102">
        <f t="shared" si="5"/>
        <v>333</v>
      </c>
      <c r="B346" s="87" t="s">
        <v>308</v>
      </c>
      <c r="C346" s="88" t="s">
        <v>392</v>
      </c>
      <c r="D346" s="88" t="s">
        <v>443</v>
      </c>
      <c r="E346" s="88" t="s">
        <v>830</v>
      </c>
      <c r="F346" s="88" t="s">
        <v>309</v>
      </c>
      <c r="G346" s="89">
        <v>17329.7</v>
      </c>
      <c r="H346" s="89">
        <v>17329.7</v>
      </c>
    </row>
    <row r="347" spans="1:8" ht="25.5">
      <c r="A347" s="102">
        <f t="shared" si="5"/>
        <v>334</v>
      </c>
      <c r="B347" s="87" t="s">
        <v>937</v>
      </c>
      <c r="C347" s="88" t="s">
        <v>392</v>
      </c>
      <c r="D347" s="88" t="s">
        <v>443</v>
      </c>
      <c r="E347" s="88" t="s">
        <v>830</v>
      </c>
      <c r="F347" s="88" t="s">
        <v>761</v>
      </c>
      <c r="G347" s="89">
        <v>17329.7</v>
      </c>
      <c r="H347" s="89">
        <v>17329.7</v>
      </c>
    </row>
    <row r="348" spans="1:8" ht="25.5">
      <c r="A348" s="102">
        <f t="shared" si="5"/>
        <v>335</v>
      </c>
      <c r="B348" s="87" t="s">
        <v>629</v>
      </c>
      <c r="C348" s="88" t="s">
        <v>392</v>
      </c>
      <c r="D348" s="88" t="s">
        <v>443</v>
      </c>
      <c r="E348" s="88" t="s">
        <v>830</v>
      </c>
      <c r="F348" s="88" t="s">
        <v>630</v>
      </c>
      <c r="G348" s="89">
        <v>729.5</v>
      </c>
      <c r="H348" s="89">
        <v>729.5</v>
      </c>
    </row>
    <row r="349" spans="1:8" ht="38.25">
      <c r="A349" s="102">
        <f t="shared" si="5"/>
        <v>336</v>
      </c>
      <c r="B349" s="87" t="s">
        <v>701</v>
      </c>
      <c r="C349" s="88" t="s">
        <v>392</v>
      </c>
      <c r="D349" s="88" t="s">
        <v>443</v>
      </c>
      <c r="E349" s="88" t="s">
        <v>830</v>
      </c>
      <c r="F349" s="88" t="s">
        <v>631</v>
      </c>
      <c r="G349" s="89">
        <v>729.5</v>
      </c>
      <c r="H349" s="89">
        <v>729.5</v>
      </c>
    </row>
    <row r="350" spans="1:8" ht="38.25">
      <c r="A350" s="102">
        <f t="shared" si="5"/>
        <v>337</v>
      </c>
      <c r="B350" s="87" t="s">
        <v>625</v>
      </c>
      <c r="C350" s="88" t="s">
        <v>392</v>
      </c>
      <c r="D350" s="88" t="s">
        <v>443</v>
      </c>
      <c r="E350" s="88" t="s">
        <v>830</v>
      </c>
      <c r="F350" s="88" t="s">
        <v>372</v>
      </c>
      <c r="G350" s="89">
        <v>150584.2</v>
      </c>
      <c r="H350" s="89">
        <v>150584.2</v>
      </c>
    </row>
    <row r="351" spans="1:8" ht="12.75">
      <c r="A351" s="102">
        <f t="shared" si="5"/>
        <v>338</v>
      </c>
      <c r="B351" s="87" t="s">
        <v>373</v>
      </c>
      <c r="C351" s="88" t="s">
        <v>392</v>
      </c>
      <c r="D351" s="88" t="s">
        <v>443</v>
      </c>
      <c r="E351" s="88" t="s">
        <v>830</v>
      </c>
      <c r="F351" s="88" t="s">
        <v>374</v>
      </c>
      <c r="G351" s="89">
        <v>150584.2</v>
      </c>
      <c r="H351" s="89">
        <v>150584.2</v>
      </c>
    </row>
    <row r="352" spans="1:8" ht="89.25">
      <c r="A352" s="102">
        <f t="shared" si="5"/>
        <v>339</v>
      </c>
      <c r="B352" s="87" t="s">
        <v>831</v>
      </c>
      <c r="C352" s="88" t="s">
        <v>392</v>
      </c>
      <c r="D352" s="88" t="s">
        <v>443</v>
      </c>
      <c r="E352" s="88" t="s">
        <v>832</v>
      </c>
      <c r="F352" s="88"/>
      <c r="G352" s="89">
        <v>74000</v>
      </c>
      <c r="H352" s="89">
        <v>73000</v>
      </c>
    </row>
    <row r="353" spans="1:8" ht="76.5">
      <c r="A353" s="102">
        <f t="shared" si="5"/>
        <v>340</v>
      </c>
      <c r="B353" s="87" t="s">
        <v>308</v>
      </c>
      <c r="C353" s="88" t="s">
        <v>392</v>
      </c>
      <c r="D353" s="88" t="s">
        <v>443</v>
      </c>
      <c r="E353" s="88" t="s">
        <v>832</v>
      </c>
      <c r="F353" s="88" t="s">
        <v>309</v>
      </c>
      <c r="G353" s="89">
        <v>4078.1</v>
      </c>
      <c r="H353" s="89">
        <v>4078.1</v>
      </c>
    </row>
    <row r="354" spans="1:8" ht="25.5">
      <c r="A354" s="102">
        <f t="shared" si="5"/>
        <v>341</v>
      </c>
      <c r="B354" s="87" t="s">
        <v>937</v>
      </c>
      <c r="C354" s="88" t="s">
        <v>392</v>
      </c>
      <c r="D354" s="88" t="s">
        <v>443</v>
      </c>
      <c r="E354" s="88" t="s">
        <v>832</v>
      </c>
      <c r="F354" s="88" t="s">
        <v>761</v>
      </c>
      <c r="G354" s="89">
        <v>4078.1</v>
      </c>
      <c r="H354" s="89">
        <v>4078.1</v>
      </c>
    </row>
    <row r="355" spans="1:8" ht="25.5">
      <c r="A355" s="102">
        <f t="shared" si="5"/>
        <v>342</v>
      </c>
      <c r="B355" s="87" t="s">
        <v>629</v>
      </c>
      <c r="C355" s="88" t="s">
        <v>392</v>
      </c>
      <c r="D355" s="88" t="s">
        <v>443</v>
      </c>
      <c r="E355" s="88" t="s">
        <v>832</v>
      </c>
      <c r="F355" s="88" t="s">
        <v>630</v>
      </c>
      <c r="G355" s="89">
        <v>4612</v>
      </c>
      <c r="H355" s="89">
        <v>4612</v>
      </c>
    </row>
    <row r="356" spans="1:8" ht="38.25">
      <c r="A356" s="102">
        <f t="shared" si="5"/>
        <v>343</v>
      </c>
      <c r="B356" s="87" t="s">
        <v>701</v>
      </c>
      <c r="C356" s="88" t="s">
        <v>392</v>
      </c>
      <c r="D356" s="88" t="s">
        <v>443</v>
      </c>
      <c r="E356" s="88" t="s">
        <v>832</v>
      </c>
      <c r="F356" s="88" t="s">
        <v>631</v>
      </c>
      <c r="G356" s="89">
        <v>4612</v>
      </c>
      <c r="H356" s="89">
        <v>4612</v>
      </c>
    </row>
    <row r="357" spans="1:8" ht="38.25">
      <c r="A357" s="102">
        <f t="shared" si="5"/>
        <v>344</v>
      </c>
      <c r="B357" s="87" t="s">
        <v>625</v>
      </c>
      <c r="C357" s="88" t="s">
        <v>392</v>
      </c>
      <c r="D357" s="88" t="s">
        <v>443</v>
      </c>
      <c r="E357" s="88" t="s">
        <v>832</v>
      </c>
      <c r="F357" s="88" t="s">
        <v>372</v>
      </c>
      <c r="G357" s="89">
        <v>65244.9</v>
      </c>
      <c r="H357" s="89">
        <v>64244.9</v>
      </c>
    </row>
    <row r="358" spans="1:8" ht="12.75">
      <c r="A358" s="102">
        <f t="shared" si="5"/>
        <v>345</v>
      </c>
      <c r="B358" s="87" t="s">
        <v>373</v>
      </c>
      <c r="C358" s="88" t="s">
        <v>392</v>
      </c>
      <c r="D358" s="88" t="s">
        <v>443</v>
      </c>
      <c r="E358" s="88" t="s">
        <v>832</v>
      </c>
      <c r="F358" s="88" t="s">
        <v>374</v>
      </c>
      <c r="G358" s="89">
        <v>65244.9</v>
      </c>
      <c r="H358" s="89">
        <v>64244.9</v>
      </c>
    </row>
    <row r="359" spans="1:8" ht="12.75">
      <c r="A359" s="102">
        <f t="shared" si="5"/>
        <v>346</v>
      </c>
      <c r="B359" s="87" t="s">
        <v>655</v>
      </c>
      <c r="C359" s="88" t="s">
        <v>392</v>
      </c>
      <c r="D359" s="88" t="s">
        <v>443</v>
      </c>
      <c r="E359" s="88" t="s">
        <v>832</v>
      </c>
      <c r="F359" s="88" t="s">
        <v>656</v>
      </c>
      <c r="G359" s="89">
        <v>65</v>
      </c>
      <c r="H359" s="89">
        <v>65</v>
      </c>
    </row>
    <row r="360" spans="1:8" ht="12.75">
      <c r="A360" s="102">
        <f t="shared" si="5"/>
        <v>347</v>
      </c>
      <c r="B360" s="87" t="s">
        <v>657</v>
      </c>
      <c r="C360" s="88" t="s">
        <v>392</v>
      </c>
      <c r="D360" s="88" t="s">
        <v>443</v>
      </c>
      <c r="E360" s="88" t="s">
        <v>832</v>
      </c>
      <c r="F360" s="88" t="s">
        <v>658</v>
      </c>
      <c r="G360" s="89">
        <v>65</v>
      </c>
      <c r="H360" s="89">
        <v>65</v>
      </c>
    </row>
    <row r="361" spans="1:8" ht="89.25">
      <c r="A361" s="102">
        <f t="shared" si="5"/>
        <v>348</v>
      </c>
      <c r="B361" s="87" t="s">
        <v>1090</v>
      </c>
      <c r="C361" s="88" t="s">
        <v>392</v>
      </c>
      <c r="D361" s="88" t="s">
        <v>443</v>
      </c>
      <c r="E361" s="88" t="s">
        <v>833</v>
      </c>
      <c r="F361" s="88"/>
      <c r="G361" s="89">
        <v>25962.3</v>
      </c>
      <c r="H361" s="89">
        <v>25962.3</v>
      </c>
    </row>
    <row r="362" spans="1:8" ht="76.5">
      <c r="A362" s="102">
        <f t="shared" si="5"/>
        <v>349</v>
      </c>
      <c r="B362" s="87" t="s">
        <v>308</v>
      </c>
      <c r="C362" s="88" t="s">
        <v>392</v>
      </c>
      <c r="D362" s="88" t="s">
        <v>443</v>
      </c>
      <c r="E362" s="88" t="s">
        <v>833</v>
      </c>
      <c r="F362" s="88" t="s">
        <v>309</v>
      </c>
      <c r="G362" s="89">
        <v>25385.8</v>
      </c>
      <c r="H362" s="89">
        <v>25385.8</v>
      </c>
    </row>
    <row r="363" spans="1:8" ht="25.5">
      <c r="A363" s="102">
        <f t="shared" si="5"/>
        <v>350</v>
      </c>
      <c r="B363" s="87" t="s">
        <v>937</v>
      </c>
      <c r="C363" s="88" t="s">
        <v>392</v>
      </c>
      <c r="D363" s="88" t="s">
        <v>443</v>
      </c>
      <c r="E363" s="88" t="s">
        <v>833</v>
      </c>
      <c r="F363" s="88" t="s">
        <v>761</v>
      </c>
      <c r="G363" s="89">
        <v>25385.8</v>
      </c>
      <c r="H363" s="89">
        <v>25385.8</v>
      </c>
    </row>
    <row r="364" spans="1:8" ht="25.5">
      <c r="A364" s="102">
        <f t="shared" si="5"/>
        <v>351</v>
      </c>
      <c r="B364" s="87" t="s">
        <v>629</v>
      </c>
      <c r="C364" s="88" t="s">
        <v>392</v>
      </c>
      <c r="D364" s="88" t="s">
        <v>443</v>
      </c>
      <c r="E364" s="88" t="s">
        <v>833</v>
      </c>
      <c r="F364" s="88" t="s">
        <v>630</v>
      </c>
      <c r="G364" s="89">
        <v>576.5</v>
      </c>
      <c r="H364" s="89">
        <v>576.5</v>
      </c>
    </row>
    <row r="365" spans="1:8" ht="38.25">
      <c r="A365" s="102">
        <f t="shared" si="5"/>
        <v>352</v>
      </c>
      <c r="B365" s="87" t="s">
        <v>701</v>
      </c>
      <c r="C365" s="88" t="s">
        <v>392</v>
      </c>
      <c r="D365" s="88" t="s">
        <v>443</v>
      </c>
      <c r="E365" s="88" t="s">
        <v>833</v>
      </c>
      <c r="F365" s="88" t="s">
        <v>631</v>
      </c>
      <c r="G365" s="89">
        <v>576.5</v>
      </c>
      <c r="H365" s="89">
        <v>576.5</v>
      </c>
    </row>
    <row r="366" spans="1:8" ht="140.25">
      <c r="A366" s="102">
        <f t="shared" si="5"/>
        <v>353</v>
      </c>
      <c r="B366" s="96" t="s">
        <v>1091</v>
      </c>
      <c r="C366" s="88" t="s">
        <v>392</v>
      </c>
      <c r="D366" s="88" t="s">
        <v>443</v>
      </c>
      <c r="E366" s="88" t="s">
        <v>834</v>
      </c>
      <c r="F366" s="88"/>
      <c r="G366" s="89">
        <v>19588.4</v>
      </c>
      <c r="H366" s="89">
        <v>19588.4</v>
      </c>
    </row>
    <row r="367" spans="1:8" ht="12.75">
      <c r="A367" s="102">
        <f t="shared" si="5"/>
        <v>354</v>
      </c>
      <c r="B367" s="87" t="s">
        <v>920</v>
      </c>
      <c r="C367" s="88" t="s">
        <v>392</v>
      </c>
      <c r="D367" s="88" t="s">
        <v>443</v>
      </c>
      <c r="E367" s="88" t="s">
        <v>834</v>
      </c>
      <c r="F367" s="88" t="s">
        <v>797</v>
      </c>
      <c r="G367" s="89">
        <v>19588.4</v>
      </c>
      <c r="H367" s="89">
        <v>19588.4</v>
      </c>
    </row>
    <row r="368" spans="1:8" ht="12.75">
      <c r="A368" s="102">
        <f t="shared" si="5"/>
        <v>355</v>
      </c>
      <c r="B368" s="87" t="s">
        <v>590</v>
      </c>
      <c r="C368" s="88" t="s">
        <v>392</v>
      </c>
      <c r="D368" s="88" t="s">
        <v>443</v>
      </c>
      <c r="E368" s="88" t="s">
        <v>834</v>
      </c>
      <c r="F368" s="88" t="s">
        <v>921</v>
      </c>
      <c r="G368" s="89">
        <v>19588.4</v>
      </c>
      <c r="H368" s="89">
        <v>19588.4</v>
      </c>
    </row>
    <row r="369" spans="1:8" ht="25.5">
      <c r="A369" s="102">
        <f t="shared" si="5"/>
        <v>356</v>
      </c>
      <c r="B369" s="87" t="s">
        <v>1092</v>
      </c>
      <c r="C369" s="88" t="s">
        <v>392</v>
      </c>
      <c r="D369" s="88" t="s">
        <v>443</v>
      </c>
      <c r="E369" s="88" t="s">
        <v>835</v>
      </c>
      <c r="F369" s="88"/>
      <c r="G369" s="89">
        <v>300</v>
      </c>
      <c r="H369" s="89">
        <v>300</v>
      </c>
    </row>
    <row r="370" spans="1:8" ht="114.75">
      <c r="A370" s="102">
        <f t="shared" si="5"/>
        <v>357</v>
      </c>
      <c r="B370" s="96" t="s">
        <v>1093</v>
      </c>
      <c r="C370" s="88" t="s">
        <v>392</v>
      </c>
      <c r="D370" s="88" t="s">
        <v>443</v>
      </c>
      <c r="E370" s="88" t="s">
        <v>836</v>
      </c>
      <c r="F370" s="88"/>
      <c r="G370" s="89">
        <v>300</v>
      </c>
      <c r="H370" s="89">
        <v>300</v>
      </c>
    </row>
    <row r="371" spans="1:8" ht="25.5">
      <c r="A371" s="102">
        <f t="shared" si="5"/>
        <v>358</v>
      </c>
      <c r="B371" s="87" t="s">
        <v>629</v>
      </c>
      <c r="C371" s="88" t="s">
        <v>392</v>
      </c>
      <c r="D371" s="88" t="s">
        <v>443</v>
      </c>
      <c r="E371" s="88" t="s">
        <v>836</v>
      </c>
      <c r="F371" s="88" t="s">
        <v>630</v>
      </c>
      <c r="G371" s="89">
        <v>300</v>
      </c>
      <c r="H371" s="89">
        <v>300</v>
      </c>
    </row>
    <row r="372" spans="1:8" ht="38.25">
      <c r="A372" s="102">
        <f t="shared" si="5"/>
        <v>359</v>
      </c>
      <c r="B372" s="87" t="s">
        <v>701</v>
      </c>
      <c r="C372" s="88" t="s">
        <v>392</v>
      </c>
      <c r="D372" s="88" t="s">
        <v>443</v>
      </c>
      <c r="E372" s="88" t="s">
        <v>836</v>
      </c>
      <c r="F372" s="88" t="s">
        <v>631</v>
      </c>
      <c r="G372" s="89">
        <v>300</v>
      </c>
      <c r="H372" s="89">
        <v>300</v>
      </c>
    </row>
    <row r="373" spans="1:8" ht="25.5">
      <c r="A373" s="102">
        <f t="shared" si="5"/>
        <v>360</v>
      </c>
      <c r="B373" s="87" t="s">
        <v>670</v>
      </c>
      <c r="C373" s="88" t="s">
        <v>392</v>
      </c>
      <c r="D373" s="88" t="s">
        <v>443</v>
      </c>
      <c r="E373" s="88" t="s">
        <v>671</v>
      </c>
      <c r="F373" s="88"/>
      <c r="G373" s="89">
        <v>55</v>
      </c>
      <c r="H373" s="89">
        <v>55</v>
      </c>
    </row>
    <row r="374" spans="1:8" ht="12.75">
      <c r="A374" s="102">
        <f t="shared" si="5"/>
        <v>361</v>
      </c>
      <c r="B374" s="87" t="s">
        <v>312</v>
      </c>
      <c r="C374" s="88" t="s">
        <v>392</v>
      </c>
      <c r="D374" s="88" t="s">
        <v>443</v>
      </c>
      <c r="E374" s="88" t="s">
        <v>672</v>
      </c>
      <c r="F374" s="88"/>
      <c r="G374" s="89">
        <v>55</v>
      </c>
      <c r="H374" s="89">
        <v>55</v>
      </c>
    </row>
    <row r="375" spans="1:8" ht="51">
      <c r="A375" s="102">
        <f t="shared" si="5"/>
        <v>362</v>
      </c>
      <c r="B375" s="87" t="s">
        <v>514</v>
      </c>
      <c r="C375" s="88" t="s">
        <v>392</v>
      </c>
      <c r="D375" s="88" t="s">
        <v>443</v>
      </c>
      <c r="E375" s="88" t="s">
        <v>839</v>
      </c>
      <c r="F375" s="88"/>
      <c r="G375" s="89">
        <v>55</v>
      </c>
      <c r="H375" s="89">
        <v>55</v>
      </c>
    </row>
    <row r="376" spans="1:8" ht="25.5">
      <c r="A376" s="102">
        <f t="shared" si="5"/>
        <v>363</v>
      </c>
      <c r="B376" s="87" t="s">
        <v>629</v>
      </c>
      <c r="C376" s="88" t="s">
        <v>392</v>
      </c>
      <c r="D376" s="88" t="s">
        <v>443</v>
      </c>
      <c r="E376" s="88" t="s">
        <v>839</v>
      </c>
      <c r="F376" s="88" t="s">
        <v>630</v>
      </c>
      <c r="G376" s="89">
        <v>55</v>
      </c>
      <c r="H376" s="89">
        <v>55</v>
      </c>
    </row>
    <row r="377" spans="1:8" ht="38.25">
      <c r="A377" s="102">
        <f t="shared" si="5"/>
        <v>364</v>
      </c>
      <c r="B377" s="87" t="s">
        <v>701</v>
      </c>
      <c r="C377" s="88" t="s">
        <v>392</v>
      </c>
      <c r="D377" s="88" t="s">
        <v>443</v>
      </c>
      <c r="E377" s="88" t="s">
        <v>839</v>
      </c>
      <c r="F377" s="88" t="s">
        <v>631</v>
      </c>
      <c r="G377" s="89">
        <v>55</v>
      </c>
      <c r="H377" s="89">
        <v>55</v>
      </c>
    </row>
    <row r="378" spans="1:8" ht="25.5">
      <c r="A378" s="102">
        <f t="shared" si="5"/>
        <v>365</v>
      </c>
      <c r="B378" s="87" t="s">
        <v>444</v>
      </c>
      <c r="C378" s="88" t="s">
        <v>392</v>
      </c>
      <c r="D378" s="88" t="s">
        <v>445</v>
      </c>
      <c r="E378" s="88"/>
      <c r="F378" s="88"/>
      <c r="G378" s="89">
        <v>2941.1</v>
      </c>
      <c r="H378" s="89">
        <v>2941.1</v>
      </c>
    </row>
    <row r="379" spans="1:8" ht="25.5">
      <c r="A379" s="102">
        <f t="shared" si="5"/>
        <v>366</v>
      </c>
      <c r="B379" s="87" t="s">
        <v>202</v>
      </c>
      <c r="C379" s="88" t="s">
        <v>392</v>
      </c>
      <c r="D379" s="88" t="s">
        <v>445</v>
      </c>
      <c r="E379" s="88" t="s">
        <v>203</v>
      </c>
      <c r="F379" s="88"/>
      <c r="G379" s="89">
        <v>2941.1</v>
      </c>
      <c r="H379" s="89">
        <v>2941.1</v>
      </c>
    </row>
    <row r="380" spans="1:8" ht="38.25">
      <c r="A380" s="102">
        <f t="shared" si="5"/>
        <v>367</v>
      </c>
      <c r="B380" s="87" t="s">
        <v>1095</v>
      </c>
      <c r="C380" s="88" t="s">
        <v>392</v>
      </c>
      <c r="D380" s="88" t="s">
        <v>445</v>
      </c>
      <c r="E380" s="88" t="s">
        <v>840</v>
      </c>
      <c r="F380" s="88"/>
      <c r="G380" s="89">
        <v>2941.1</v>
      </c>
      <c r="H380" s="89">
        <v>2941.1</v>
      </c>
    </row>
    <row r="381" spans="1:8" ht="102">
      <c r="A381" s="102">
        <f t="shared" si="5"/>
        <v>368</v>
      </c>
      <c r="B381" s="96" t="s">
        <v>1096</v>
      </c>
      <c r="C381" s="88" t="s">
        <v>392</v>
      </c>
      <c r="D381" s="88" t="s">
        <v>445</v>
      </c>
      <c r="E381" s="88" t="s">
        <v>841</v>
      </c>
      <c r="F381" s="88"/>
      <c r="G381" s="89">
        <v>1795.2</v>
      </c>
      <c r="H381" s="89">
        <v>1795.2</v>
      </c>
    </row>
    <row r="382" spans="1:8" ht="25.5">
      <c r="A382" s="102">
        <f t="shared" si="5"/>
        <v>369</v>
      </c>
      <c r="B382" s="87" t="s">
        <v>629</v>
      </c>
      <c r="C382" s="88" t="s">
        <v>392</v>
      </c>
      <c r="D382" s="88" t="s">
        <v>445</v>
      </c>
      <c r="E382" s="88" t="s">
        <v>841</v>
      </c>
      <c r="F382" s="88" t="s">
        <v>630</v>
      </c>
      <c r="G382" s="89">
        <v>156.5</v>
      </c>
      <c r="H382" s="89">
        <v>156.5</v>
      </c>
    </row>
    <row r="383" spans="1:8" ht="38.25">
      <c r="A383" s="102">
        <f t="shared" si="5"/>
        <v>370</v>
      </c>
      <c r="B383" s="87" t="s">
        <v>701</v>
      </c>
      <c r="C383" s="88" t="s">
        <v>392</v>
      </c>
      <c r="D383" s="88" t="s">
        <v>445</v>
      </c>
      <c r="E383" s="88" t="s">
        <v>841</v>
      </c>
      <c r="F383" s="88" t="s">
        <v>631</v>
      </c>
      <c r="G383" s="89">
        <v>156.5</v>
      </c>
      <c r="H383" s="89">
        <v>156.5</v>
      </c>
    </row>
    <row r="384" spans="1:8" ht="38.25">
      <c r="A384" s="102">
        <f t="shared" si="5"/>
        <v>371</v>
      </c>
      <c r="B384" s="87" t="s">
        <v>625</v>
      </c>
      <c r="C384" s="88" t="s">
        <v>392</v>
      </c>
      <c r="D384" s="88" t="s">
        <v>445</v>
      </c>
      <c r="E384" s="88" t="s">
        <v>841</v>
      </c>
      <c r="F384" s="88" t="s">
        <v>372</v>
      </c>
      <c r="G384" s="89">
        <v>1638.7</v>
      </c>
      <c r="H384" s="89">
        <v>1638.7</v>
      </c>
    </row>
    <row r="385" spans="1:8" ht="12.75">
      <c r="A385" s="102">
        <f t="shared" si="5"/>
        <v>372</v>
      </c>
      <c r="B385" s="87" t="s">
        <v>373</v>
      </c>
      <c r="C385" s="88" t="s">
        <v>392</v>
      </c>
      <c r="D385" s="88" t="s">
        <v>445</v>
      </c>
      <c r="E385" s="88" t="s">
        <v>841</v>
      </c>
      <c r="F385" s="88" t="s">
        <v>374</v>
      </c>
      <c r="G385" s="89">
        <v>1638.7</v>
      </c>
      <c r="H385" s="89">
        <v>1638.7</v>
      </c>
    </row>
    <row r="386" spans="1:8" ht="140.25">
      <c r="A386" s="102">
        <f t="shared" si="5"/>
        <v>373</v>
      </c>
      <c r="B386" s="96" t="s">
        <v>1097</v>
      </c>
      <c r="C386" s="88" t="s">
        <v>392</v>
      </c>
      <c r="D386" s="88" t="s">
        <v>445</v>
      </c>
      <c r="E386" s="88" t="s">
        <v>842</v>
      </c>
      <c r="F386" s="88"/>
      <c r="G386" s="89">
        <v>608</v>
      </c>
      <c r="H386" s="89">
        <v>608</v>
      </c>
    </row>
    <row r="387" spans="1:8" ht="25.5">
      <c r="A387" s="102">
        <f t="shared" si="5"/>
        <v>374</v>
      </c>
      <c r="B387" s="87" t="s">
        <v>775</v>
      </c>
      <c r="C387" s="88" t="s">
        <v>392</v>
      </c>
      <c r="D387" s="88" t="s">
        <v>445</v>
      </c>
      <c r="E387" s="88" t="s">
        <v>842</v>
      </c>
      <c r="F387" s="88" t="s">
        <v>776</v>
      </c>
      <c r="G387" s="89">
        <v>608</v>
      </c>
      <c r="H387" s="89">
        <v>608</v>
      </c>
    </row>
    <row r="388" spans="1:8" ht="12.75">
      <c r="A388" s="102">
        <f t="shared" si="5"/>
        <v>375</v>
      </c>
      <c r="B388" s="87" t="s">
        <v>288</v>
      </c>
      <c r="C388" s="88" t="s">
        <v>392</v>
      </c>
      <c r="D388" s="88" t="s">
        <v>445</v>
      </c>
      <c r="E388" s="88" t="s">
        <v>842</v>
      </c>
      <c r="F388" s="88" t="s">
        <v>289</v>
      </c>
      <c r="G388" s="89">
        <v>608</v>
      </c>
      <c r="H388" s="89">
        <v>608</v>
      </c>
    </row>
    <row r="389" spans="1:8" ht="76.5">
      <c r="A389" s="102">
        <f t="shared" si="5"/>
        <v>376</v>
      </c>
      <c r="B389" s="87" t="s">
        <v>1110</v>
      </c>
      <c r="C389" s="88" t="s">
        <v>392</v>
      </c>
      <c r="D389" s="88" t="s">
        <v>445</v>
      </c>
      <c r="E389" s="88" t="s">
        <v>844</v>
      </c>
      <c r="F389" s="88"/>
      <c r="G389" s="89">
        <v>80</v>
      </c>
      <c r="H389" s="89">
        <v>80</v>
      </c>
    </row>
    <row r="390" spans="1:8" ht="25.5">
      <c r="A390" s="102">
        <f t="shared" si="5"/>
        <v>377</v>
      </c>
      <c r="B390" s="87" t="s">
        <v>629</v>
      </c>
      <c r="C390" s="88" t="s">
        <v>392</v>
      </c>
      <c r="D390" s="88" t="s">
        <v>445</v>
      </c>
      <c r="E390" s="88" t="s">
        <v>844</v>
      </c>
      <c r="F390" s="88" t="s">
        <v>630</v>
      </c>
      <c r="G390" s="89">
        <v>80</v>
      </c>
      <c r="H390" s="89">
        <v>80</v>
      </c>
    </row>
    <row r="391" spans="1:8" ht="38.25">
      <c r="A391" s="102">
        <f t="shared" si="5"/>
        <v>378</v>
      </c>
      <c r="B391" s="87" t="s">
        <v>701</v>
      </c>
      <c r="C391" s="88" t="s">
        <v>392</v>
      </c>
      <c r="D391" s="88" t="s">
        <v>445</v>
      </c>
      <c r="E391" s="88" t="s">
        <v>844</v>
      </c>
      <c r="F391" s="88" t="s">
        <v>631</v>
      </c>
      <c r="G391" s="89">
        <v>80</v>
      </c>
      <c r="H391" s="89">
        <v>80</v>
      </c>
    </row>
    <row r="392" spans="1:8" ht="114.75">
      <c r="A392" s="102">
        <f t="shared" si="5"/>
        <v>379</v>
      </c>
      <c r="B392" s="96" t="s">
        <v>1098</v>
      </c>
      <c r="C392" s="88" t="s">
        <v>392</v>
      </c>
      <c r="D392" s="88" t="s">
        <v>445</v>
      </c>
      <c r="E392" s="88" t="s">
        <v>246</v>
      </c>
      <c r="F392" s="88"/>
      <c r="G392" s="89">
        <v>1.8</v>
      </c>
      <c r="H392" s="89">
        <v>1.8</v>
      </c>
    </row>
    <row r="393" spans="1:8" ht="25.5">
      <c r="A393" s="102">
        <f t="shared" si="5"/>
        <v>380</v>
      </c>
      <c r="B393" s="87" t="s">
        <v>629</v>
      </c>
      <c r="C393" s="88" t="s">
        <v>392</v>
      </c>
      <c r="D393" s="88" t="s">
        <v>445</v>
      </c>
      <c r="E393" s="88" t="s">
        <v>246</v>
      </c>
      <c r="F393" s="88" t="s">
        <v>630</v>
      </c>
      <c r="G393" s="89">
        <v>0.2</v>
      </c>
      <c r="H393" s="89">
        <v>0.2</v>
      </c>
    </row>
    <row r="394" spans="1:8" ht="38.25">
      <c r="A394" s="102">
        <f t="shared" si="5"/>
        <v>381</v>
      </c>
      <c r="B394" s="87" t="s">
        <v>701</v>
      </c>
      <c r="C394" s="88" t="s">
        <v>392</v>
      </c>
      <c r="D394" s="88" t="s">
        <v>445</v>
      </c>
      <c r="E394" s="88" t="s">
        <v>246</v>
      </c>
      <c r="F394" s="88" t="s">
        <v>631</v>
      </c>
      <c r="G394" s="89">
        <v>0.2</v>
      </c>
      <c r="H394" s="89">
        <v>0.2</v>
      </c>
    </row>
    <row r="395" spans="1:8" ht="38.25">
      <c r="A395" s="102">
        <f t="shared" si="5"/>
        <v>382</v>
      </c>
      <c r="B395" s="87" t="s">
        <v>625</v>
      </c>
      <c r="C395" s="88" t="s">
        <v>392</v>
      </c>
      <c r="D395" s="88" t="s">
        <v>445</v>
      </c>
      <c r="E395" s="88" t="s">
        <v>246</v>
      </c>
      <c r="F395" s="88" t="s">
        <v>372</v>
      </c>
      <c r="G395" s="89">
        <v>1.6</v>
      </c>
      <c r="H395" s="89">
        <v>1.6</v>
      </c>
    </row>
    <row r="396" spans="1:8" ht="12.75">
      <c r="A396" s="102">
        <f t="shared" si="5"/>
        <v>383</v>
      </c>
      <c r="B396" s="87" t="s">
        <v>373</v>
      </c>
      <c r="C396" s="88" t="s">
        <v>392</v>
      </c>
      <c r="D396" s="88" t="s">
        <v>445</v>
      </c>
      <c r="E396" s="88" t="s">
        <v>246</v>
      </c>
      <c r="F396" s="88" t="s">
        <v>374</v>
      </c>
      <c r="G396" s="89">
        <v>1.6</v>
      </c>
      <c r="H396" s="89">
        <v>1.6</v>
      </c>
    </row>
    <row r="397" spans="1:8" ht="153">
      <c r="A397" s="102">
        <f t="shared" si="5"/>
        <v>384</v>
      </c>
      <c r="B397" s="96" t="s">
        <v>1111</v>
      </c>
      <c r="C397" s="88" t="s">
        <v>392</v>
      </c>
      <c r="D397" s="88" t="s">
        <v>445</v>
      </c>
      <c r="E397" s="88" t="s">
        <v>247</v>
      </c>
      <c r="F397" s="88"/>
      <c r="G397" s="89">
        <v>256.1</v>
      </c>
      <c r="H397" s="89">
        <v>256.1</v>
      </c>
    </row>
    <row r="398" spans="1:8" ht="25.5">
      <c r="A398" s="102">
        <f t="shared" si="5"/>
        <v>385</v>
      </c>
      <c r="B398" s="87" t="s">
        <v>775</v>
      </c>
      <c r="C398" s="88" t="s">
        <v>392</v>
      </c>
      <c r="D398" s="88" t="s">
        <v>445</v>
      </c>
      <c r="E398" s="88" t="s">
        <v>247</v>
      </c>
      <c r="F398" s="88" t="s">
        <v>776</v>
      </c>
      <c r="G398" s="89">
        <v>256.1</v>
      </c>
      <c r="H398" s="89">
        <v>256.1</v>
      </c>
    </row>
    <row r="399" spans="1:8" ht="12.75">
      <c r="A399" s="102">
        <f t="shared" si="5"/>
        <v>386</v>
      </c>
      <c r="B399" s="87" t="s">
        <v>288</v>
      </c>
      <c r="C399" s="88" t="s">
        <v>392</v>
      </c>
      <c r="D399" s="88" t="s">
        <v>445</v>
      </c>
      <c r="E399" s="88" t="s">
        <v>247</v>
      </c>
      <c r="F399" s="88" t="s">
        <v>289</v>
      </c>
      <c r="G399" s="89">
        <v>256.1</v>
      </c>
      <c r="H399" s="89">
        <v>256.1</v>
      </c>
    </row>
    <row r="400" spans="1:8" ht="102">
      <c r="A400" s="102">
        <f aca="true" t="shared" si="6" ref="A400:A463">A399+1</f>
        <v>387</v>
      </c>
      <c r="B400" s="96" t="s">
        <v>1112</v>
      </c>
      <c r="C400" s="88" t="s">
        <v>392</v>
      </c>
      <c r="D400" s="88" t="s">
        <v>445</v>
      </c>
      <c r="E400" s="88" t="s">
        <v>249</v>
      </c>
      <c r="F400" s="88"/>
      <c r="G400" s="89">
        <v>200</v>
      </c>
      <c r="H400" s="89">
        <v>200</v>
      </c>
    </row>
    <row r="401" spans="1:8" ht="25.5">
      <c r="A401" s="102">
        <f t="shared" si="6"/>
        <v>388</v>
      </c>
      <c r="B401" s="87" t="s">
        <v>629</v>
      </c>
      <c r="C401" s="88" t="s">
        <v>392</v>
      </c>
      <c r="D401" s="88" t="s">
        <v>445</v>
      </c>
      <c r="E401" s="88" t="s">
        <v>249</v>
      </c>
      <c r="F401" s="88" t="s">
        <v>630</v>
      </c>
      <c r="G401" s="89">
        <v>200</v>
      </c>
      <c r="H401" s="89">
        <v>200</v>
      </c>
    </row>
    <row r="402" spans="1:8" ht="38.25">
      <c r="A402" s="102">
        <f t="shared" si="6"/>
        <v>389</v>
      </c>
      <c r="B402" s="87" t="s">
        <v>701</v>
      </c>
      <c r="C402" s="88" t="s">
        <v>392</v>
      </c>
      <c r="D402" s="88" t="s">
        <v>445</v>
      </c>
      <c r="E402" s="88" t="s">
        <v>249</v>
      </c>
      <c r="F402" s="88" t="s">
        <v>631</v>
      </c>
      <c r="G402" s="89">
        <v>200</v>
      </c>
      <c r="H402" s="89">
        <v>200</v>
      </c>
    </row>
    <row r="403" spans="1:8" ht="12.75">
      <c r="A403" s="102">
        <f t="shared" si="6"/>
        <v>390</v>
      </c>
      <c r="B403" s="87" t="s">
        <v>446</v>
      </c>
      <c r="C403" s="88" t="s">
        <v>392</v>
      </c>
      <c r="D403" s="88" t="s">
        <v>447</v>
      </c>
      <c r="E403" s="88"/>
      <c r="F403" s="88"/>
      <c r="G403" s="89">
        <v>17799.7</v>
      </c>
      <c r="H403" s="89">
        <v>17799.7</v>
      </c>
    </row>
    <row r="404" spans="1:8" ht="25.5">
      <c r="A404" s="102">
        <f t="shared" si="6"/>
        <v>391</v>
      </c>
      <c r="B404" s="87" t="s">
        <v>202</v>
      </c>
      <c r="C404" s="88" t="s">
        <v>392</v>
      </c>
      <c r="D404" s="88" t="s">
        <v>447</v>
      </c>
      <c r="E404" s="88" t="s">
        <v>203</v>
      </c>
      <c r="F404" s="88"/>
      <c r="G404" s="89">
        <v>17799.7</v>
      </c>
      <c r="H404" s="89">
        <v>17799.7</v>
      </c>
    </row>
    <row r="405" spans="1:8" ht="38.25">
      <c r="A405" s="102">
        <f t="shared" si="6"/>
        <v>392</v>
      </c>
      <c r="B405" s="87" t="s">
        <v>1100</v>
      </c>
      <c r="C405" s="88" t="s">
        <v>392</v>
      </c>
      <c r="D405" s="88" t="s">
        <v>447</v>
      </c>
      <c r="E405" s="88" t="s">
        <v>251</v>
      </c>
      <c r="F405" s="88"/>
      <c r="G405" s="89">
        <v>17799.7</v>
      </c>
      <c r="H405" s="89">
        <v>17799.7</v>
      </c>
    </row>
    <row r="406" spans="1:8" ht="76.5">
      <c r="A406" s="102">
        <f t="shared" si="6"/>
        <v>393</v>
      </c>
      <c r="B406" s="87" t="s">
        <v>1101</v>
      </c>
      <c r="C406" s="88" t="s">
        <v>392</v>
      </c>
      <c r="D406" s="88" t="s">
        <v>447</v>
      </c>
      <c r="E406" s="88" t="s">
        <v>252</v>
      </c>
      <c r="F406" s="88"/>
      <c r="G406" s="89">
        <v>14630.3</v>
      </c>
      <c r="H406" s="89">
        <v>14630.3</v>
      </c>
    </row>
    <row r="407" spans="1:8" ht="76.5">
      <c r="A407" s="102">
        <f t="shared" si="6"/>
        <v>394</v>
      </c>
      <c r="B407" s="87" t="s">
        <v>308</v>
      </c>
      <c r="C407" s="88" t="s">
        <v>392</v>
      </c>
      <c r="D407" s="88" t="s">
        <v>447</v>
      </c>
      <c r="E407" s="88" t="s">
        <v>252</v>
      </c>
      <c r="F407" s="88" t="s">
        <v>309</v>
      </c>
      <c r="G407" s="89">
        <v>13720</v>
      </c>
      <c r="H407" s="89">
        <v>13720</v>
      </c>
    </row>
    <row r="408" spans="1:8" ht="25.5">
      <c r="A408" s="102">
        <f t="shared" si="6"/>
        <v>395</v>
      </c>
      <c r="B408" s="87" t="s">
        <v>937</v>
      </c>
      <c r="C408" s="88" t="s">
        <v>392</v>
      </c>
      <c r="D408" s="88" t="s">
        <v>447</v>
      </c>
      <c r="E408" s="88" t="s">
        <v>252</v>
      </c>
      <c r="F408" s="88" t="s">
        <v>761</v>
      </c>
      <c r="G408" s="89">
        <v>13720</v>
      </c>
      <c r="H408" s="89">
        <v>13720</v>
      </c>
    </row>
    <row r="409" spans="1:8" ht="25.5">
      <c r="A409" s="102">
        <f t="shared" si="6"/>
        <v>396</v>
      </c>
      <c r="B409" s="87" t="s">
        <v>629</v>
      </c>
      <c r="C409" s="88" t="s">
        <v>392</v>
      </c>
      <c r="D409" s="88" t="s">
        <v>447</v>
      </c>
      <c r="E409" s="88" t="s">
        <v>252</v>
      </c>
      <c r="F409" s="88" t="s">
        <v>630</v>
      </c>
      <c r="G409" s="89">
        <v>905.3</v>
      </c>
      <c r="H409" s="89">
        <v>905.3</v>
      </c>
    </row>
    <row r="410" spans="1:8" ht="38.25">
      <c r="A410" s="102">
        <f t="shared" si="6"/>
        <v>397</v>
      </c>
      <c r="B410" s="87" t="s">
        <v>701</v>
      </c>
      <c r="C410" s="88" t="s">
        <v>392</v>
      </c>
      <c r="D410" s="88" t="s">
        <v>447</v>
      </c>
      <c r="E410" s="88" t="s">
        <v>252</v>
      </c>
      <c r="F410" s="88" t="s">
        <v>631</v>
      </c>
      <c r="G410" s="89">
        <v>905.3</v>
      </c>
      <c r="H410" s="89">
        <v>905.3</v>
      </c>
    </row>
    <row r="411" spans="1:8" ht="12.75">
      <c r="A411" s="102">
        <f t="shared" si="6"/>
        <v>398</v>
      </c>
      <c r="B411" s="87" t="s">
        <v>655</v>
      </c>
      <c r="C411" s="88" t="s">
        <v>392</v>
      </c>
      <c r="D411" s="88" t="s">
        <v>447</v>
      </c>
      <c r="E411" s="88" t="s">
        <v>252</v>
      </c>
      <c r="F411" s="88" t="s">
        <v>656</v>
      </c>
      <c r="G411" s="89">
        <v>5</v>
      </c>
      <c r="H411" s="89">
        <v>5</v>
      </c>
    </row>
    <row r="412" spans="1:8" ht="12.75">
      <c r="A412" s="102">
        <f t="shared" si="6"/>
        <v>399</v>
      </c>
      <c r="B412" s="87" t="s">
        <v>657</v>
      </c>
      <c r="C412" s="88" t="s">
        <v>392</v>
      </c>
      <c r="D412" s="88" t="s">
        <v>447</v>
      </c>
      <c r="E412" s="88" t="s">
        <v>252</v>
      </c>
      <c r="F412" s="88" t="s">
        <v>658</v>
      </c>
      <c r="G412" s="89">
        <v>5</v>
      </c>
      <c r="H412" s="89">
        <v>5</v>
      </c>
    </row>
    <row r="413" spans="1:8" ht="89.25">
      <c r="A413" s="102">
        <f t="shared" si="6"/>
        <v>400</v>
      </c>
      <c r="B413" s="87" t="s">
        <v>1102</v>
      </c>
      <c r="C413" s="88" t="s">
        <v>392</v>
      </c>
      <c r="D413" s="88" t="s">
        <v>447</v>
      </c>
      <c r="E413" s="88" t="s">
        <v>254</v>
      </c>
      <c r="F413" s="88"/>
      <c r="G413" s="89">
        <v>3169.4</v>
      </c>
      <c r="H413" s="89">
        <v>3169.4</v>
      </c>
    </row>
    <row r="414" spans="1:8" ht="76.5">
      <c r="A414" s="102">
        <f t="shared" si="6"/>
        <v>401</v>
      </c>
      <c r="B414" s="87" t="s">
        <v>308</v>
      </c>
      <c r="C414" s="88" t="s">
        <v>392</v>
      </c>
      <c r="D414" s="88" t="s">
        <v>447</v>
      </c>
      <c r="E414" s="88" t="s">
        <v>254</v>
      </c>
      <c r="F414" s="88" t="s">
        <v>309</v>
      </c>
      <c r="G414" s="89">
        <v>2995.2</v>
      </c>
      <c r="H414" s="89">
        <v>2995.2</v>
      </c>
    </row>
    <row r="415" spans="1:8" ht="38.25">
      <c r="A415" s="102">
        <f t="shared" si="6"/>
        <v>402</v>
      </c>
      <c r="B415" s="87" t="s">
        <v>626</v>
      </c>
      <c r="C415" s="88" t="s">
        <v>392</v>
      </c>
      <c r="D415" s="88" t="s">
        <v>447</v>
      </c>
      <c r="E415" s="88" t="s">
        <v>254</v>
      </c>
      <c r="F415" s="88" t="s">
        <v>571</v>
      </c>
      <c r="G415" s="89">
        <v>2995.2</v>
      </c>
      <c r="H415" s="89">
        <v>2995.2</v>
      </c>
    </row>
    <row r="416" spans="1:8" ht="25.5">
      <c r="A416" s="102">
        <f t="shared" si="6"/>
        <v>403</v>
      </c>
      <c r="B416" s="87" t="s">
        <v>629</v>
      </c>
      <c r="C416" s="88" t="s">
        <v>392</v>
      </c>
      <c r="D416" s="88" t="s">
        <v>447</v>
      </c>
      <c r="E416" s="88" t="s">
        <v>254</v>
      </c>
      <c r="F416" s="88" t="s">
        <v>630</v>
      </c>
      <c r="G416" s="89">
        <v>167.2</v>
      </c>
      <c r="H416" s="89">
        <v>167.2</v>
      </c>
    </row>
    <row r="417" spans="1:8" ht="38.25">
      <c r="A417" s="102">
        <f t="shared" si="6"/>
        <v>404</v>
      </c>
      <c r="B417" s="87" t="s">
        <v>701</v>
      </c>
      <c r="C417" s="88" t="s">
        <v>392</v>
      </c>
      <c r="D417" s="88" t="s">
        <v>447</v>
      </c>
      <c r="E417" s="88" t="s">
        <v>254</v>
      </c>
      <c r="F417" s="88" t="s">
        <v>631</v>
      </c>
      <c r="G417" s="89">
        <v>167.2</v>
      </c>
      <c r="H417" s="89">
        <v>167.2</v>
      </c>
    </row>
    <row r="418" spans="1:8" ht="12.75">
      <c r="A418" s="102">
        <f t="shared" si="6"/>
        <v>405</v>
      </c>
      <c r="B418" s="87" t="s">
        <v>655</v>
      </c>
      <c r="C418" s="88" t="s">
        <v>392</v>
      </c>
      <c r="D418" s="88" t="s">
        <v>447</v>
      </c>
      <c r="E418" s="88" t="s">
        <v>254</v>
      </c>
      <c r="F418" s="88" t="s">
        <v>656</v>
      </c>
      <c r="G418" s="89">
        <v>7</v>
      </c>
      <c r="H418" s="89">
        <v>7</v>
      </c>
    </row>
    <row r="419" spans="1:8" ht="12.75">
      <c r="A419" s="102">
        <f t="shared" si="6"/>
        <v>406</v>
      </c>
      <c r="B419" s="87" t="s">
        <v>657</v>
      </c>
      <c r="C419" s="88" t="s">
        <v>392</v>
      </c>
      <c r="D419" s="88" t="s">
        <v>447</v>
      </c>
      <c r="E419" s="88" t="s">
        <v>254</v>
      </c>
      <c r="F419" s="88" t="s">
        <v>658</v>
      </c>
      <c r="G419" s="89">
        <v>7</v>
      </c>
      <c r="H419" s="89">
        <v>7</v>
      </c>
    </row>
    <row r="420" spans="1:8" ht="12.75">
      <c r="A420" s="102">
        <f t="shared" si="6"/>
        <v>407</v>
      </c>
      <c r="B420" s="87" t="s">
        <v>176</v>
      </c>
      <c r="C420" s="88" t="s">
        <v>392</v>
      </c>
      <c r="D420" s="88" t="s">
        <v>466</v>
      </c>
      <c r="E420" s="88"/>
      <c r="F420" s="88"/>
      <c r="G420" s="89">
        <v>21003.2</v>
      </c>
      <c r="H420" s="89">
        <v>21003.2</v>
      </c>
    </row>
    <row r="421" spans="1:8" ht="12.75">
      <c r="A421" s="102">
        <f t="shared" si="6"/>
        <v>408</v>
      </c>
      <c r="B421" s="87" t="s">
        <v>471</v>
      </c>
      <c r="C421" s="88" t="s">
        <v>392</v>
      </c>
      <c r="D421" s="88" t="s">
        <v>472</v>
      </c>
      <c r="E421" s="88"/>
      <c r="F421" s="88"/>
      <c r="G421" s="89">
        <v>20304.7</v>
      </c>
      <c r="H421" s="89">
        <v>20304.7</v>
      </c>
    </row>
    <row r="422" spans="1:8" ht="25.5">
      <c r="A422" s="102">
        <f t="shared" si="6"/>
        <v>409</v>
      </c>
      <c r="B422" s="87" t="s">
        <v>202</v>
      </c>
      <c r="C422" s="88" t="s">
        <v>392</v>
      </c>
      <c r="D422" s="88" t="s">
        <v>472</v>
      </c>
      <c r="E422" s="88" t="s">
        <v>203</v>
      </c>
      <c r="F422" s="88"/>
      <c r="G422" s="89">
        <v>20304.7</v>
      </c>
      <c r="H422" s="89">
        <v>20304.7</v>
      </c>
    </row>
    <row r="423" spans="1:8" ht="25.5">
      <c r="A423" s="102">
        <f t="shared" si="6"/>
        <v>410</v>
      </c>
      <c r="B423" s="87" t="s">
        <v>826</v>
      </c>
      <c r="C423" s="88" t="s">
        <v>392</v>
      </c>
      <c r="D423" s="88" t="s">
        <v>472</v>
      </c>
      <c r="E423" s="88" t="s">
        <v>205</v>
      </c>
      <c r="F423" s="88"/>
      <c r="G423" s="89">
        <v>20304.7</v>
      </c>
      <c r="H423" s="89">
        <v>20304.7</v>
      </c>
    </row>
    <row r="424" spans="1:8" ht="178.5">
      <c r="A424" s="102">
        <f t="shared" si="6"/>
        <v>411</v>
      </c>
      <c r="B424" s="96" t="s">
        <v>1103</v>
      </c>
      <c r="C424" s="88" t="s">
        <v>392</v>
      </c>
      <c r="D424" s="88" t="s">
        <v>472</v>
      </c>
      <c r="E424" s="88" t="s">
        <v>256</v>
      </c>
      <c r="F424" s="88"/>
      <c r="G424" s="89">
        <v>48</v>
      </c>
      <c r="H424" s="89">
        <v>48</v>
      </c>
    </row>
    <row r="425" spans="1:8" ht="25.5">
      <c r="A425" s="102">
        <f t="shared" si="6"/>
        <v>412</v>
      </c>
      <c r="B425" s="87" t="s">
        <v>629</v>
      </c>
      <c r="C425" s="88" t="s">
        <v>392</v>
      </c>
      <c r="D425" s="88" t="s">
        <v>472</v>
      </c>
      <c r="E425" s="88" t="s">
        <v>256</v>
      </c>
      <c r="F425" s="88" t="s">
        <v>630</v>
      </c>
      <c r="G425" s="89">
        <v>18</v>
      </c>
      <c r="H425" s="89">
        <v>18</v>
      </c>
    </row>
    <row r="426" spans="1:8" ht="38.25">
      <c r="A426" s="102">
        <f t="shared" si="6"/>
        <v>413</v>
      </c>
      <c r="B426" s="87" t="s">
        <v>701</v>
      </c>
      <c r="C426" s="88" t="s">
        <v>392</v>
      </c>
      <c r="D426" s="88" t="s">
        <v>472</v>
      </c>
      <c r="E426" s="88" t="s">
        <v>256</v>
      </c>
      <c r="F426" s="88" t="s">
        <v>631</v>
      </c>
      <c r="G426" s="89">
        <v>18</v>
      </c>
      <c r="H426" s="89">
        <v>18</v>
      </c>
    </row>
    <row r="427" spans="1:8" ht="38.25">
      <c r="A427" s="102">
        <f t="shared" si="6"/>
        <v>414</v>
      </c>
      <c r="B427" s="87" t="s">
        <v>625</v>
      </c>
      <c r="C427" s="88" t="s">
        <v>392</v>
      </c>
      <c r="D427" s="88" t="s">
        <v>472</v>
      </c>
      <c r="E427" s="88" t="s">
        <v>256</v>
      </c>
      <c r="F427" s="88" t="s">
        <v>372</v>
      </c>
      <c r="G427" s="89">
        <v>30</v>
      </c>
      <c r="H427" s="89">
        <v>30</v>
      </c>
    </row>
    <row r="428" spans="1:8" ht="12.75">
      <c r="A428" s="102">
        <f t="shared" si="6"/>
        <v>415</v>
      </c>
      <c r="B428" s="87" t="s">
        <v>373</v>
      </c>
      <c r="C428" s="88" t="s">
        <v>392</v>
      </c>
      <c r="D428" s="88" t="s">
        <v>472</v>
      </c>
      <c r="E428" s="88" t="s">
        <v>256</v>
      </c>
      <c r="F428" s="88" t="s">
        <v>374</v>
      </c>
      <c r="G428" s="89">
        <v>30</v>
      </c>
      <c r="H428" s="89">
        <v>30</v>
      </c>
    </row>
    <row r="429" spans="1:8" ht="127.5">
      <c r="A429" s="102">
        <f t="shared" si="6"/>
        <v>416</v>
      </c>
      <c r="B429" s="96" t="s">
        <v>1104</v>
      </c>
      <c r="C429" s="88" t="s">
        <v>392</v>
      </c>
      <c r="D429" s="88" t="s">
        <v>472</v>
      </c>
      <c r="E429" s="88" t="s">
        <v>257</v>
      </c>
      <c r="F429" s="88"/>
      <c r="G429" s="89">
        <v>20256.7</v>
      </c>
      <c r="H429" s="89">
        <v>20256.7</v>
      </c>
    </row>
    <row r="430" spans="1:8" ht="25.5">
      <c r="A430" s="102">
        <f t="shared" si="6"/>
        <v>417</v>
      </c>
      <c r="B430" s="87" t="s">
        <v>629</v>
      </c>
      <c r="C430" s="88" t="s">
        <v>392</v>
      </c>
      <c r="D430" s="88" t="s">
        <v>472</v>
      </c>
      <c r="E430" s="88" t="s">
        <v>257</v>
      </c>
      <c r="F430" s="88" t="s">
        <v>630</v>
      </c>
      <c r="G430" s="89">
        <v>1083.2</v>
      </c>
      <c r="H430" s="89">
        <v>1083.2</v>
      </c>
    </row>
    <row r="431" spans="1:8" ht="38.25">
      <c r="A431" s="102">
        <f t="shared" si="6"/>
        <v>418</v>
      </c>
      <c r="B431" s="87" t="s">
        <v>701</v>
      </c>
      <c r="C431" s="88" t="s">
        <v>392</v>
      </c>
      <c r="D431" s="88" t="s">
        <v>472</v>
      </c>
      <c r="E431" s="88" t="s">
        <v>257</v>
      </c>
      <c r="F431" s="88" t="s">
        <v>631</v>
      </c>
      <c r="G431" s="89">
        <v>1083.2</v>
      </c>
      <c r="H431" s="89">
        <v>1083.2</v>
      </c>
    </row>
    <row r="432" spans="1:8" ht="38.25">
      <c r="A432" s="102">
        <f t="shared" si="6"/>
        <v>419</v>
      </c>
      <c r="B432" s="87" t="s">
        <v>625</v>
      </c>
      <c r="C432" s="88" t="s">
        <v>392</v>
      </c>
      <c r="D432" s="88" t="s">
        <v>472</v>
      </c>
      <c r="E432" s="88" t="s">
        <v>257</v>
      </c>
      <c r="F432" s="88" t="s">
        <v>372</v>
      </c>
      <c r="G432" s="89">
        <v>19173.5</v>
      </c>
      <c r="H432" s="89">
        <v>19173.5</v>
      </c>
    </row>
    <row r="433" spans="1:8" ht="12.75">
      <c r="A433" s="102">
        <f t="shared" si="6"/>
        <v>420</v>
      </c>
      <c r="B433" s="87" t="s">
        <v>373</v>
      </c>
      <c r="C433" s="88" t="s">
        <v>392</v>
      </c>
      <c r="D433" s="88" t="s">
        <v>472</v>
      </c>
      <c r="E433" s="88" t="s">
        <v>257</v>
      </c>
      <c r="F433" s="88" t="s">
        <v>374</v>
      </c>
      <c r="G433" s="89">
        <v>19173.5</v>
      </c>
      <c r="H433" s="89">
        <v>19173.5</v>
      </c>
    </row>
    <row r="434" spans="1:8" ht="12.75">
      <c r="A434" s="102">
        <f t="shared" si="6"/>
        <v>421</v>
      </c>
      <c r="B434" s="87" t="s">
        <v>473</v>
      </c>
      <c r="C434" s="88" t="s">
        <v>392</v>
      </c>
      <c r="D434" s="88" t="s">
        <v>474</v>
      </c>
      <c r="E434" s="88"/>
      <c r="F434" s="88"/>
      <c r="G434" s="89">
        <v>698.5</v>
      </c>
      <c r="H434" s="89">
        <v>698.5</v>
      </c>
    </row>
    <row r="435" spans="1:8" ht="25.5">
      <c r="A435" s="102">
        <f t="shared" si="6"/>
        <v>422</v>
      </c>
      <c r="B435" s="87" t="s">
        <v>202</v>
      </c>
      <c r="C435" s="88" t="s">
        <v>392</v>
      </c>
      <c r="D435" s="88" t="s">
        <v>474</v>
      </c>
      <c r="E435" s="88" t="s">
        <v>203</v>
      </c>
      <c r="F435" s="88"/>
      <c r="G435" s="89">
        <v>698.5</v>
      </c>
      <c r="H435" s="89">
        <v>698.5</v>
      </c>
    </row>
    <row r="436" spans="1:8" ht="25.5">
      <c r="A436" s="102">
        <f t="shared" si="6"/>
        <v>423</v>
      </c>
      <c r="B436" s="87" t="s">
        <v>826</v>
      </c>
      <c r="C436" s="88" t="s">
        <v>392</v>
      </c>
      <c r="D436" s="88" t="s">
        <v>474</v>
      </c>
      <c r="E436" s="88" t="s">
        <v>205</v>
      </c>
      <c r="F436" s="88"/>
      <c r="G436" s="89">
        <v>698.5</v>
      </c>
      <c r="H436" s="89">
        <v>698.5</v>
      </c>
    </row>
    <row r="437" spans="1:8" ht="114.75">
      <c r="A437" s="102">
        <f t="shared" si="6"/>
        <v>424</v>
      </c>
      <c r="B437" s="96" t="s">
        <v>1105</v>
      </c>
      <c r="C437" s="88" t="s">
        <v>392</v>
      </c>
      <c r="D437" s="88" t="s">
        <v>474</v>
      </c>
      <c r="E437" s="88" t="s">
        <v>258</v>
      </c>
      <c r="F437" s="88"/>
      <c r="G437" s="89">
        <v>698.5</v>
      </c>
      <c r="H437" s="89">
        <v>698.5</v>
      </c>
    </row>
    <row r="438" spans="1:8" ht="25.5">
      <c r="A438" s="102">
        <f t="shared" si="6"/>
        <v>425</v>
      </c>
      <c r="B438" s="87" t="s">
        <v>629</v>
      </c>
      <c r="C438" s="88" t="s">
        <v>392</v>
      </c>
      <c r="D438" s="88" t="s">
        <v>474</v>
      </c>
      <c r="E438" s="88" t="s">
        <v>258</v>
      </c>
      <c r="F438" s="88" t="s">
        <v>630</v>
      </c>
      <c r="G438" s="89">
        <v>3.5</v>
      </c>
      <c r="H438" s="89">
        <v>3.5</v>
      </c>
    </row>
    <row r="439" spans="1:8" ht="38.25">
      <c r="A439" s="102">
        <f t="shared" si="6"/>
        <v>426</v>
      </c>
      <c r="B439" s="87" t="s">
        <v>701</v>
      </c>
      <c r="C439" s="88" t="s">
        <v>392</v>
      </c>
      <c r="D439" s="88" t="s">
        <v>474</v>
      </c>
      <c r="E439" s="88" t="s">
        <v>258</v>
      </c>
      <c r="F439" s="88" t="s">
        <v>631</v>
      </c>
      <c r="G439" s="89">
        <v>3.5</v>
      </c>
      <c r="H439" s="89">
        <v>3.5</v>
      </c>
    </row>
    <row r="440" spans="1:8" ht="25.5">
      <c r="A440" s="102">
        <f t="shared" si="6"/>
        <v>427</v>
      </c>
      <c r="B440" s="87" t="s">
        <v>775</v>
      </c>
      <c r="C440" s="88" t="s">
        <v>392</v>
      </c>
      <c r="D440" s="88" t="s">
        <v>474</v>
      </c>
      <c r="E440" s="88" t="s">
        <v>258</v>
      </c>
      <c r="F440" s="88" t="s">
        <v>776</v>
      </c>
      <c r="G440" s="89">
        <v>695</v>
      </c>
      <c r="H440" s="89">
        <v>695</v>
      </c>
    </row>
    <row r="441" spans="1:8" ht="38.25">
      <c r="A441" s="102">
        <f t="shared" si="6"/>
        <v>428</v>
      </c>
      <c r="B441" s="87" t="s">
        <v>777</v>
      </c>
      <c r="C441" s="88" t="s">
        <v>392</v>
      </c>
      <c r="D441" s="88" t="s">
        <v>474</v>
      </c>
      <c r="E441" s="88" t="s">
        <v>258</v>
      </c>
      <c r="F441" s="88" t="s">
        <v>778</v>
      </c>
      <c r="G441" s="89">
        <v>695</v>
      </c>
      <c r="H441" s="89">
        <v>695</v>
      </c>
    </row>
    <row r="442" spans="1:8" ht="25.5">
      <c r="A442" s="207">
        <f t="shared" si="6"/>
        <v>429</v>
      </c>
      <c r="B442" s="200" t="s">
        <v>1003</v>
      </c>
      <c r="C442" s="201" t="s">
        <v>1001</v>
      </c>
      <c r="D442" s="201"/>
      <c r="E442" s="201"/>
      <c r="F442" s="201"/>
      <c r="G442" s="202">
        <v>83520.8</v>
      </c>
      <c r="H442" s="202">
        <v>80108.6</v>
      </c>
    </row>
    <row r="443" spans="1:8" ht="12.75">
      <c r="A443" s="102">
        <f t="shared" si="6"/>
        <v>430</v>
      </c>
      <c r="B443" s="87" t="s">
        <v>301</v>
      </c>
      <c r="C443" s="88" t="s">
        <v>1001</v>
      </c>
      <c r="D443" s="88" t="s">
        <v>593</v>
      </c>
      <c r="E443" s="88"/>
      <c r="F443" s="88"/>
      <c r="G443" s="89">
        <v>6241.6</v>
      </c>
      <c r="H443" s="89">
        <v>6241.6</v>
      </c>
    </row>
    <row r="444" spans="1:8" ht="51">
      <c r="A444" s="102">
        <f t="shared" si="6"/>
        <v>431</v>
      </c>
      <c r="B444" s="87" t="s">
        <v>599</v>
      </c>
      <c r="C444" s="88" t="s">
        <v>1001</v>
      </c>
      <c r="D444" s="88" t="s">
        <v>600</v>
      </c>
      <c r="E444" s="88"/>
      <c r="F444" s="88"/>
      <c r="G444" s="89">
        <v>6166</v>
      </c>
      <c r="H444" s="89">
        <v>6166</v>
      </c>
    </row>
    <row r="445" spans="1:8" ht="25.5">
      <c r="A445" s="102">
        <f t="shared" si="6"/>
        <v>432</v>
      </c>
      <c r="B445" s="87" t="s">
        <v>259</v>
      </c>
      <c r="C445" s="88" t="s">
        <v>1001</v>
      </c>
      <c r="D445" s="88" t="s">
        <v>600</v>
      </c>
      <c r="E445" s="88" t="s">
        <v>260</v>
      </c>
      <c r="F445" s="88"/>
      <c r="G445" s="89">
        <v>6166</v>
      </c>
      <c r="H445" s="89">
        <v>6166</v>
      </c>
    </row>
    <row r="446" spans="1:8" ht="38.25">
      <c r="A446" s="102">
        <f t="shared" si="6"/>
        <v>433</v>
      </c>
      <c r="B446" s="87" t="s">
        <v>261</v>
      </c>
      <c r="C446" s="88" t="s">
        <v>1001</v>
      </c>
      <c r="D446" s="88" t="s">
        <v>600</v>
      </c>
      <c r="E446" s="88" t="s">
        <v>262</v>
      </c>
      <c r="F446" s="88"/>
      <c r="G446" s="89">
        <v>6166</v>
      </c>
      <c r="H446" s="89">
        <v>6166</v>
      </c>
    </row>
    <row r="447" spans="1:8" ht="89.25">
      <c r="A447" s="102">
        <f t="shared" si="6"/>
        <v>434</v>
      </c>
      <c r="B447" s="87" t="s">
        <v>263</v>
      </c>
      <c r="C447" s="88" t="s">
        <v>1001</v>
      </c>
      <c r="D447" s="88" t="s">
        <v>600</v>
      </c>
      <c r="E447" s="88" t="s">
        <v>264</v>
      </c>
      <c r="F447" s="88"/>
      <c r="G447" s="89">
        <v>6166</v>
      </c>
      <c r="H447" s="89">
        <v>6166</v>
      </c>
    </row>
    <row r="448" spans="1:8" ht="76.5">
      <c r="A448" s="102">
        <f t="shared" si="6"/>
        <v>435</v>
      </c>
      <c r="B448" s="87" t="s">
        <v>308</v>
      </c>
      <c r="C448" s="88" t="s">
        <v>1001</v>
      </c>
      <c r="D448" s="88" t="s">
        <v>600</v>
      </c>
      <c r="E448" s="88" t="s">
        <v>264</v>
      </c>
      <c r="F448" s="88" t="s">
        <v>309</v>
      </c>
      <c r="G448" s="89">
        <v>4346</v>
      </c>
      <c r="H448" s="89">
        <v>4346</v>
      </c>
    </row>
    <row r="449" spans="1:8" ht="38.25">
      <c r="A449" s="102">
        <f t="shared" si="6"/>
        <v>436</v>
      </c>
      <c r="B449" s="87" t="s">
        <v>626</v>
      </c>
      <c r="C449" s="88" t="s">
        <v>1001</v>
      </c>
      <c r="D449" s="88" t="s">
        <v>600</v>
      </c>
      <c r="E449" s="88" t="s">
        <v>264</v>
      </c>
      <c r="F449" s="88" t="s">
        <v>571</v>
      </c>
      <c r="G449" s="89">
        <v>4346</v>
      </c>
      <c r="H449" s="89">
        <v>4346</v>
      </c>
    </row>
    <row r="450" spans="1:8" ht="25.5">
      <c r="A450" s="102">
        <f t="shared" si="6"/>
        <v>437</v>
      </c>
      <c r="B450" s="87" t="s">
        <v>629</v>
      </c>
      <c r="C450" s="88" t="s">
        <v>1001</v>
      </c>
      <c r="D450" s="88" t="s">
        <v>600</v>
      </c>
      <c r="E450" s="88" t="s">
        <v>264</v>
      </c>
      <c r="F450" s="88" t="s">
        <v>630</v>
      </c>
      <c r="G450" s="89">
        <v>1819</v>
      </c>
      <c r="H450" s="89">
        <v>1819</v>
      </c>
    </row>
    <row r="451" spans="1:8" ht="38.25">
      <c r="A451" s="102">
        <f t="shared" si="6"/>
        <v>438</v>
      </c>
      <c r="B451" s="87" t="s">
        <v>701</v>
      </c>
      <c r="C451" s="88" t="s">
        <v>1001</v>
      </c>
      <c r="D451" s="88" t="s">
        <v>600</v>
      </c>
      <c r="E451" s="88" t="s">
        <v>264</v>
      </c>
      <c r="F451" s="88" t="s">
        <v>631</v>
      </c>
      <c r="G451" s="89">
        <v>1819</v>
      </c>
      <c r="H451" s="89">
        <v>1819</v>
      </c>
    </row>
    <row r="452" spans="1:8" ht="12.75">
      <c r="A452" s="102">
        <f t="shared" si="6"/>
        <v>439</v>
      </c>
      <c r="B452" s="87" t="s">
        <v>655</v>
      </c>
      <c r="C452" s="88" t="s">
        <v>1001</v>
      </c>
      <c r="D452" s="88" t="s">
        <v>600</v>
      </c>
      <c r="E452" s="88" t="s">
        <v>264</v>
      </c>
      <c r="F452" s="88" t="s">
        <v>656</v>
      </c>
      <c r="G452" s="89">
        <v>1</v>
      </c>
      <c r="H452" s="89">
        <v>1</v>
      </c>
    </row>
    <row r="453" spans="1:8" ht="12.75">
      <c r="A453" s="102">
        <f t="shared" si="6"/>
        <v>440</v>
      </c>
      <c r="B453" s="87" t="s">
        <v>657</v>
      </c>
      <c r="C453" s="88" t="s">
        <v>1001</v>
      </c>
      <c r="D453" s="88" t="s">
        <v>600</v>
      </c>
      <c r="E453" s="88" t="s">
        <v>264</v>
      </c>
      <c r="F453" s="88" t="s">
        <v>658</v>
      </c>
      <c r="G453" s="89">
        <v>1</v>
      </c>
      <c r="H453" s="89">
        <v>1</v>
      </c>
    </row>
    <row r="454" spans="1:8" ht="12.75">
      <c r="A454" s="102">
        <f t="shared" si="6"/>
        <v>441</v>
      </c>
      <c r="B454" s="87" t="s">
        <v>314</v>
      </c>
      <c r="C454" s="88" t="s">
        <v>1001</v>
      </c>
      <c r="D454" s="88" t="s">
        <v>583</v>
      </c>
      <c r="E454" s="88"/>
      <c r="F454" s="88"/>
      <c r="G454" s="89">
        <v>75.6</v>
      </c>
      <c r="H454" s="89">
        <v>75.6</v>
      </c>
    </row>
    <row r="455" spans="1:8" ht="25.5">
      <c r="A455" s="102">
        <f t="shared" si="6"/>
        <v>442</v>
      </c>
      <c r="B455" s="87" t="s">
        <v>645</v>
      </c>
      <c r="C455" s="88" t="s">
        <v>1001</v>
      </c>
      <c r="D455" s="88" t="s">
        <v>583</v>
      </c>
      <c r="E455" s="88" t="s">
        <v>646</v>
      </c>
      <c r="F455" s="88"/>
      <c r="G455" s="89">
        <v>75.6</v>
      </c>
      <c r="H455" s="89">
        <v>75.6</v>
      </c>
    </row>
    <row r="456" spans="1:8" ht="38.25">
      <c r="A456" s="102">
        <f t="shared" si="6"/>
        <v>443</v>
      </c>
      <c r="B456" s="87" t="s">
        <v>867</v>
      </c>
      <c r="C456" s="88" t="s">
        <v>1001</v>
      </c>
      <c r="D456" s="88" t="s">
        <v>583</v>
      </c>
      <c r="E456" s="88" t="s">
        <v>868</v>
      </c>
      <c r="F456" s="88"/>
      <c r="G456" s="89">
        <v>75.6</v>
      </c>
      <c r="H456" s="89">
        <v>75.6</v>
      </c>
    </row>
    <row r="457" spans="1:8" ht="63.75">
      <c r="A457" s="102">
        <f t="shared" si="6"/>
        <v>444</v>
      </c>
      <c r="B457" s="87" t="s">
        <v>869</v>
      </c>
      <c r="C457" s="88" t="s">
        <v>1001</v>
      </c>
      <c r="D457" s="88" t="s">
        <v>583</v>
      </c>
      <c r="E457" s="88" t="s">
        <v>870</v>
      </c>
      <c r="F457" s="88"/>
      <c r="G457" s="89">
        <v>75.6</v>
      </c>
      <c r="H457" s="89">
        <v>75.6</v>
      </c>
    </row>
    <row r="458" spans="1:8" ht="12.75">
      <c r="A458" s="102">
        <f t="shared" si="6"/>
        <v>445</v>
      </c>
      <c r="B458" s="87" t="s">
        <v>920</v>
      </c>
      <c r="C458" s="88" t="s">
        <v>1001</v>
      </c>
      <c r="D458" s="88" t="s">
        <v>583</v>
      </c>
      <c r="E458" s="88" t="s">
        <v>870</v>
      </c>
      <c r="F458" s="88" t="s">
        <v>797</v>
      </c>
      <c r="G458" s="89">
        <v>75.6</v>
      </c>
      <c r="H458" s="89">
        <v>75.6</v>
      </c>
    </row>
    <row r="459" spans="1:8" ht="12.75">
      <c r="A459" s="102">
        <f t="shared" si="6"/>
        <v>446</v>
      </c>
      <c r="B459" s="87" t="s">
        <v>590</v>
      </c>
      <c r="C459" s="88" t="s">
        <v>1001</v>
      </c>
      <c r="D459" s="88" t="s">
        <v>583</v>
      </c>
      <c r="E459" s="88" t="s">
        <v>870</v>
      </c>
      <c r="F459" s="88" t="s">
        <v>921</v>
      </c>
      <c r="G459" s="89">
        <v>75.6</v>
      </c>
      <c r="H459" s="89">
        <v>75.6</v>
      </c>
    </row>
    <row r="460" spans="1:8" ht="12.75">
      <c r="A460" s="102">
        <f t="shared" si="6"/>
        <v>447</v>
      </c>
      <c r="B460" s="87" t="s">
        <v>871</v>
      </c>
      <c r="C460" s="88" t="s">
        <v>1001</v>
      </c>
      <c r="D460" s="88" t="s">
        <v>966</v>
      </c>
      <c r="E460" s="88"/>
      <c r="F460" s="88"/>
      <c r="G460" s="89">
        <v>2197.4</v>
      </c>
      <c r="H460" s="89">
        <v>2085.2</v>
      </c>
    </row>
    <row r="461" spans="1:8" ht="25.5">
      <c r="A461" s="102">
        <f t="shared" si="6"/>
        <v>448</v>
      </c>
      <c r="B461" s="87" t="s">
        <v>967</v>
      </c>
      <c r="C461" s="88" t="s">
        <v>1001</v>
      </c>
      <c r="D461" s="88" t="s">
        <v>968</v>
      </c>
      <c r="E461" s="88"/>
      <c r="F461" s="88"/>
      <c r="G461" s="89">
        <v>2197.4</v>
      </c>
      <c r="H461" s="89">
        <v>2085.2</v>
      </c>
    </row>
    <row r="462" spans="1:8" ht="25.5">
      <c r="A462" s="102">
        <f t="shared" si="6"/>
        <v>449</v>
      </c>
      <c r="B462" s="87" t="s">
        <v>645</v>
      </c>
      <c r="C462" s="88" t="s">
        <v>1001</v>
      </c>
      <c r="D462" s="88" t="s">
        <v>968</v>
      </c>
      <c r="E462" s="88" t="s">
        <v>646</v>
      </c>
      <c r="F462" s="88"/>
      <c r="G462" s="89">
        <v>2197.4</v>
      </c>
      <c r="H462" s="89">
        <v>2085.2</v>
      </c>
    </row>
    <row r="463" spans="1:8" ht="38.25">
      <c r="A463" s="102">
        <f t="shared" si="6"/>
        <v>450</v>
      </c>
      <c r="B463" s="87" t="s">
        <v>867</v>
      </c>
      <c r="C463" s="88" t="s">
        <v>1001</v>
      </c>
      <c r="D463" s="88" t="s">
        <v>968</v>
      </c>
      <c r="E463" s="88" t="s">
        <v>868</v>
      </c>
      <c r="F463" s="88"/>
      <c r="G463" s="89">
        <v>2197.4</v>
      </c>
      <c r="H463" s="89">
        <v>2085.2</v>
      </c>
    </row>
    <row r="464" spans="1:8" ht="63.75">
      <c r="A464" s="102">
        <f aca="true" t="shared" si="7" ref="A464:A528">A463+1</f>
        <v>451</v>
      </c>
      <c r="B464" s="87" t="s">
        <v>872</v>
      </c>
      <c r="C464" s="88" t="s">
        <v>1001</v>
      </c>
      <c r="D464" s="88" t="s">
        <v>968</v>
      </c>
      <c r="E464" s="88" t="s">
        <v>873</v>
      </c>
      <c r="F464" s="88"/>
      <c r="G464" s="89">
        <v>2197.4</v>
      </c>
      <c r="H464" s="89">
        <v>2085.2</v>
      </c>
    </row>
    <row r="465" spans="1:8" ht="12.75">
      <c r="A465" s="102">
        <f t="shared" si="7"/>
        <v>452</v>
      </c>
      <c r="B465" s="87" t="s">
        <v>920</v>
      </c>
      <c r="C465" s="88" t="s">
        <v>1001</v>
      </c>
      <c r="D465" s="88" t="s">
        <v>968</v>
      </c>
      <c r="E465" s="88" t="s">
        <v>873</v>
      </c>
      <c r="F465" s="88" t="s">
        <v>797</v>
      </c>
      <c r="G465" s="89">
        <v>2197.4</v>
      </c>
      <c r="H465" s="89">
        <v>2085.2</v>
      </c>
    </row>
    <row r="466" spans="1:8" ht="12.75">
      <c r="A466" s="102">
        <f t="shared" si="7"/>
        <v>453</v>
      </c>
      <c r="B466" s="87" t="s">
        <v>590</v>
      </c>
      <c r="C466" s="88" t="s">
        <v>1001</v>
      </c>
      <c r="D466" s="88" t="s">
        <v>968</v>
      </c>
      <c r="E466" s="88" t="s">
        <v>873</v>
      </c>
      <c r="F466" s="88" t="s">
        <v>921</v>
      </c>
      <c r="G466" s="89">
        <v>2197.4</v>
      </c>
      <c r="H466" s="89">
        <v>2085.2</v>
      </c>
    </row>
    <row r="467" spans="1:8" ht="25.5">
      <c r="A467" s="102">
        <f t="shared" si="7"/>
        <v>454</v>
      </c>
      <c r="B467" s="87" t="s">
        <v>911</v>
      </c>
      <c r="C467" s="88" t="s">
        <v>1001</v>
      </c>
      <c r="D467" s="88" t="s">
        <v>434</v>
      </c>
      <c r="E467" s="88"/>
      <c r="F467" s="88"/>
      <c r="G467" s="89">
        <v>120</v>
      </c>
      <c r="H467" s="89">
        <v>120</v>
      </c>
    </row>
    <row r="468" spans="1:8" ht="12.75">
      <c r="A468" s="102">
        <f t="shared" si="7"/>
        <v>455</v>
      </c>
      <c r="B468" s="87" t="s">
        <v>618</v>
      </c>
      <c r="C468" s="88" t="s">
        <v>1001</v>
      </c>
      <c r="D468" s="88" t="s">
        <v>619</v>
      </c>
      <c r="E468" s="88"/>
      <c r="F468" s="88"/>
      <c r="G468" s="89">
        <v>120</v>
      </c>
      <c r="H468" s="89">
        <v>120</v>
      </c>
    </row>
    <row r="469" spans="1:8" ht="25.5">
      <c r="A469" s="102">
        <f t="shared" si="7"/>
        <v>456</v>
      </c>
      <c r="B469" s="87" t="s">
        <v>645</v>
      </c>
      <c r="C469" s="88" t="s">
        <v>1001</v>
      </c>
      <c r="D469" s="88" t="s">
        <v>619</v>
      </c>
      <c r="E469" s="88" t="s">
        <v>646</v>
      </c>
      <c r="F469" s="88"/>
      <c r="G469" s="89">
        <v>120</v>
      </c>
      <c r="H469" s="89">
        <v>120</v>
      </c>
    </row>
    <row r="470" spans="1:8" ht="38.25">
      <c r="A470" s="102">
        <f t="shared" si="7"/>
        <v>457</v>
      </c>
      <c r="B470" s="87" t="s">
        <v>867</v>
      </c>
      <c r="C470" s="88" t="s">
        <v>1001</v>
      </c>
      <c r="D470" s="88" t="s">
        <v>619</v>
      </c>
      <c r="E470" s="88" t="s">
        <v>868</v>
      </c>
      <c r="F470" s="88"/>
      <c r="G470" s="89">
        <v>120</v>
      </c>
      <c r="H470" s="89">
        <v>120</v>
      </c>
    </row>
    <row r="471" spans="1:8" ht="63.75">
      <c r="A471" s="102">
        <f t="shared" si="7"/>
        <v>458</v>
      </c>
      <c r="B471" s="87" t="s">
        <v>736</v>
      </c>
      <c r="C471" s="88" t="s">
        <v>1001</v>
      </c>
      <c r="D471" s="88" t="s">
        <v>619</v>
      </c>
      <c r="E471" s="88" t="s">
        <v>874</v>
      </c>
      <c r="F471" s="88"/>
      <c r="G471" s="89">
        <v>120</v>
      </c>
      <c r="H471" s="89">
        <v>120</v>
      </c>
    </row>
    <row r="472" spans="1:8" ht="12.75">
      <c r="A472" s="102">
        <f t="shared" si="7"/>
        <v>459</v>
      </c>
      <c r="B472" s="87" t="s">
        <v>920</v>
      </c>
      <c r="C472" s="88" t="s">
        <v>1001</v>
      </c>
      <c r="D472" s="88" t="s">
        <v>619</v>
      </c>
      <c r="E472" s="88" t="s">
        <v>874</v>
      </c>
      <c r="F472" s="88" t="s">
        <v>797</v>
      </c>
      <c r="G472" s="89">
        <v>120</v>
      </c>
      <c r="H472" s="89">
        <v>120</v>
      </c>
    </row>
    <row r="473" spans="1:8" ht="12.75">
      <c r="A473" s="102">
        <f t="shared" si="7"/>
        <v>460</v>
      </c>
      <c r="B473" s="87" t="s">
        <v>590</v>
      </c>
      <c r="C473" s="88" t="s">
        <v>1001</v>
      </c>
      <c r="D473" s="88" t="s">
        <v>619</v>
      </c>
      <c r="E473" s="88" t="s">
        <v>874</v>
      </c>
      <c r="F473" s="88" t="s">
        <v>921</v>
      </c>
      <c r="G473" s="89">
        <v>120</v>
      </c>
      <c r="H473" s="89">
        <v>120</v>
      </c>
    </row>
    <row r="474" spans="1:8" ht="25.5">
      <c r="A474" s="102">
        <f t="shared" si="7"/>
        <v>461</v>
      </c>
      <c r="B474" s="87" t="s">
        <v>613</v>
      </c>
      <c r="C474" s="88" t="s">
        <v>1001</v>
      </c>
      <c r="D474" s="88" t="s">
        <v>614</v>
      </c>
      <c r="E474" s="88"/>
      <c r="F474" s="88"/>
      <c r="G474" s="89">
        <v>250</v>
      </c>
      <c r="H474" s="89">
        <v>250</v>
      </c>
    </row>
    <row r="475" spans="1:8" ht="25.5">
      <c r="A475" s="102">
        <f t="shared" si="7"/>
        <v>462</v>
      </c>
      <c r="B475" s="87" t="s">
        <v>615</v>
      </c>
      <c r="C475" s="88" t="s">
        <v>1001</v>
      </c>
      <c r="D475" s="88" t="s">
        <v>616</v>
      </c>
      <c r="E475" s="88"/>
      <c r="F475" s="88"/>
      <c r="G475" s="89">
        <v>250</v>
      </c>
      <c r="H475" s="89">
        <v>250</v>
      </c>
    </row>
    <row r="476" spans="1:8" ht="25.5">
      <c r="A476" s="102">
        <f t="shared" si="7"/>
        <v>463</v>
      </c>
      <c r="B476" s="87" t="s">
        <v>259</v>
      </c>
      <c r="C476" s="88" t="s">
        <v>1001</v>
      </c>
      <c r="D476" s="88" t="s">
        <v>616</v>
      </c>
      <c r="E476" s="88" t="s">
        <v>260</v>
      </c>
      <c r="F476" s="88"/>
      <c r="G476" s="89">
        <v>250</v>
      </c>
      <c r="H476" s="89">
        <v>250</v>
      </c>
    </row>
    <row r="477" spans="1:8" ht="25.5">
      <c r="A477" s="102">
        <f t="shared" si="7"/>
        <v>464</v>
      </c>
      <c r="B477" s="87" t="s">
        <v>875</v>
      </c>
      <c r="C477" s="88" t="s">
        <v>1001</v>
      </c>
      <c r="D477" s="88" t="s">
        <v>616</v>
      </c>
      <c r="E477" s="88" t="s">
        <v>876</v>
      </c>
      <c r="F477" s="88"/>
      <c r="G477" s="89">
        <v>250</v>
      </c>
      <c r="H477" s="89">
        <v>250</v>
      </c>
    </row>
    <row r="478" spans="1:8" ht="76.5">
      <c r="A478" s="102">
        <f t="shared" si="7"/>
        <v>465</v>
      </c>
      <c r="B478" s="87" t="s">
        <v>877</v>
      </c>
      <c r="C478" s="88" t="s">
        <v>1001</v>
      </c>
      <c r="D478" s="88" t="s">
        <v>616</v>
      </c>
      <c r="E478" s="88" t="s">
        <v>878</v>
      </c>
      <c r="F478" s="88"/>
      <c r="G478" s="89">
        <v>250</v>
      </c>
      <c r="H478" s="89">
        <v>250</v>
      </c>
    </row>
    <row r="479" spans="1:8" ht="25.5">
      <c r="A479" s="102">
        <f t="shared" si="7"/>
        <v>466</v>
      </c>
      <c r="B479" s="87" t="s">
        <v>879</v>
      </c>
      <c r="C479" s="88" t="s">
        <v>1001</v>
      </c>
      <c r="D479" s="88" t="s">
        <v>616</v>
      </c>
      <c r="E479" s="88" t="s">
        <v>878</v>
      </c>
      <c r="F479" s="88" t="s">
        <v>880</v>
      </c>
      <c r="G479" s="89">
        <v>250</v>
      </c>
      <c r="H479" s="89">
        <v>250</v>
      </c>
    </row>
    <row r="480" spans="1:8" ht="12.75">
      <c r="A480" s="102">
        <f t="shared" si="7"/>
        <v>467</v>
      </c>
      <c r="B480" s="87" t="s">
        <v>881</v>
      </c>
      <c r="C480" s="88" t="s">
        <v>1001</v>
      </c>
      <c r="D480" s="88" t="s">
        <v>616</v>
      </c>
      <c r="E480" s="88" t="s">
        <v>878</v>
      </c>
      <c r="F480" s="88" t="s">
        <v>882</v>
      </c>
      <c r="G480" s="89">
        <v>250</v>
      </c>
      <c r="H480" s="89">
        <v>250</v>
      </c>
    </row>
    <row r="481" spans="1:8" ht="38.25">
      <c r="A481" s="102">
        <f t="shared" si="7"/>
        <v>468</v>
      </c>
      <c r="B481" s="198" t="s">
        <v>804</v>
      </c>
      <c r="C481" s="88" t="s">
        <v>1001</v>
      </c>
      <c r="D481" s="88" t="s">
        <v>617</v>
      </c>
      <c r="E481" s="88"/>
      <c r="F481" s="88"/>
      <c r="G481" s="89">
        <v>74711.8</v>
      </c>
      <c r="H481" s="89">
        <v>71411.8</v>
      </c>
    </row>
    <row r="482" spans="1:8" ht="38.25">
      <c r="A482" s="102">
        <f t="shared" si="7"/>
        <v>469</v>
      </c>
      <c r="B482" s="87" t="s">
        <v>786</v>
      </c>
      <c r="C482" s="88" t="s">
        <v>1001</v>
      </c>
      <c r="D482" s="88" t="s">
        <v>787</v>
      </c>
      <c r="E482" s="88"/>
      <c r="F482" s="88"/>
      <c r="G482" s="89">
        <f>74711.8-28222.4</f>
        <v>46489.4</v>
      </c>
      <c r="H482" s="89">
        <f>71411.8-25866.4</f>
        <v>45545.4</v>
      </c>
    </row>
    <row r="483" spans="1:8" ht="25.5">
      <c r="A483" s="102">
        <f t="shared" si="7"/>
        <v>470</v>
      </c>
      <c r="B483" s="87" t="s">
        <v>259</v>
      </c>
      <c r="C483" s="88" t="s">
        <v>1001</v>
      </c>
      <c r="D483" s="88" t="s">
        <v>787</v>
      </c>
      <c r="E483" s="88" t="s">
        <v>260</v>
      </c>
      <c r="F483" s="88"/>
      <c r="G483" s="89">
        <f>74711.8-28222.4</f>
        <v>46489.4</v>
      </c>
      <c r="H483" s="89">
        <f>71411.8-25866.4</f>
        <v>45545.4</v>
      </c>
    </row>
    <row r="484" spans="1:8" ht="63.75">
      <c r="A484" s="102">
        <f t="shared" si="7"/>
        <v>471</v>
      </c>
      <c r="B484" s="87" t="s">
        <v>884</v>
      </c>
      <c r="C484" s="88" t="s">
        <v>1001</v>
      </c>
      <c r="D484" s="88" t="s">
        <v>787</v>
      </c>
      <c r="E484" s="88" t="s">
        <v>885</v>
      </c>
      <c r="F484" s="88"/>
      <c r="G484" s="89">
        <f>74711.8-28222.4</f>
        <v>46489.4</v>
      </c>
      <c r="H484" s="89">
        <f>71411.8-25866.4</f>
        <v>45545.4</v>
      </c>
    </row>
    <row r="485" spans="1:8" ht="127.5">
      <c r="A485" s="102">
        <f t="shared" si="7"/>
        <v>472</v>
      </c>
      <c r="B485" s="96" t="s">
        <v>886</v>
      </c>
      <c r="C485" s="88" t="s">
        <v>1001</v>
      </c>
      <c r="D485" s="88" t="s">
        <v>787</v>
      </c>
      <c r="E485" s="88" t="s">
        <v>887</v>
      </c>
      <c r="F485" s="88"/>
      <c r="G485" s="89">
        <v>8441.4</v>
      </c>
      <c r="H485" s="89">
        <v>8441.4</v>
      </c>
    </row>
    <row r="486" spans="1:8" ht="12.75">
      <c r="A486" s="102">
        <f t="shared" si="7"/>
        <v>473</v>
      </c>
      <c r="B486" s="87" t="s">
        <v>920</v>
      </c>
      <c r="C486" s="88" t="s">
        <v>1001</v>
      </c>
      <c r="D486" s="88" t="s">
        <v>787</v>
      </c>
      <c r="E486" s="88" t="s">
        <v>887</v>
      </c>
      <c r="F486" s="88" t="s">
        <v>797</v>
      </c>
      <c r="G486" s="89">
        <v>8441.4</v>
      </c>
      <c r="H486" s="89">
        <v>8441.4</v>
      </c>
    </row>
    <row r="487" spans="1:8" ht="12.75">
      <c r="A487" s="102">
        <f t="shared" si="7"/>
        <v>474</v>
      </c>
      <c r="B487" s="87" t="s">
        <v>1006</v>
      </c>
      <c r="C487" s="88" t="s">
        <v>1001</v>
      </c>
      <c r="D487" s="88" t="s">
        <v>787</v>
      </c>
      <c r="E487" s="88" t="s">
        <v>887</v>
      </c>
      <c r="F487" s="88" t="s">
        <v>888</v>
      </c>
      <c r="G487" s="89">
        <v>8441.4</v>
      </c>
      <c r="H487" s="89">
        <v>8441.4</v>
      </c>
    </row>
    <row r="488" spans="1:8" ht="127.5">
      <c r="A488" s="102">
        <f t="shared" si="7"/>
        <v>475</v>
      </c>
      <c r="B488" s="96" t="s">
        <v>889</v>
      </c>
      <c r="C488" s="88" t="s">
        <v>1001</v>
      </c>
      <c r="D488" s="88" t="s">
        <v>787</v>
      </c>
      <c r="E488" s="88" t="s">
        <v>890</v>
      </c>
      <c r="F488" s="88"/>
      <c r="G488" s="89">
        <v>38048</v>
      </c>
      <c r="H488" s="89">
        <v>37104</v>
      </c>
    </row>
    <row r="489" spans="1:8" ht="12.75">
      <c r="A489" s="102">
        <f t="shared" si="7"/>
        <v>476</v>
      </c>
      <c r="B489" s="87" t="s">
        <v>920</v>
      </c>
      <c r="C489" s="88" t="s">
        <v>1001</v>
      </c>
      <c r="D489" s="88" t="s">
        <v>787</v>
      </c>
      <c r="E489" s="88" t="s">
        <v>890</v>
      </c>
      <c r="F489" s="88" t="s">
        <v>797</v>
      </c>
      <c r="G489" s="89">
        <v>38048</v>
      </c>
      <c r="H489" s="89">
        <v>37104</v>
      </c>
    </row>
    <row r="490" spans="1:8" ht="12.75">
      <c r="A490" s="102">
        <f t="shared" si="7"/>
        <v>477</v>
      </c>
      <c r="B490" s="87" t="s">
        <v>1006</v>
      </c>
      <c r="C490" s="88" t="s">
        <v>1001</v>
      </c>
      <c r="D490" s="88" t="s">
        <v>787</v>
      </c>
      <c r="E490" s="88" t="s">
        <v>890</v>
      </c>
      <c r="F490" s="88" t="s">
        <v>888</v>
      </c>
      <c r="G490" s="89">
        <v>38048</v>
      </c>
      <c r="H490" s="89">
        <v>37104</v>
      </c>
    </row>
    <row r="491" spans="1:8" ht="25.5">
      <c r="A491" s="102">
        <f t="shared" si="7"/>
        <v>478</v>
      </c>
      <c r="B491" s="87" t="s">
        <v>93</v>
      </c>
      <c r="C491" s="88" t="s">
        <v>1001</v>
      </c>
      <c r="D491" s="88" t="s">
        <v>94</v>
      </c>
      <c r="E491" s="88"/>
      <c r="F491" s="88"/>
      <c r="G491" s="89">
        <f>G492</f>
        <v>28222.4</v>
      </c>
      <c r="H491" s="89">
        <f>H492</f>
        <v>25866.4</v>
      </c>
    </row>
    <row r="492" spans="1:8" ht="127.5">
      <c r="A492" s="102">
        <f t="shared" si="7"/>
        <v>479</v>
      </c>
      <c r="B492" s="96" t="s">
        <v>27</v>
      </c>
      <c r="C492" s="88" t="s">
        <v>1001</v>
      </c>
      <c r="D492" s="88" t="s">
        <v>94</v>
      </c>
      <c r="E492" s="88" t="s">
        <v>269</v>
      </c>
      <c r="F492" s="88"/>
      <c r="G492" s="89">
        <v>28222.4</v>
      </c>
      <c r="H492" s="89">
        <v>25866.4</v>
      </c>
    </row>
    <row r="493" spans="1:8" ht="12.75">
      <c r="A493" s="102">
        <f t="shared" si="7"/>
        <v>480</v>
      </c>
      <c r="B493" s="87" t="s">
        <v>920</v>
      </c>
      <c r="C493" s="88" t="s">
        <v>1001</v>
      </c>
      <c r="D493" s="88" t="s">
        <v>94</v>
      </c>
      <c r="E493" s="88" t="s">
        <v>269</v>
      </c>
      <c r="F493" s="88" t="s">
        <v>797</v>
      </c>
      <c r="G493" s="89">
        <v>28222.4</v>
      </c>
      <c r="H493" s="89">
        <v>25866.4</v>
      </c>
    </row>
    <row r="494" spans="1:8" ht="12.75">
      <c r="A494" s="102">
        <f t="shared" si="7"/>
        <v>481</v>
      </c>
      <c r="B494" s="87" t="s">
        <v>1006</v>
      </c>
      <c r="C494" s="88" t="s">
        <v>1001</v>
      </c>
      <c r="D494" s="88" t="s">
        <v>94</v>
      </c>
      <c r="E494" s="88" t="s">
        <v>269</v>
      </c>
      <c r="F494" s="88" t="s">
        <v>888</v>
      </c>
      <c r="G494" s="89">
        <v>28222.4</v>
      </c>
      <c r="H494" s="89">
        <v>25866.4</v>
      </c>
    </row>
    <row r="495" spans="1:8" ht="38.25">
      <c r="A495" s="207">
        <f t="shared" si="7"/>
        <v>482</v>
      </c>
      <c r="B495" s="200" t="s">
        <v>461</v>
      </c>
      <c r="C495" s="201" t="s">
        <v>393</v>
      </c>
      <c r="D495" s="201"/>
      <c r="E495" s="201"/>
      <c r="F495" s="201"/>
      <c r="G495" s="202">
        <v>19809.6</v>
      </c>
      <c r="H495" s="202">
        <v>19818.6</v>
      </c>
    </row>
    <row r="496" spans="1:8" ht="12.75">
      <c r="A496" s="102">
        <f t="shared" si="7"/>
        <v>483</v>
      </c>
      <c r="B496" s="87" t="s">
        <v>176</v>
      </c>
      <c r="C496" s="88" t="s">
        <v>393</v>
      </c>
      <c r="D496" s="88" t="s">
        <v>466</v>
      </c>
      <c r="E496" s="88"/>
      <c r="F496" s="88"/>
      <c r="G496" s="89">
        <v>19809.6</v>
      </c>
      <c r="H496" s="89">
        <v>19818.6</v>
      </c>
    </row>
    <row r="497" spans="1:8" ht="12.75">
      <c r="A497" s="102">
        <f t="shared" si="7"/>
        <v>484</v>
      </c>
      <c r="B497" s="87" t="s">
        <v>467</v>
      </c>
      <c r="C497" s="88" t="s">
        <v>393</v>
      </c>
      <c r="D497" s="88" t="s">
        <v>468</v>
      </c>
      <c r="E497" s="88"/>
      <c r="F497" s="88"/>
      <c r="G497" s="89">
        <v>650</v>
      </c>
      <c r="H497" s="89">
        <v>650</v>
      </c>
    </row>
    <row r="498" spans="1:8" ht="38.25">
      <c r="A498" s="102">
        <f t="shared" si="7"/>
        <v>485</v>
      </c>
      <c r="B498" s="87" t="s">
        <v>118</v>
      </c>
      <c r="C498" s="88" t="s">
        <v>393</v>
      </c>
      <c r="D498" s="88" t="s">
        <v>468</v>
      </c>
      <c r="E498" s="88" t="s">
        <v>271</v>
      </c>
      <c r="F498" s="88"/>
      <c r="G498" s="89">
        <v>650</v>
      </c>
      <c r="H498" s="89">
        <v>650</v>
      </c>
    </row>
    <row r="499" spans="1:8" ht="38.25">
      <c r="A499" s="102">
        <f t="shared" si="7"/>
        <v>486</v>
      </c>
      <c r="B499" s="87" t="s">
        <v>272</v>
      </c>
      <c r="C499" s="88" t="s">
        <v>393</v>
      </c>
      <c r="D499" s="88" t="s">
        <v>468</v>
      </c>
      <c r="E499" s="88" t="s">
        <v>273</v>
      </c>
      <c r="F499" s="88"/>
      <c r="G499" s="89">
        <v>650</v>
      </c>
      <c r="H499" s="89">
        <v>650</v>
      </c>
    </row>
    <row r="500" spans="1:8" ht="102">
      <c r="A500" s="102">
        <f t="shared" si="7"/>
        <v>487</v>
      </c>
      <c r="B500" s="87" t="s">
        <v>738</v>
      </c>
      <c r="C500" s="88" t="s">
        <v>393</v>
      </c>
      <c r="D500" s="88" t="s">
        <v>468</v>
      </c>
      <c r="E500" s="88" t="s">
        <v>274</v>
      </c>
      <c r="F500" s="88"/>
      <c r="G500" s="89">
        <v>650</v>
      </c>
      <c r="H500" s="89">
        <v>650</v>
      </c>
    </row>
    <row r="501" spans="1:8" ht="25.5">
      <c r="A501" s="102">
        <f t="shared" si="7"/>
        <v>488</v>
      </c>
      <c r="B501" s="87" t="s">
        <v>775</v>
      </c>
      <c r="C501" s="88" t="s">
        <v>393</v>
      </c>
      <c r="D501" s="88" t="s">
        <v>468</v>
      </c>
      <c r="E501" s="88" t="s">
        <v>274</v>
      </c>
      <c r="F501" s="88" t="s">
        <v>776</v>
      </c>
      <c r="G501" s="89">
        <v>650</v>
      </c>
      <c r="H501" s="89">
        <v>650</v>
      </c>
    </row>
    <row r="502" spans="1:8" ht="25.5">
      <c r="A502" s="102">
        <f t="shared" si="7"/>
        <v>489</v>
      </c>
      <c r="B502" s="87" t="s">
        <v>275</v>
      </c>
      <c r="C502" s="88" t="s">
        <v>393</v>
      </c>
      <c r="D502" s="88" t="s">
        <v>468</v>
      </c>
      <c r="E502" s="88" t="s">
        <v>274</v>
      </c>
      <c r="F502" s="88" t="s">
        <v>276</v>
      </c>
      <c r="G502" s="89">
        <v>650</v>
      </c>
      <c r="H502" s="89">
        <v>650</v>
      </c>
    </row>
    <row r="503" spans="1:8" ht="12.75">
      <c r="A503" s="102">
        <f t="shared" si="7"/>
        <v>490</v>
      </c>
      <c r="B503" s="87" t="s">
        <v>469</v>
      </c>
      <c r="C503" s="88" t="s">
        <v>393</v>
      </c>
      <c r="D503" s="88" t="s">
        <v>470</v>
      </c>
      <c r="E503" s="88"/>
      <c r="F503" s="88"/>
      <c r="G503" s="89">
        <v>10987.3</v>
      </c>
      <c r="H503" s="89">
        <v>10987.3</v>
      </c>
    </row>
    <row r="504" spans="1:8" ht="38.25">
      <c r="A504" s="102">
        <f t="shared" si="7"/>
        <v>491</v>
      </c>
      <c r="B504" s="87" t="s">
        <v>118</v>
      </c>
      <c r="C504" s="88" t="s">
        <v>393</v>
      </c>
      <c r="D504" s="88" t="s">
        <v>470</v>
      </c>
      <c r="E504" s="88" t="s">
        <v>271</v>
      </c>
      <c r="F504" s="88"/>
      <c r="G504" s="89">
        <v>10987.3</v>
      </c>
      <c r="H504" s="89">
        <v>10987.3</v>
      </c>
    </row>
    <row r="505" spans="1:8" ht="38.25">
      <c r="A505" s="102">
        <f t="shared" si="7"/>
        <v>492</v>
      </c>
      <c r="B505" s="87" t="s">
        <v>277</v>
      </c>
      <c r="C505" s="88" t="s">
        <v>393</v>
      </c>
      <c r="D505" s="88" t="s">
        <v>470</v>
      </c>
      <c r="E505" s="88" t="s">
        <v>278</v>
      </c>
      <c r="F505" s="88"/>
      <c r="G505" s="89">
        <v>10987.3</v>
      </c>
      <c r="H505" s="89">
        <v>10987.3</v>
      </c>
    </row>
    <row r="506" spans="1:8" ht="127.5">
      <c r="A506" s="102">
        <f t="shared" si="7"/>
        <v>493</v>
      </c>
      <c r="B506" s="96" t="s">
        <v>1113</v>
      </c>
      <c r="C506" s="88" t="s">
        <v>393</v>
      </c>
      <c r="D506" s="88" t="s">
        <v>470</v>
      </c>
      <c r="E506" s="88" t="s">
        <v>279</v>
      </c>
      <c r="F506" s="88"/>
      <c r="G506" s="89">
        <v>10987.3</v>
      </c>
      <c r="H506" s="89">
        <v>10987.3</v>
      </c>
    </row>
    <row r="507" spans="1:8" ht="38.25">
      <c r="A507" s="102">
        <f t="shared" si="7"/>
        <v>494</v>
      </c>
      <c r="B507" s="87" t="s">
        <v>625</v>
      </c>
      <c r="C507" s="88" t="s">
        <v>393</v>
      </c>
      <c r="D507" s="88" t="s">
        <v>470</v>
      </c>
      <c r="E507" s="88" t="s">
        <v>279</v>
      </c>
      <c r="F507" s="88" t="s">
        <v>372</v>
      </c>
      <c r="G507" s="89">
        <v>10987.3</v>
      </c>
      <c r="H507" s="89">
        <v>10987.3</v>
      </c>
    </row>
    <row r="508" spans="1:8" ht="12.75">
      <c r="A508" s="102">
        <f t="shared" si="7"/>
        <v>495</v>
      </c>
      <c r="B508" s="87" t="s">
        <v>373</v>
      </c>
      <c r="C508" s="88" t="s">
        <v>393</v>
      </c>
      <c r="D508" s="88" t="s">
        <v>470</v>
      </c>
      <c r="E508" s="88" t="s">
        <v>279</v>
      </c>
      <c r="F508" s="88" t="s">
        <v>374</v>
      </c>
      <c r="G508" s="89">
        <v>10987.3</v>
      </c>
      <c r="H508" s="89">
        <v>10987.3</v>
      </c>
    </row>
    <row r="509" spans="1:8" ht="12.75">
      <c r="A509" s="102">
        <f t="shared" si="7"/>
        <v>496</v>
      </c>
      <c r="B509" s="87" t="s">
        <v>471</v>
      </c>
      <c r="C509" s="88" t="s">
        <v>393</v>
      </c>
      <c r="D509" s="88" t="s">
        <v>472</v>
      </c>
      <c r="E509" s="88"/>
      <c r="F509" s="88"/>
      <c r="G509" s="89">
        <v>991.3</v>
      </c>
      <c r="H509" s="89">
        <v>1000.3</v>
      </c>
    </row>
    <row r="510" spans="1:8" ht="38.25">
      <c r="A510" s="102">
        <f t="shared" si="7"/>
        <v>497</v>
      </c>
      <c r="B510" s="87" t="s">
        <v>118</v>
      </c>
      <c r="C510" s="88" t="s">
        <v>393</v>
      </c>
      <c r="D510" s="88" t="s">
        <v>472</v>
      </c>
      <c r="E510" s="88" t="s">
        <v>271</v>
      </c>
      <c r="F510" s="88"/>
      <c r="G510" s="89">
        <v>991.3</v>
      </c>
      <c r="H510" s="89">
        <v>1000.3</v>
      </c>
    </row>
    <row r="511" spans="1:8" ht="38.25">
      <c r="A511" s="102">
        <f t="shared" si="7"/>
        <v>498</v>
      </c>
      <c r="B511" s="87" t="s">
        <v>261</v>
      </c>
      <c r="C511" s="88" t="s">
        <v>393</v>
      </c>
      <c r="D511" s="88" t="s">
        <v>472</v>
      </c>
      <c r="E511" s="88" t="s">
        <v>1039</v>
      </c>
      <c r="F511" s="88"/>
      <c r="G511" s="89">
        <v>991.3</v>
      </c>
      <c r="H511" s="89">
        <v>1000.3</v>
      </c>
    </row>
    <row r="512" spans="1:8" ht="114.75">
      <c r="A512" s="102">
        <f t="shared" si="7"/>
        <v>499</v>
      </c>
      <c r="B512" s="96" t="s">
        <v>120</v>
      </c>
      <c r="C512" s="88" t="s">
        <v>393</v>
      </c>
      <c r="D512" s="88" t="s">
        <v>472</v>
      </c>
      <c r="E512" s="88" t="s">
        <v>664</v>
      </c>
      <c r="F512" s="88"/>
      <c r="G512" s="89">
        <v>36.3</v>
      </c>
      <c r="H512" s="89">
        <v>36.3</v>
      </c>
    </row>
    <row r="513" spans="1:8" ht="25.5">
      <c r="A513" s="102">
        <f t="shared" si="7"/>
        <v>500</v>
      </c>
      <c r="B513" s="87" t="s">
        <v>775</v>
      </c>
      <c r="C513" s="88" t="s">
        <v>393</v>
      </c>
      <c r="D513" s="88" t="s">
        <v>472</v>
      </c>
      <c r="E513" s="88" t="s">
        <v>664</v>
      </c>
      <c r="F513" s="88" t="s">
        <v>776</v>
      </c>
      <c r="G513" s="89">
        <v>36.3</v>
      </c>
      <c r="H513" s="89">
        <v>36.3</v>
      </c>
    </row>
    <row r="514" spans="1:8" ht="12.75">
      <c r="A514" s="102">
        <f t="shared" si="7"/>
        <v>501</v>
      </c>
      <c r="B514" s="87" t="s">
        <v>288</v>
      </c>
      <c r="C514" s="88" t="s">
        <v>393</v>
      </c>
      <c r="D514" s="88" t="s">
        <v>472</v>
      </c>
      <c r="E514" s="88" t="s">
        <v>664</v>
      </c>
      <c r="F514" s="88" t="s">
        <v>289</v>
      </c>
      <c r="G514" s="89">
        <v>36.3</v>
      </c>
      <c r="H514" s="89">
        <v>36.3</v>
      </c>
    </row>
    <row r="515" spans="1:8" ht="114.75">
      <c r="A515" s="102">
        <f t="shared" si="7"/>
        <v>502</v>
      </c>
      <c r="B515" s="96" t="s">
        <v>121</v>
      </c>
      <c r="C515" s="88" t="s">
        <v>393</v>
      </c>
      <c r="D515" s="88" t="s">
        <v>472</v>
      </c>
      <c r="E515" s="88" t="s">
        <v>665</v>
      </c>
      <c r="F515" s="88"/>
      <c r="G515" s="89">
        <v>835</v>
      </c>
      <c r="H515" s="89">
        <v>835</v>
      </c>
    </row>
    <row r="516" spans="1:8" ht="25.5">
      <c r="A516" s="102">
        <f t="shared" si="7"/>
        <v>503</v>
      </c>
      <c r="B516" s="87" t="s">
        <v>629</v>
      </c>
      <c r="C516" s="88" t="s">
        <v>393</v>
      </c>
      <c r="D516" s="88" t="s">
        <v>472</v>
      </c>
      <c r="E516" s="88" t="s">
        <v>665</v>
      </c>
      <c r="F516" s="88" t="s">
        <v>630</v>
      </c>
      <c r="G516" s="89">
        <v>705</v>
      </c>
      <c r="H516" s="89">
        <v>705</v>
      </c>
    </row>
    <row r="517" spans="1:8" ht="38.25">
      <c r="A517" s="102">
        <f t="shared" si="7"/>
        <v>504</v>
      </c>
      <c r="B517" s="87" t="s">
        <v>701</v>
      </c>
      <c r="C517" s="88" t="s">
        <v>393</v>
      </c>
      <c r="D517" s="88" t="s">
        <v>472</v>
      </c>
      <c r="E517" s="88" t="s">
        <v>665</v>
      </c>
      <c r="F517" s="88" t="s">
        <v>631</v>
      </c>
      <c r="G517" s="89">
        <v>705</v>
      </c>
      <c r="H517" s="89">
        <v>705</v>
      </c>
    </row>
    <row r="518" spans="1:8" ht="25.5">
      <c r="A518" s="102">
        <f t="shared" si="7"/>
        <v>505</v>
      </c>
      <c r="B518" s="87" t="s">
        <v>775</v>
      </c>
      <c r="C518" s="88" t="s">
        <v>393</v>
      </c>
      <c r="D518" s="88" t="s">
        <v>472</v>
      </c>
      <c r="E518" s="88" t="s">
        <v>665</v>
      </c>
      <c r="F518" s="88" t="s">
        <v>776</v>
      </c>
      <c r="G518" s="89">
        <v>130</v>
      </c>
      <c r="H518" s="89">
        <v>130</v>
      </c>
    </row>
    <row r="519" spans="1:8" ht="12.75">
      <c r="A519" s="102">
        <f t="shared" si="7"/>
        <v>506</v>
      </c>
      <c r="B519" s="87" t="s">
        <v>288</v>
      </c>
      <c r="C519" s="88" t="s">
        <v>393</v>
      </c>
      <c r="D519" s="88" t="s">
        <v>472</v>
      </c>
      <c r="E519" s="88" t="s">
        <v>665</v>
      </c>
      <c r="F519" s="88" t="s">
        <v>289</v>
      </c>
      <c r="G519" s="89">
        <v>130</v>
      </c>
      <c r="H519" s="89">
        <v>130</v>
      </c>
    </row>
    <row r="520" spans="1:8" ht="191.25">
      <c r="A520" s="102">
        <f t="shared" si="7"/>
        <v>507</v>
      </c>
      <c r="B520" s="96" t="s">
        <v>122</v>
      </c>
      <c r="C520" s="88" t="s">
        <v>393</v>
      </c>
      <c r="D520" s="88" t="s">
        <v>472</v>
      </c>
      <c r="E520" s="88" t="s">
        <v>666</v>
      </c>
      <c r="F520" s="88"/>
      <c r="G520" s="89">
        <v>120</v>
      </c>
      <c r="H520" s="89">
        <v>129</v>
      </c>
    </row>
    <row r="521" spans="1:8" ht="25.5">
      <c r="A521" s="102">
        <f t="shared" si="7"/>
        <v>508</v>
      </c>
      <c r="B521" s="87" t="s">
        <v>775</v>
      </c>
      <c r="C521" s="88" t="s">
        <v>393</v>
      </c>
      <c r="D521" s="88" t="s">
        <v>472</v>
      </c>
      <c r="E521" s="88" t="s">
        <v>666</v>
      </c>
      <c r="F521" s="88" t="s">
        <v>776</v>
      </c>
      <c r="G521" s="89">
        <v>120</v>
      </c>
      <c r="H521" s="89">
        <v>129</v>
      </c>
    </row>
    <row r="522" spans="1:8" ht="25.5">
      <c r="A522" s="102">
        <f t="shared" si="7"/>
        <v>509</v>
      </c>
      <c r="B522" s="87" t="s">
        <v>275</v>
      </c>
      <c r="C522" s="88" t="s">
        <v>393</v>
      </c>
      <c r="D522" s="88" t="s">
        <v>472</v>
      </c>
      <c r="E522" s="88" t="s">
        <v>666</v>
      </c>
      <c r="F522" s="88" t="s">
        <v>276</v>
      </c>
      <c r="G522" s="89">
        <v>120</v>
      </c>
      <c r="H522" s="89">
        <v>129</v>
      </c>
    </row>
    <row r="523" spans="1:8" ht="25.5">
      <c r="A523" s="102">
        <f t="shared" si="7"/>
        <v>510</v>
      </c>
      <c r="B523" s="87" t="s">
        <v>607</v>
      </c>
      <c r="C523" s="88" t="s">
        <v>393</v>
      </c>
      <c r="D523" s="88" t="s">
        <v>608</v>
      </c>
      <c r="E523" s="88"/>
      <c r="F523" s="88"/>
      <c r="G523" s="89">
        <v>7181</v>
      </c>
      <c r="H523" s="89">
        <v>7181</v>
      </c>
    </row>
    <row r="524" spans="1:8" ht="38.25">
      <c r="A524" s="102">
        <f t="shared" si="7"/>
        <v>511</v>
      </c>
      <c r="B524" s="87" t="s">
        <v>118</v>
      </c>
      <c r="C524" s="88" t="s">
        <v>393</v>
      </c>
      <c r="D524" s="88" t="s">
        <v>608</v>
      </c>
      <c r="E524" s="88" t="s">
        <v>271</v>
      </c>
      <c r="F524" s="88"/>
      <c r="G524" s="89">
        <v>7181</v>
      </c>
      <c r="H524" s="89">
        <v>7181</v>
      </c>
    </row>
    <row r="525" spans="1:8" ht="38.25">
      <c r="A525" s="102">
        <f t="shared" si="7"/>
        <v>512</v>
      </c>
      <c r="B525" s="87" t="s">
        <v>261</v>
      </c>
      <c r="C525" s="88" t="s">
        <v>393</v>
      </c>
      <c r="D525" s="88" t="s">
        <v>608</v>
      </c>
      <c r="E525" s="88" t="s">
        <v>1039</v>
      </c>
      <c r="F525" s="88"/>
      <c r="G525" s="89">
        <v>7181</v>
      </c>
      <c r="H525" s="89">
        <v>7181</v>
      </c>
    </row>
    <row r="526" spans="1:8" ht="114.75">
      <c r="A526" s="102">
        <f t="shared" si="7"/>
        <v>513</v>
      </c>
      <c r="B526" s="96" t="s">
        <v>123</v>
      </c>
      <c r="C526" s="88" t="s">
        <v>393</v>
      </c>
      <c r="D526" s="88" t="s">
        <v>608</v>
      </c>
      <c r="E526" s="88" t="s">
        <v>1040</v>
      </c>
      <c r="F526" s="88"/>
      <c r="G526" s="89">
        <v>7181</v>
      </c>
      <c r="H526" s="89">
        <v>7181</v>
      </c>
    </row>
    <row r="527" spans="1:8" ht="76.5">
      <c r="A527" s="102">
        <f t="shared" si="7"/>
        <v>514</v>
      </c>
      <c r="B527" s="87" t="s">
        <v>308</v>
      </c>
      <c r="C527" s="88" t="s">
        <v>393</v>
      </c>
      <c r="D527" s="88" t="s">
        <v>608</v>
      </c>
      <c r="E527" s="88" t="s">
        <v>1040</v>
      </c>
      <c r="F527" s="88" t="s">
        <v>309</v>
      </c>
      <c r="G527" s="89">
        <v>6533.3</v>
      </c>
      <c r="H527" s="89">
        <v>6533.3</v>
      </c>
    </row>
    <row r="528" spans="1:8" ht="38.25">
      <c r="A528" s="102">
        <f t="shared" si="7"/>
        <v>515</v>
      </c>
      <c r="B528" s="87" t="s">
        <v>626</v>
      </c>
      <c r="C528" s="88" t="s">
        <v>393</v>
      </c>
      <c r="D528" s="88" t="s">
        <v>608</v>
      </c>
      <c r="E528" s="88" t="s">
        <v>1040</v>
      </c>
      <c r="F528" s="88" t="s">
        <v>571</v>
      </c>
      <c r="G528" s="89">
        <v>6533.3</v>
      </c>
      <c r="H528" s="89">
        <v>6533.3</v>
      </c>
    </row>
    <row r="529" spans="1:8" ht="25.5">
      <c r="A529" s="102">
        <f aca="true" t="shared" si="8" ref="A529:A534">A528+1</f>
        <v>516</v>
      </c>
      <c r="B529" s="87" t="s">
        <v>629</v>
      </c>
      <c r="C529" s="88" t="s">
        <v>393</v>
      </c>
      <c r="D529" s="88" t="s">
        <v>608</v>
      </c>
      <c r="E529" s="88" t="s">
        <v>1040</v>
      </c>
      <c r="F529" s="88" t="s">
        <v>630</v>
      </c>
      <c r="G529" s="89">
        <v>647.6</v>
      </c>
      <c r="H529" s="89">
        <v>647.6</v>
      </c>
    </row>
    <row r="530" spans="1:8" ht="38.25">
      <c r="A530" s="102">
        <f t="shared" si="8"/>
        <v>517</v>
      </c>
      <c r="B530" s="87" t="s">
        <v>701</v>
      </c>
      <c r="C530" s="88" t="s">
        <v>393</v>
      </c>
      <c r="D530" s="88" t="s">
        <v>608</v>
      </c>
      <c r="E530" s="88" t="s">
        <v>1040</v>
      </c>
      <c r="F530" s="88" t="s">
        <v>631</v>
      </c>
      <c r="G530" s="89">
        <v>647.6</v>
      </c>
      <c r="H530" s="89">
        <v>647.6</v>
      </c>
    </row>
    <row r="531" spans="1:8" ht="12.75">
      <c r="A531" s="102">
        <f t="shared" si="8"/>
        <v>518</v>
      </c>
      <c r="B531" s="87" t="s">
        <v>655</v>
      </c>
      <c r="C531" s="88" t="s">
        <v>393</v>
      </c>
      <c r="D531" s="88" t="s">
        <v>608</v>
      </c>
      <c r="E531" s="88" t="s">
        <v>1040</v>
      </c>
      <c r="F531" s="88" t="s">
        <v>656</v>
      </c>
      <c r="G531" s="89">
        <v>0.1</v>
      </c>
      <c r="H531" s="89">
        <v>0.1</v>
      </c>
    </row>
    <row r="532" spans="1:8" ht="12.75">
      <c r="A532" s="102">
        <f t="shared" si="8"/>
        <v>519</v>
      </c>
      <c r="B532" s="87" t="s">
        <v>657</v>
      </c>
      <c r="C532" s="88" t="s">
        <v>393</v>
      </c>
      <c r="D532" s="88" t="s">
        <v>608</v>
      </c>
      <c r="E532" s="88" t="s">
        <v>1040</v>
      </c>
      <c r="F532" s="88" t="s">
        <v>658</v>
      </c>
      <c r="G532" s="89">
        <v>0.1</v>
      </c>
      <c r="H532" s="89">
        <v>0.1</v>
      </c>
    </row>
    <row r="533" spans="1:8" ht="12.75">
      <c r="A533" s="103">
        <f t="shared" si="8"/>
        <v>520</v>
      </c>
      <c r="B533" s="104" t="s">
        <v>699</v>
      </c>
      <c r="C533" s="104"/>
      <c r="D533" s="104"/>
      <c r="E533" s="104"/>
      <c r="F533" s="104"/>
      <c r="G533" s="104">
        <v>7800</v>
      </c>
      <c r="H533" s="104">
        <v>15700</v>
      </c>
    </row>
    <row r="534" spans="1:8" ht="12.75">
      <c r="A534" s="207">
        <f t="shared" si="8"/>
        <v>521</v>
      </c>
      <c r="B534" s="204" t="s">
        <v>299</v>
      </c>
      <c r="C534" s="205" t="s">
        <v>758</v>
      </c>
      <c r="D534" s="205"/>
      <c r="E534" s="205"/>
      <c r="F534" s="205"/>
      <c r="G534" s="202">
        <v>653529.1</v>
      </c>
      <c r="H534" s="202">
        <v>658899.8</v>
      </c>
    </row>
    <row r="535" spans="7:8" ht="12.75">
      <c r="G535" s="99"/>
      <c r="H535" s="99"/>
    </row>
  </sheetData>
  <sheetProtection/>
  <mergeCells count="13">
    <mergeCell ref="A1:H1"/>
    <mergeCell ref="A2:H2"/>
    <mergeCell ref="A3:H3"/>
    <mergeCell ref="A6:H6"/>
    <mergeCell ref="A7:H7"/>
    <mergeCell ref="A11:A12"/>
    <mergeCell ref="B11:B12"/>
    <mergeCell ref="C11:C12"/>
    <mergeCell ref="D11:D12"/>
    <mergeCell ref="E11:E12"/>
    <mergeCell ref="F11:F12"/>
    <mergeCell ref="G11:G12"/>
    <mergeCell ref="H11:H12"/>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00B0F0"/>
  </sheetPr>
  <dimension ref="A1:F725"/>
  <sheetViews>
    <sheetView zoomScalePageLayoutView="0" workbookViewId="0" topLeftCell="A1">
      <selection activeCell="D7" sqref="D7"/>
    </sheetView>
  </sheetViews>
  <sheetFormatPr defaultColWidth="9.00390625" defaultRowHeight="12.75" customHeight="1"/>
  <cols>
    <col min="1" max="1" width="5.75390625" style="14" customWidth="1"/>
    <col min="2" max="2" width="40.75390625" style="14" customWidth="1"/>
    <col min="3" max="5" width="10.75390625" style="14" customWidth="1"/>
    <col min="6" max="6" width="11.375" style="14" customWidth="1"/>
    <col min="7" max="7" width="8.875" style="14" customWidth="1"/>
    <col min="8" max="16384" width="9.125" style="14" customWidth="1"/>
  </cols>
  <sheetData>
    <row r="1" spans="1:6" ht="12.75">
      <c r="A1" s="217" t="s">
        <v>126</v>
      </c>
      <c r="B1" s="217"/>
      <c r="C1" s="217"/>
      <c r="D1" s="217"/>
      <c r="E1" s="217"/>
      <c r="F1" s="217"/>
    </row>
    <row r="2" spans="1:6" ht="12.75">
      <c r="A2" s="217" t="s">
        <v>1044</v>
      </c>
      <c r="B2" s="217"/>
      <c r="C2" s="217"/>
      <c r="D2" s="217"/>
      <c r="E2" s="217"/>
      <c r="F2" s="217"/>
    </row>
    <row r="3" spans="1:6" ht="12.75">
      <c r="A3" s="217" t="s">
        <v>1123</v>
      </c>
      <c r="B3" s="217"/>
      <c r="C3" s="217"/>
      <c r="D3" s="217"/>
      <c r="E3" s="217"/>
      <c r="F3" s="217"/>
    </row>
    <row r="4" spans="1:6" ht="12.75">
      <c r="A4" s="217"/>
      <c r="B4" s="217"/>
      <c r="C4" s="217"/>
      <c r="D4" s="217"/>
      <c r="E4" s="217"/>
      <c r="F4" s="217"/>
    </row>
    <row r="5" spans="5:6" ht="12.75">
      <c r="E5" s="39"/>
      <c r="F5" s="39"/>
    </row>
    <row r="6" spans="5:6" ht="12.75">
      <c r="E6" s="39"/>
      <c r="F6" s="39"/>
    </row>
    <row r="7" ht="12.75"/>
    <row r="8" spans="1:6" ht="14.25">
      <c r="A8" s="244" t="s">
        <v>78</v>
      </c>
      <c r="B8" s="244"/>
      <c r="C8" s="244"/>
      <c r="D8" s="244"/>
      <c r="E8" s="244"/>
      <c r="F8" s="244"/>
    </row>
    <row r="9" spans="1:6" ht="14.25">
      <c r="A9" s="244" t="s">
        <v>79</v>
      </c>
      <c r="B9" s="244"/>
      <c r="C9" s="244"/>
      <c r="D9" s="244"/>
      <c r="E9" s="244"/>
      <c r="F9" s="244"/>
    </row>
    <row r="10" spans="1:6" ht="14.25">
      <c r="A10" s="244" t="s">
        <v>80</v>
      </c>
      <c r="B10" s="244"/>
      <c r="C10" s="244"/>
      <c r="D10" s="244"/>
      <c r="E10" s="244"/>
      <c r="F10" s="244"/>
    </row>
    <row r="11" spans="1:6" ht="14.25">
      <c r="A11" s="244" t="s">
        <v>81</v>
      </c>
      <c r="B11" s="244"/>
      <c r="C11" s="244"/>
      <c r="D11" s="244"/>
      <c r="E11" s="244"/>
      <c r="F11" s="244"/>
    </row>
    <row r="12" spans="1:6" ht="12.75">
      <c r="A12" s="246"/>
      <c r="B12" s="246"/>
      <c r="C12" s="39"/>
      <c r="F12" s="2" t="s">
        <v>997</v>
      </c>
    </row>
    <row r="13" spans="1:3" ht="12.75">
      <c r="A13" s="194"/>
      <c r="B13" s="194"/>
      <c r="C13" s="39"/>
    </row>
    <row r="14" spans="1:6" ht="39" customHeight="1">
      <c r="A14" s="192" t="s">
        <v>411</v>
      </c>
      <c r="B14" s="192" t="s">
        <v>1045</v>
      </c>
      <c r="C14" s="192" t="s">
        <v>291</v>
      </c>
      <c r="D14" s="192" t="s">
        <v>790</v>
      </c>
      <c r="E14" s="192" t="s">
        <v>791</v>
      </c>
      <c r="F14" s="192" t="s">
        <v>292</v>
      </c>
    </row>
    <row r="15" spans="1:6" ht="12.75">
      <c r="A15" s="64" t="s">
        <v>792</v>
      </c>
      <c r="B15" s="64" t="s">
        <v>545</v>
      </c>
      <c r="C15" s="64" t="s">
        <v>793</v>
      </c>
      <c r="D15" s="64" t="s">
        <v>794</v>
      </c>
      <c r="E15" s="64" t="s">
        <v>795</v>
      </c>
      <c r="F15" s="64" t="s">
        <v>796</v>
      </c>
    </row>
    <row r="16" spans="1:6" ht="12.75">
      <c r="A16" s="195">
        <v>1</v>
      </c>
      <c r="B16" s="84" t="s">
        <v>301</v>
      </c>
      <c r="C16" s="83" t="s">
        <v>593</v>
      </c>
      <c r="D16" s="83"/>
      <c r="E16" s="83"/>
      <c r="F16" s="85">
        <f>50105.6+11.8+23.6+1.1+1.7</f>
        <v>50143.799999999996</v>
      </c>
    </row>
    <row r="17" spans="1:6" ht="38.25">
      <c r="A17" s="9">
        <f>A16+1</f>
        <v>2</v>
      </c>
      <c r="B17" s="87" t="s">
        <v>594</v>
      </c>
      <c r="C17" s="88" t="s">
        <v>595</v>
      </c>
      <c r="D17" s="88"/>
      <c r="E17" s="88"/>
      <c r="F17" s="89">
        <v>939.5</v>
      </c>
    </row>
    <row r="18" spans="1:6" ht="25.5">
      <c r="A18" s="9">
        <f aca="true" t="shared" si="0" ref="A18:A81">A17+1</f>
        <v>3</v>
      </c>
      <c r="B18" s="87" t="s">
        <v>302</v>
      </c>
      <c r="C18" s="88" t="s">
        <v>595</v>
      </c>
      <c r="D18" s="88" t="s">
        <v>303</v>
      </c>
      <c r="E18" s="88"/>
      <c r="F18" s="89">
        <v>939.5</v>
      </c>
    </row>
    <row r="19" spans="1:6" ht="25.5">
      <c r="A19" s="9">
        <f t="shared" si="0"/>
        <v>4</v>
      </c>
      <c r="B19" s="87" t="s">
        <v>304</v>
      </c>
      <c r="C19" s="88" t="s">
        <v>595</v>
      </c>
      <c r="D19" s="88" t="s">
        <v>305</v>
      </c>
      <c r="E19" s="88"/>
      <c r="F19" s="89">
        <v>939.5</v>
      </c>
    </row>
    <row r="20" spans="1:6" ht="38.25">
      <c r="A20" s="9">
        <f t="shared" si="0"/>
        <v>5</v>
      </c>
      <c r="B20" s="87" t="s">
        <v>306</v>
      </c>
      <c r="C20" s="88" t="s">
        <v>595</v>
      </c>
      <c r="D20" s="88" t="s">
        <v>307</v>
      </c>
      <c r="E20" s="88"/>
      <c r="F20" s="89">
        <v>939.5</v>
      </c>
    </row>
    <row r="21" spans="1:6" ht="76.5">
      <c r="A21" s="9">
        <f t="shared" si="0"/>
        <v>6</v>
      </c>
      <c r="B21" s="87" t="s">
        <v>308</v>
      </c>
      <c r="C21" s="88" t="s">
        <v>595</v>
      </c>
      <c r="D21" s="88" t="s">
        <v>307</v>
      </c>
      <c r="E21" s="88" t="s">
        <v>309</v>
      </c>
      <c r="F21" s="89">
        <v>937.1</v>
      </c>
    </row>
    <row r="22" spans="1:6" ht="25.5">
      <c r="A22" s="9">
        <f t="shared" si="0"/>
        <v>7</v>
      </c>
      <c r="B22" s="87" t="s">
        <v>626</v>
      </c>
      <c r="C22" s="88" t="s">
        <v>595</v>
      </c>
      <c r="D22" s="88" t="s">
        <v>307</v>
      </c>
      <c r="E22" s="88" t="s">
        <v>571</v>
      </c>
      <c r="F22" s="89">
        <v>937.1</v>
      </c>
    </row>
    <row r="23" spans="1:6" ht="25.5">
      <c r="A23" s="9">
        <f t="shared" si="0"/>
        <v>8</v>
      </c>
      <c r="B23" s="87" t="s">
        <v>629</v>
      </c>
      <c r="C23" s="88" t="s">
        <v>595</v>
      </c>
      <c r="D23" s="88" t="s">
        <v>307</v>
      </c>
      <c r="E23" s="88" t="s">
        <v>630</v>
      </c>
      <c r="F23" s="89">
        <v>2.4</v>
      </c>
    </row>
    <row r="24" spans="1:6" ht="38.25">
      <c r="A24" s="9">
        <f t="shared" si="0"/>
        <v>9</v>
      </c>
      <c r="B24" s="87" t="s">
        <v>701</v>
      </c>
      <c r="C24" s="88" t="s">
        <v>595</v>
      </c>
      <c r="D24" s="88" t="s">
        <v>307</v>
      </c>
      <c r="E24" s="88" t="s">
        <v>631</v>
      </c>
      <c r="F24" s="89">
        <v>2.4</v>
      </c>
    </row>
    <row r="25" spans="1:6" ht="51">
      <c r="A25" s="9">
        <f t="shared" si="0"/>
        <v>10</v>
      </c>
      <c r="B25" s="87" t="s">
        <v>596</v>
      </c>
      <c r="C25" s="88" t="s">
        <v>597</v>
      </c>
      <c r="D25" s="88"/>
      <c r="E25" s="88"/>
      <c r="F25" s="89">
        <v>1365.4</v>
      </c>
    </row>
    <row r="26" spans="1:6" ht="25.5">
      <c r="A26" s="9">
        <f t="shared" si="0"/>
        <v>11</v>
      </c>
      <c r="B26" s="87" t="s">
        <v>302</v>
      </c>
      <c r="C26" s="88" t="s">
        <v>597</v>
      </c>
      <c r="D26" s="88" t="s">
        <v>303</v>
      </c>
      <c r="E26" s="88"/>
      <c r="F26" s="89">
        <v>1365.4</v>
      </c>
    </row>
    <row r="27" spans="1:6" ht="25.5">
      <c r="A27" s="9">
        <f t="shared" si="0"/>
        <v>12</v>
      </c>
      <c r="B27" s="87" t="s">
        <v>304</v>
      </c>
      <c r="C27" s="88" t="s">
        <v>597</v>
      </c>
      <c r="D27" s="88" t="s">
        <v>305</v>
      </c>
      <c r="E27" s="88"/>
      <c r="F27" s="89">
        <v>1365.4</v>
      </c>
    </row>
    <row r="28" spans="1:6" ht="51">
      <c r="A28" s="9">
        <f t="shared" si="0"/>
        <v>13</v>
      </c>
      <c r="B28" s="87" t="s">
        <v>627</v>
      </c>
      <c r="C28" s="88" t="s">
        <v>597</v>
      </c>
      <c r="D28" s="88" t="s">
        <v>628</v>
      </c>
      <c r="E28" s="88"/>
      <c r="F28" s="89">
        <v>1365.4</v>
      </c>
    </row>
    <row r="29" spans="1:6" ht="76.5">
      <c r="A29" s="9">
        <f t="shared" si="0"/>
        <v>14</v>
      </c>
      <c r="B29" s="87" t="s">
        <v>308</v>
      </c>
      <c r="C29" s="88" t="s">
        <v>597</v>
      </c>
      <c r="D29" s="88" t="s">
        <v>628</v>
      </c>
      <c r="E29" s="88" t="s">
        <v>309</v>
      </c>
      <c r="F29" s="89">
        <v>842.6</v>
      </c>
    </row>
    <row r="30" spans="1:6" ht="25.5">
      <c r="A30" s="9">
        <f t="shared" si="0"/>
        <v>15</v>
      </c>
      <c r="B30" s="87" t="s">
        <v>626</v>
      </c>
      <c r="C30" s="88" t="s">
        <v>597</v>
      </c>
      <c r="D30" s="88" t="s">
        <v>628</v>
      </c>
      <c r="E30" s="88" t="s">
        <v>571</v>
      </c>
      <c r="F30" s="89">
        <v>842.6</v>
      </c>
    </row>
    <row r="31" spans="1:6" ht="25.5">
      <c r="A31" s="9">
        <f t="shared" si="0"/>
        <v>16</v>
      </c>
      <c r="B31" s="87" t="s">
        <v>629</v>
      </c>
      <c r="C31" s="88" t="s">
        <v>597</v>
      </c>
      <c r="D31" s="88" t="s">
        <v>628</v>
      </c>
      <c r="E31" s="88" t="s">
        <v>630</v>
      </c>
      <c r="F31" s="89">
        <v>522.8</v>
      </c>
    </row>
    <row r="32" spans="1:6" ht="38.25">
      <c r="A32" s="9">
        <f t="shared" si="0"/>
        <v>17</v>
      </c>
      <c r="B32" s="87" t="s">
        <v>701</v>
      </c>
      <c r="C32" s="88" t="s">
        <v>597</v>
      </c>
      <c r="D32" s="88" t="s">
        <v>628</v>
      </c>
      <c r="E32" s="88" t="s">
        <v>631</v>
      </c>
      <c r="F32" s="89">
        <v>522.8</v>
      </c>
    </row>
    <row r="33" spans="1:6" ht="51">
      <c r="A33" s="9">
        <f t="shared" si="0"/>
        <v>18</v>
      </c>
      <c r="B33" s="87" t="s">
        <v>294</v>
      </c>
      <c r="C33" s="88" t="s">
        <v>598</v>
      </c>
      <c r="D33" s="88"/>
      <c r="E33" s="88"/>
      <c r="F33" s="89">
        <f>36187.7+11.8+23.6</f>
        <v>36223.1</v>
      </c>
    </row>
    <row r="34" spans="1:6" ht="51">
      <c r="A34" s="9">
        <f t="shared" si="0"/>
        <v>19</v>
      </c>
      <c r="B34" s="87" t="s">
        <v>634</v>
      </c>
      <c r="C34" s="88" t="s">
        <v>598</v>
      </c>
      <c r="D34" s="88" t="s">
        <v>635</v>
      </c>
      <c r="E34" s="88"/>
      <c r="F34" s="89">
        <v>50</v>
      </c>
    </row>
    <row r="35" spans="1:6" ht="38.25">
      <c r="A35" s="9">
        <f t="shared" si="0"/>
        <v>20</v>
      </c>
      <c r="B35" s="87" t="s">
        <v>636</v>
      </c>
      <c r="C35" s="88" t="s">
        <v>598</v>
      </c>
      <c r="D35" s="88" t="s">
        <v>637</v>
      </c>
      <c r="E35" s="88"/>
      <c r="F35" s="89">
        <v>40</v>
      </c>
    </row>
    <row r="36" spans="1:6" ht="114.75">
      <c r="A36" s="9">
        <f t="shared" si="0"/>
        <v>21</v>
      </c>
      <c r="B36" s="96" t="s">
        <v>638</v>
      </c>
      <c r="C36" s="88" t="s">
        <v>598</v>
      </c>
      <c r="D36" s="88" t="s">
        <v>639</v>
      </c>
      <c r="E36" s="88"/>
      <c r="F36" s="89">
        <v>40</v>
      </c>
    </row>
    <row r="37" spans="1:6" ht="25.5">
      <c r="A37" s="9">
        <f t="shared" si="0"/>
        <v>22</v>
      </c>
      <c r="B37" s="87" t="s">
        <v>629</v>
      </c>
      <c r="C37" s="88" t="s">
        <v>598</v>
      </c>
      <c r="D37" s="88" t="s">
        <v>639</v>
      </c>
      <c r="E37" s="88" t="s">
        <v>630</v>
      </c>
      <c r="F37" s="89">
        <v>40</v>
      </c>
    </row>
    <row r="38" spans="1:6" ht="38.25">
      <c r="A38" s="9">
        <f t="shared" si="0"/>
        <v>23</v>
      </c>
      <c r="B38" s="87" t="s">
        <v>701</v>
      </c>
      <c r="C38" s="88" t="s">
        <v>598</v>
      </c>
      <c r="D38" s="88" t="s">
        <v>639</v>
      </c>
      <c r="E38" s="88" t="s">
        <v>631</v>
      </c>
      <c r="F38" s="89">
        <v>40</v>
      </c>
    </row>
    <row r="39" spans="1:6" ht="38.25">
      <c r="A39" s="9">
        <f t="shared" si="0"/>
        <v>24</v>
      </c>
      <c r="B39" s="87" t="s">
        <v>702</v>
      </c>
      <c r="C39" s="88" t="s">
        <v>598</v>
      </c>
      <c r="D39" s="88" t="s">
        <v>640</v>
      </c>
      <c r="E39" s="88"/>
      <c r="F39" s="89">
        <v>10</v>
      </c>
    </row>
    <row r="40" spans="1:6" ht="102">
      <c r="A40" s="9">
        <f t="shared" si="0"/>
        <v>25</v>
      </c>
      <c r="B40" s="96" t="s">
        <v>82</v>
      </c>
      <c r="C40" s="88" t="s">
        <v>598</v>
      </c>
      <c r="D40" s="88" t="s">
        <v>310</v>
      </c>
      <c r="E40" s="88"/>
      <c r="F40" s="89">
        <v>10</v>
      </c>
    </row>
    <row r="41" spans="1:6" ht="25.5">
      <c r="A41" s="9">
        <f t="shared" si="0"/>
        <v>26</v>
      </c>
      <c r="B41" s="87" t="s">
        <v>629</v>
      </c>
      <c r="C41" s="88" t="s">
        <v>598</v>
      </c>
      <c r="D41" s="88" t="s">
        <v>310</v>
      </c>
      <c r="E41" s="88" t="s">
        <v>630</v>
      </c>
      <c r="F41" s="89">
        <v>10</v>
      </c>
    </row>
    <row r="42" spans="1:6" ht="38.25">
      <c r="A42" s="9">
        <f t="shared" si="0"/>
        <v>27</v>
      </c>
      <c r="B42" s="87" t="s">
        <v>701</v>
      </c>
      <c r="C42" s="88" t="s">
        <v>598</v>
      </c>
      <c r="D42" s="88" t="s">
        <v>310</v>
      </c>
      <c r="E42" s="88" t="s">
        <v>631</v>
      </c>
      <c r="F42" s="89">
        <v>10</v>
      </c>
    </row>
    <row r="43" spans="1:6" ht="51">
      <c r="A43" s="9">
        <f t="shared" si="0"/>
        <v>28</v>
      </c>
      <c r="B43" s="87" t="s">
        <v>349</v>
      </c>
      <c r="C43" s="88" t="s">
        <v>598</v>
      </c>
      <c r="D43" s="88" t="s">
        <v>311</v>
      </c>
      <c r="E43" s="88"/>
      <c r="F43" s="89">
        <v>963.1</v>
      </c>
    </row>
    <row r="44" spans="1:6" ht="12.75">
      <c r="A44" s="9">
        <f t="shared" si="0"/>
        <v>29</v>
      </c>
      <c r="B44" s="87" t="s">
        <v>312</v>
      </c>
      <c r="C44" s="88" t="s">
        <v>598</v>
      </c>
      <c r="D44" s="88" t="s">
        <v>313</v>
      </c>
      <c r="E44" s="88"/>
      <c r="F44" s="89">
        <v>963.1</v>
      </c>
    </row>
    <row r="45" spans="1:6" ht="114.75">
      <c r="A45" s="9">
        <f t="shared" si="0"/>
        <v>30</v>
      </c>
      <c r="B45" s="96" t="s">
        <v>83</v>
      </c>
      <c r="C45" s="88" t="s">
        <v>598</v>
      </c>
      <c r="D45" s="88" t="s">
        <v>641</v>
      </c>
      <c r="E45" s="88"/>
      <c r="F45" s="89">
        <v>87.2</v>
      </c>
    </row>
    <row r="46" spans="1:6" ht="25.5">
      <c r="A46" s="9">
        <f t="shared" si="0"/>
        <v>31</v>
      </c>
      <c r="B46" s="87" t="s">
        <v>629</v>
      </c>
      <c r="C46" s="88" t="s">
        <v>598</v>
      </c>
      <c r="D46" s="88" t="s">
        <v>641</v>
      </c>
      <c r="E46" s="88" t="s">
        <v>630</v>
      </c>
      <c r="F46" s="89">
        <v>87.2</v>
      </c>
    </row>
    <row r="47" spans="1:6" ht="38.25">
      <c r="A47" s="9">
        <f t="shared" si="0"/>
        <v>32</v>
      </c>
      <c r="B47" s="87" t="s">
        <v>701</v>
      </c>
      <c r="C47" s="88" t="s">
        <v>598</v>
      </c>
      <c r="D47" s="88" t="s">
        <v>641</v>
      </c>
      <c r="E47" s="88" t="s">
        <v>631</v>
      </c>
      <c r="F47" s="89">
        <v>87.2</v>
      </c>
    </row>
    <row r="48" spans="1:6" ht="114.75">
      <c r="A48" s="9">
        <f t="shared" si="0"/>
        <v>33</v>
      </c>
      <c r="B48" s="96" t="s">
        <v>348</v>
      </c>
      <c r="C48" s="88" t="s">
        <v>598</v>
      </c>
      <c r="D48" s="88" t="s">
        <v>642</v>
      </c>
      <c r="E48" s="88"/>
      <c r="F48" s="89">
        <v>661.9</v>
      </c>
    </row>
    <row r="49" spans="1:6" ht="25.5">
      <c r="A49" s="9">
        <f t="shared" si="0"/>
        <v>34</v>
      </c>
      <c r="B49" s="87" t="s">
        <v>629</v>
      </c>
      <c r="C49" s="88" t="s">
        <v>598</v>
      </c>
      <c r="D49" s="88" t="s">
        <v>642</v>
      </c>
      <c r="E49" s="88" t="s">
        <v>630</v>
      </c>
      <c r="F49" s="89">
        <v>661.9</v>
      </c>
    </row>
    <row r="50" spans="1:6" ht="38.25">
      <c r="A50" s="9">
        <f t="shared" si="0"/>
        <v>35</v>
      </c>
      <c r="B50" s="87" t="s">
        <v>701</v>
      </c>
      <c r="C50" s="88" t="s">
        <v>598</v>
      </c>
      <c r="D50" s="88" t="s">
        <v>642</v>
      </c>
      <c r="E50" s="88" t="s">
        <v>631</v>
      </c>
      <c r="F50" s="89">
        <v>661.9</v>
      </c>
    </row>
    <row r="51" spans="1:6" ht="102">
      <c r="A51" s="9">
        <f t="shared" si="0"/>
        <v>36</v>
      </c>
      <c r="B51" s="96" t="s">
        <v>84</v>
      </c>
      <c r="C51" s="88" t="s">
        <v>598</v>
      </c>
      <c r="D51" s="88" t="s">
        <v>643</v>
      </c>
      <c r="E51" s="88"/>
      <c r="F51" s="89">
        <v>50</v>
      </c>
    </row>
    <row r="52" spans="1:6" ht="25.5">
      <c r="A52" s="9">
        <f t="shared" si="0"/>
        <v>37</v>
      </c>
      <c r="B52" s="87" t="s">
        <v>629</v>
      </c>
      <c r="C52" s="88" t="s">
        <v>598</v>
      </c>
      <c r="D52" s="88" t="s">
        <v>643</v>
      </c>
      <c r="E52" s="88" t="s">
        <v>630</v>
      </c>
      <c r="F52" s="89">
        <v>50</v>
      </c>
    </row>
    <row r="53" spans="1:6" ht="38.25">
      <c r="A53" s="9">
        <f t="shared" si="0"/>
        <v>38</v>
      </c>
      <c r="B53" s="87" t="s">
        <v>701</v>
      </c>
      <c r="C53" s="88" t="s">
        <v>598</v>
      </c>
      <c r="D53" s="88" t="s">
        <v>643</v>
      </c>
      <c r="E53" s="88" t="s">
        <v>631</v>
      </c>
      <c r="F53" s="89">
        <v>50</v>
      </c>
    </row>
    <row r="54" spans="1:6" ht="76.5">
      <c r="A54" s="9">
        <f t="shared" si="0"/>
        <v>39</v>
      </c>
      <c r="B54" s="87" t="s">
        <v>63</v>
      </c>
      <c r="C54" s="88" t="s">
        <v>598</v>
      </c>
      <c r="D54" s="88" t="s">
        <v>644</v>
      </c>
      <c r="E54" s="88"/>
      <c r="F54" s="89">
        <v>164</v>
      </c>
    </row>
    <row r="55" spans="1:6" ht="25.5">
      <c r="A55" s="9">
        <f t="shared" si="0"/>
        <v>40</v>
      </c>
      <c r="B55" s="87" t="s">
        <v>629</v>
      </c>
      <c r="C55" s="88" t="s">
        <v>598</v>
      </c>
      <c r="D55" s="88" t="s">
        <v>644</v>
      </c>
      <c r="E55" s="88" t="s">
        <v>630</v>
      </c>
      <c r="F55" s="89">
        <v>164</v>
      </c>
    </row>
    <row r="56" spans="1:6" ht="38.25">
      <c r="A56" s="9">
        <f t="shared" si="0"/>
        <v>41</v>
      </c>
      <c r="B56" s="87" t="s">
        <v>701</v>
      </c>
      <c r="C56" s="88" t="s">
        <v>598</v>
      </c>
      <c r="D56" s="88" t="s">
        <v>644</v>
      </c>
      <c r="E56" s="88" t="s">
        <v>631</v>
      </c>
      <c r="F56" s="89">
        <v>164</v>
      </c>
    </row>
    <row r="57" spans="1:6" ht="25.5">
      <c r="A57" s="9">
        <f t="shared" si="0"/>
        <v>42</v>
      </c>
      <c r="B57" s="87" t="s">
        <v>645</v>
      </c>
      <c r="C57" s="88" t="s">
        <v>598</v>
      </c>
      <c r="D57" s="88" t="s">
        <v>646</v>
      </c>
      <c r="E57" s="88"/>
      <c r="F57" s="89">
        <f>35174.6+11.8+23.6</f>
        <v>35210</v>
      </c>
    </row>
    <row r="58" spans="1:6" ht="25.5">
      <c r="A58" s="9">
        <f t="shared" si="0"/>
        <v>43</v>
      </c>
      <c r="B58" s="87" t="s">
        <v>647</v>
      </c>
      <c r="C58" s="88" t="s">
        <v>598</v>
      </c>
      <c r="D58" s="88" t="s">
        <v>648</v>
      </c>
      <c r="E58" s="88"/>
      <c r="F58" s="89">
        <f>35174.6+11.8+23.6</f>
        <v>35210</v>
      </c>
    </row>
    <row r="59" spans="1:6" ht="63.75">
      <c r="A59" s="9">
        <f t="shared" si="0"/>
        <v>44</v>
      </c>
      <c r="B59" s="87" t="s">
        <v>649</v>
      </c>
      <c r="C59" s="88" t="s">
        <v>598</v>
      </c>
      <c r="D59" s="88" t="s">
        <v>650</v>
      </c>
      <c r="E59" s="88"/>
      <c r="F59" s="89">
        <f>1052+23.6</f>
        <v>1075.6</v>
      </c>
    </row>
    <row r="60" spans="1:6" ht="76.5">
      <c r="A60" s="9">
        <f t="shared" si="0"/>
        <v>45</v>
      </c>
      <c r="B60" s="87" t="s">
        <v>308</v>
      </c>
      <c r="C60" s="88" t="s">
        <v>598</v>
      </c>
      <c r="D60" s="88" t="s">
        <v>650</v>
      </c>
      <c r="E60" s="88" t="s">
        <v>309</v>
      </c>
      <c r="F60" s="89">
        <f>F61</f>
        <v>827.6</v>
      </c>
    </row>
    <row r="61" spans="1:6" ht="25.5">
      <c r="A61" s="9">
        <f t="shared" si="0"/>
        <v>46</v>
      </c>
      <c r="B61" s="87" t="s">
        <v>626</v>
      </c>
      <c r="C61" s="88" t="s">
        <v>598</v>
      </c>
      <c r="D61" s="88" t="s">
        <v>650</v>
      </c>
      <c r="E61" s="88" t="s">
        <v>571</v>
      </c>
      <c r="F61" s="89">
        <f>804+23.6</f>
        <v>827.6</v>
      </c>
    </row>
    <row r="62" spans="1:6" ht="25.5">
      <c r="A62" s="9">
        <f t="shared" si="0"/>
        <v>47</v>
      </c>
      <c r="B62" s="87" t="s">
        <v>629</v>
      </c>
      <c r="C62" s="88" t="s">
        <v>598</v>
      </c>
      <c r="D62" s="88" t="s">
        <v>650</v>
      </c>
      <c r="E62" s="88" t="s">
        <v>630</v>
      </c>
      <c r="F62" s="89">
        <v>248</v>
      </c>
    </row>
    <row r="63" spans="1:6" ht="38.25">
      <c r="A63" s="9">
        <f t="shared" si="0"/>
        <v>48</v>
      </c>
      <c r="B63" s="87" t="s">
        <v>701</v>
      </c>
      <c r="C63" s="88" t="s">
        <v>598</v>
      </c>
      <c r="D63" s="88" t="s">
        <v>650</v>
      </c>
      <c r="E63" s="88" t="s">
        <v>631</v>
      </c>
      <c r="F63" s="89">
        <v>248</v>
      </c>
    </row>
    <row r="64" spans="1:6" ht="63.75">
      <c r="A64" s="9">
        <f t="shared" si="0"/>
        <v>49</v>
      </c>
      <c r="B64" s="87" t="s">
        <v>651</v>
      </c>
      <c r="C64" s="88" t="s">
        <v>598</v>
      </c>
      <c r="D64" s="88" t="s">
        <v>652</v>
      </c>
      <c r="E64" s="88"/>
      <c r="F64" s="89">
        <f>452.7+11.8</f>
        <v>464.5</v>
      </c>
    </row>
    <row r="65" spans="1:6" ht="76.5">
      <c r="A65" s="9">
        <f t="shared" si="0"/>
        <v>50</v>
      </c>
      <c r="B65" s="87" t="s">
        <v>308</v>
      </c>
      <c r="C65" s="88" t="s">
        <v>598</v>
      </c>
      <c r="D65" s="88" t="s">
        <v>652</v>
      </c>
      <c r="E65" s="88" t="s">
        <v>309</v>
      </c>
      <c r="F65" s="89">
        <f>402+11.8</f>
        <v>413.8</v>
      </c>
    </row>
    <row r="66" spans="1:6" ht="25.5">
      <c r="A66" s="9">
        <f t="shared" si="0"/>
        <v>51</v>
      </c>
      <c r="B66" s="87" t="s">
        <v>626</v>
      </c>
      <c r="C66" s="88" t="s">
        <v>598</v>
      </c>
      <c r="D66" s="88" t="s">
        <v>652</v>
      </c>
      <c r="E66" s="88" t="s">
        <v>571</v>
      </c>
      <c r="F66" s="89">
        <f>402+11.8</f>
        <v>413.8</v>
      </c>
    </row>
    <row r="67" spans="1:6" ht="25.5">
      <c r="A67" s="9">
        <f t="shared" si="0"/>
        <v>52</v>
      </c>
      <c r="B67" s="87" t="s">
        <v>629</v>
      </c>
      <c r="C67" s="88" t="s">
        <v>598</v>
      </c>
      <c r="D67" s="88" t="s">
        <v>652</v>
      </c>
      <c r="E67" s="88" t="s">
        <v>630</v>
      </c>
      <c r="F67" s="89">
        <v>50.7</v>
      </c>
    </row>
    <row r="68" spans="1:6" ht="38.25">
      <c r="A68" s="9">
        <f t="shared" si="0"/>
        <v>53</v>
      </c>
      <c r="B68" s="87" t="s">
        <v>701</v>
      </c>
      <c r="C68" s="88" t="s">
        <v>598</v>
      </c>
      <c r="D68" s="88" t="s">
        <v>652</v>
      </c>
      <c r="E68" s="88" t="s">
        <v>631</v>
      </c>
      <c r="F68" s="89">
        <v>50.7</v>
      </c>
    </row>
    <row r="69" spans="1:6" ht="51">
      <c r="A69" s="9">
        <f t="shared" si="0"/>
        <v>54</v>
      </c>
      <c r="B69" s="87" t="s">
        <v>653</v>
      </c>
      <c r="C69" s="88" t="s">
        <v>598</v>
      </c>
      <c r="D69" s="88" t="s">
        <v>654</v>
      </c>
      <c r="E69" s="88"/>
      <c r="F69" s="89">
        <v>32763.2</v>
      </c>
    </row>
    <row r="70" spans="1:6" ht="76.5">
      <c r="A70" s="9">
        <f t="shared" si="0"/>
        <v>55</v>
      </c>
      <c r="B70" s="87" t="s">
        <v>308</v>
      </c>
      <c r="C70" s="88" t="s">
        <v>598</v>
      </c>
      <c r="D70" s="88" t="s">
        <v>654</v>
      </c>
      <c r="E70" s="88" t="s">
        <v>309</v>
      </c>
      <c r="F70" s="89">
        <v>19982.7</v>
      </c>
    </row>
    <row r="71" spans="1:6" ht="25.5">
      <c r="A71" s="9">
        <f t="shared" si="0"/>
        <v>56</v>
      </c>
      <c r="B71" s="87" t="s">
        <v>626</v>
      </c>
      <c r="C71" s="88" t="s">
        <v>598</v>
      </c>
      <c r="D71" s="88" t="s">
        <v>654</v>
      </c>
      <c r="E71" s="88" t="s">
        <v>571</v>
      </c>
      <c r="F71" s="89">
        <v>19982.7</v>
      </c>
    </row>
    <row r="72" spans="1:6" ht="25.5">
      <c r="A72" s="9">
        <f t="shared" si="0"/>
        <v>57</v>
      </c>
      <c r="B72" s="87" t="s">
        <v>629</v>
      </c>
      <c r="C72" s="88" t="s">
        <v>598</v>
      </c>
      <c r="D72" s="88" t="s">
        <v>654</v>
      </c>
      <c r="E72" s="88" t="s">
        <v>630</v>
      </c>
      <c r="F72" s="89">
        <v>12756.8</v>
      </c>
    </row>
    <row r="73" spans="1:6" ht="38.25">
      <c r="A73" s="9">
        <f t="shared" si="0"/>
        <v>58</v>
      </c>
      <c r="B73" s="87" t="s">
        <v>701</v>
      </c>
      <c r="C73" s="88" t="s">
        <v>598</v>
      </c>
      <c r="D73" s="88" t="s">
        <v>654</v>
      </c>
      <c r="E73" s="88" t="s">
        <v>631</v>
      </c>
      <c r="F73" s="89">
        <v>12756.8</v>
      </c>
    </row>
    <row r="74" spans="1:6" ht="12.75">
      <c r="A74" s="9">
        <f t="shared" si="0"/>
        <v>59</v>
      </c>
      <c r="B74" s="87" t="s">
        <v>655</v>
      </c>
      <c r="C74" s="88" t="s">
        <v>598</v>
      </c>
      <c r="D74" s="88" t="s">
        <v>654</v>
      </c>
      <c r="E74" s="88" t="s">
        <v>656</v>
      </c>
      <c r="F74" s="89">
        <v>23.7</v>
      </c>
    </row>
    <row r="75" spans="1:6" ht="12.75">
      <c r="A75" s="9">
        <f t="shared" si="0"/>
        <v>60</v>
      </c>
      <c r="B75" s="87" t="s">
        <v>657</v>
      </c>
      <c r="C75" s="88" t="s">
        <v>598</v>
      </c>
      <c r="D75" s="88" t="s">
        <v>654</v>
      </c>
      <c r="E75" s="88" t="s">
        <v>658</v>
      </c>
      <c r="F75" s="89">
        <v>23.7</v>
      </c>
    </row>
    <row r="76" spans="1:6" ht="38.25">
      <c r="A76" s="9">
        <f t="shared" si="0"/>
        <v>61</v>
      </c>
      <c r="B76" s="87" t="s">
        <v>659</v>
      </c>
      <c r="C76" s="88" t="s">
        <v>598</v>
      </c>
      <c r="D76" s="88" t="s">
        <v>660</v>
      </c>
      <c r="E76" s="88"/>
      <c r="F76" s="89">
        <v>906.7</v>
      </c>
    </row>
    <row r="77" spans="1:6" ht="76.5">
      <c r="A77" s="9">
        <f t="shared" si="0"/>
        <v>62</v>
      </c>
      <c r="B77" s="87" t="s">
        <v>308</v>
      </c>
      <c r="C77" s="88" t="s">
        <v>598</v>
      </c>
      <c r="D77" s="88" t="s">
        <v>660</v>
      </c>
      <c r="E77" s="88" t="s">
        <v>309</v>
      </c>
      <c r="F77" s="89">
        <v>906.7</v>
      </c>
    </row>
    <row r="78" spans="1:6" ht="25.5">
      <c r="A78" s="9">
        <f t="shared" si="0"/>
        <v>63</v>
      </c>
      <c r="B78" s="87" t="s">
        <v>626</v>
      </c>
      <c r="C78" s="88" t="s">
        <v>598</v>
      </c>
      <c r="D78" s="88" t="s">
        <v>660</v>
      </c>
      <c r="E78" s="88" t="s">
        <v>571</v>
      </c>
      <c r="F78" s="89">
        <v>906.7</v>
      </c>
    </row>
    <row r="79" spans="1:6" ht="38.25">
      <c r="A79" s="9">
        <f t="shared" si="0"/>
        <v>64</v>
      </c>
      <c r="B79" s="87" t="s">
        <v>599</v>
      </c>
      <c r="C79" s="88" t="s">
        <v>600</v>
      </c>
      <c r="D79" s="88"/>
      <c r="E79" s="88"/>
      <c r="F79" s="89">
        <v>6784.6</v>
      </c>
    </row>
    <row r="80" spans="1:6" ht="25.5">
      <c r="A80" s="9">
        <f t="shared" si="0"/>
        <v>65</v>
      </c>
      <c r="B80" s="87" t="s">
        <v>259</v>
      </c>
      <c r="C80" s="88" t="s">
        <v>600</v>
      </c>
      <c r="D80" s="88" t="s">
        <v>260</v>
      </c>
      <c r="E80" s="88"/>
      <c r="F80" s="89">
        <v>6166</v>
      </c>
    </row>
    <row r="81" spans="1:6" ht="38.25">
      <c r="A81" s="9">
        <f t="shared" si="0"/>
        <v>66</v>
      </c>
      <c r="B81" s="87" t="s">
        <v>261</v>
      </c>
      <c r="C81" s="88" t="s">
        <v>600</v>
      </c>
      <c r="D81" s="88" t="s">
        <v>262</v>
      </c>
      <c r="E81" s="88"/>
      <c r="F81" s="89">
        <v>6166</v>
      </c>
    </row>
    <row r="82" spans="1:6" ht="89.25">
      <c r="A82" s="9">
        <f aca="true" t="shared" si="1" ref="A82:A145">A81+1</f>
        <v>67</v>
      </c>
      <c r="B82" s="87" t="s">
        <v>263</v>
      </c>
      <c r="C82" s="88" t="s">
        <v>600</v>
      </c>
      <c r="D82" s="88" t="s">
        <v>264</v>
      </c>
      <c r="E82" s="88"/>
      <c r="F82" s="89">
        <v>6166</v>
      </c>
    </row>
    <row r="83" spans="1:6" ht="76.5">
      <c r="A83" s="9">
        <f t="shared" si="1"/>
        <v>68</v>
      </c>
      <c r="B83" s="87" t="s">
        <v>308</v>
      </c>
      <c r="C83" s="88" t="s">
        <v>600</v>
      </c>
      <c r="D83" s="88" t="s">
        <v>264</v>
      </c>
      <c r="E83" s="88" t="s">
        <v>309</v>
      </c>
      <c r="F83" s="89">
        <v>4346</v>
      </c>
    </row>
    <row r="84" spans="1:6" ht="25.5">
      <c r="A84" s="9">
        <f t="shared" si="1"/>
        <v>69</v>
      </c>
      <c r="B84" s="87" t="s">
        <v>626</v>
      </c>
      <c r="C84" s="88" t="s">
        <v>600</v>
      </c>
      <c r="D84" s="88" t="s">
        <v>264</v>
      </c>
      <c r="E84" s="88" t="s">
        <v>571</v>
      </c>
      <c r="F84" s="89">
        <v>4346</v>
      </c>
    </row>
    <row r="85" spans="1:6" ht="25.5">
      <c r="A85" s="9">
        <f t="shared" si="1"/>
        <v>70</v>
      </c>
      <c r="B85" s="87" t="s">
        <v>629</v>
      </c>
      <c r="C85" s="88" t="s">
        <v>600</v>
      </c>
      <c r="D85" s="88" t="s">
        <v>264</v>
      </c>
      <c r="E85" s="88" t="s">
        <v>630</v>
      </c>
      <c r="F85" s="89">
        <v>1819</v>
      </c>
    </row>
    <row r="86" spans="1:6" ht="38.25">
      <c r="A86" s="9">
        <f t="shared" si="1"/>
        <v>71</v>
      </c>
      <c r="B86" s="87" t="s">
        <v>701</v>
      </c>
      <c r="C86" s="88" t="s">
        <v>600</v>
      </c>
      <c r="D86" s="88" t="s">
        <v>264</v>
      </c>
      <c r="E86" s="88" t="s">
        <v>631</v>
      </c>
      <c r="F86" s="89">
        <v>1819</v>
      </c>
    </row>
    <row r="87" spans="1:6" ht="12.75">
      <c r="A87" s="9">
        <f t="shared" si="1"/>
        <v>72</v>
      </c>
      <c r="B87" s="87" t="s">
        <v>655</v>
      </c>
      <c r="C87" s="88" t="s">
        <v>600</v>
      </c>
      <c r="D87" s="88" t="s">
        <v>264</v>
      </c>
      <c r="E87" s="88" t="s">
        <v>656</v>
      </c>
      <c r="F87" s="89">
        <v>1</v>
      </c>
    </row>
    <row r="88" spans="1:6" ht="12.75">
      <c r="A88" s="9">
        <f t="shared" si="1"/>
        <v>73</v>
      </c>
      <c r="B88" s="87" t="s">
        <v>657</v>
      </c>
      <c r="C88" s="88" t="s">
        <v>600</v>
      </c>
      <c r="D88" s="88" t="s">
        <v>264</v>
      </c>
      <c r="E88" s="88" t="s">
        <v>658</v>
      </c>
      <c r="F88" s="89">
        <v>1</v>
      </c>
    </row>
    <row r="89" spans="1:6" ht="25.5">
      <c r="A89" s="9">
        <f t="shared" si="1"/>
        <v>74</v>
      </c>
      <c r="B89" s="87" t="s">
        <v>302</v>
      </c>
      <c r="C89" s="88" t="s">
        <v>600</v>
      </c>
      <c r="D89" s="88" t="s">
        <v>303</v>
      </c>
      <c r="E89" s="88"/>
      <c r="F89" s="89">
        <v>618.6</v>
      </c>
    </row>
    <row r="90" spans="1:6" ht="25.5">
      <c r="A90" s="9">
        <f t="shared" si="1"/>
        <v>75</v>
      </c>
      <c r="B90" s="87" t="s">
        <v>304</v>
      </c>
      <c r="C90" s="88" t="s">
        <v>600</v>
      </c>
      <c r="D90" s="88" t="s">
        <v>305</v>
      </c>
      <c r="E90" s="88"/>
      <c r="F90" s="89">
        <v>618.6</v>
      </c>
    </row>
    <row r="91" spans="1:6" ht="38.25">
      <c r="A91" s="9">
        <f t="shared" si="1"/>
        <v>76</v>
      </c>
      <c r="B91" s="87" t="s">
        <v>632</v>
      </c>
      <c r="C91" s="88" t="s">
        <v>600</v>
      </c>
      <c r="D91" s="88" t="s">
        <v>633</v>
      </c>
      <c r="E91" s="88"/>
      <c r="F91" s="89">
        <v>618.6</v>
      </c>
    </row>
    <row r="92" spans="1:6" ht="76.5">
      <c r="A92" s="9">
        <f t="shared" si="1"/>
        <v>77</v>
      </c>
      <c r="B92" s="87" t="s">
        <v>308</v>
      </c>
      <c r="C92" s="88" t="s">
        <v>600</v>
      </c>
      <c r="D92" s="88" t="s">
        <v>633</v>
      </c>
      <c r="E92" s="88" t="s">
        <v>309</v>
      </c>
      <c r="F92" s="89">
        <v>582.6</v>
      </c>
    </row>
    <row r="93" spans="1:6" ht="25.5">
      <c r="A93" s="9">
        <f t="shared" si="1"/>
        <v>78</v>
      </c>
      <c r="B93" s="87" t="s">
        <v>626</v>
      </c>
      <c r="C93" s="88" t="s">
        <v>600</v>
      </c>
      <c r="D93" s="88" t="s">
        <v>633</v>
      </c>
      <c r="E93" s="88" t="s">
        <v>571</v>
      </c>
      <c r="F93" s="89">
        <v>582.6</v>
      </c>
    </row>
    <row r="94" spans="1:6" ht="25.5">
      <c r="A94" s="9">
        <f t="shared" si="1"/>
        <v>79</v>
      </c>
      <c r="B94" s="87" t="s">
        <v>629</v>
      </c>
      <c r="C94" s="88" t="s">
        <v>600</v>
      </c>
      <c r="D94" s="88" t="s">
        <v>633</v>
      </c>
      <c r="E94" s="88" t="s">
        <v>630</v>
      </c>
      <c r="F94" s="89">
        <v>36</v>
      </c>
    </row>
    <row r="95" spans="1:6" ht="38.25">
      <c r="A95" s="9">
        <f t="shared" si="1"/>
        <v>80</v>
      </c>
      <c r="B95" s="87" t="s">
        <v>701</v>
      </c>
      <c r="C95" s="88" t="s">
        <v>600</v>
      </c>
      <c r="D95" s="88" t="s">
        <v>633</v>
      </c>
      <c r="E95" s="88" t="s">
        <v>631</v>
      </c>
      <c r="F95" s="89">
        <v>36</v>
      </c>
    </row>
    <row r="96" spans="1:6" ht="12.75">
      <c r="A96" s="9">
        <f t="shared" si="1"/>
        <v>81</v>
      </c>
      <c r="B96" s="87" t="s">
        <v>601</v>
      </c>
      <c r="C96" s="88" t="s">
        <v>582</v>
      </c>
      <c r="D96" s="88"/>
      <c r="E96" s="88"/>
      <c r="F96" s="89">
        <v>140</v>
      </c>
    </row>
    <row r="97" spans="1:6" ht="25.5">
      <c r="A97" s="9">
        <f t="shared" si="1"/>
        <v>82</v>
      </c>
      <c r="B97" s="87" t="s">
        <v>645</v>
      </c>
      <c r="C97" s="88" t="s">
        <v>582</v>
      </c>
      <c r="D97" s="88" t="s">
        <v>646</v>
      </c>
      <c r="E97" s="88"/>
      <c r="F97" s="89">
        <v>140</v>
      </c>
    </row>
    <row r="98" spans="1:6" ht="25.5">
      <c r="A98" s="9">
        <f t="shared" si="1"/>
        <v>83</v>
      </c>
      <c r="B98" s="87" t="s">
        <v>647</v>
      </c>
      <c r="C98" s="88" t="s">
        <v>582</v>
      </c>
      <c r="D98" s="88" t="s">
        <v>648</v>
      </c>
      <c r="E98" s="88"/>
      <c r="F98" s="89">
        <v>140</v>
      </c>
    </row>
    <row r="99" spans="1:6" ht="38.25">
      <c r="A99" s="9">
        <f t="shared" si="1"/>
        <v>84</v>
      </c>
      <c r="B99" s="87" t="s">
        <v>1019</v>
      </c>
      <c r="C99" s="88" t="s">
        <v>582</v>
      </c>
      <c r="D99" s="88" t="s">
        <v>1020</v>
      </c>
      <c r="E99" s="88"/>
      <c r="F99" s="89">
        <v>140</v>
      </c>
    </row>
    <row r="100" spans="1:6" ht="12.75">
      <c r="A100" s="9">
        <f t="shared" si="1"/>
        <v>85</v>
      </c>
      <c r="B100" s="87" t="s">
        <v>655</v>
      </c>
      <c r="C100" s="88" t="s">
        <v>582</v>
      </c>
      <c r="D100" s="88" t="s">
        <v>1020</v>
      </c>
      <c r="E100" s="88" t="s">
        <v>656</v>
      </c>
      <c r="F100" s="89">
        <v>140</v>
      </c>
    </row>
    <row r="101" spans="1:6" ht="12.75">
      <c r="A101" s="9">
        <f t="shared" si="1"/>
        <v>86</v>
      </c>
      <c r="B101" s="87" t="s">
        <v>1021</v>
      </c>
      <c r="C101" s="88" t="s">
        <v>582</v>
      </c>
      <c r="D101" s="88" t="s">
        <v>1020</v>
      </c>
      <c r="E101" s="88" t="s">
        <v>1022</v>
      </c>
      <c r="F101" s="89">
        <v>140</v>
      </c>
    </row>
    <row r="102" spans="1:6" ht="12.75">
      <c r="A102" s="9">
        <f t="shared" si="1"/>
        <v>87</v>
      </c>
      <c r="B102" s="87" t="s">
        <v>314</v>
      </c>
      <c r="C102" s="88" t="s">
        <v>583</v>
      </c>
      <c r="D102" s="88"/>
      <c r="E102" s="88"/>
      <c r="F102" s="89">
        <f>4688.4+1.1+1.7</f>
        <v>4691.2</v>
      </c>
    </row>
    <row r="103" spans="1:6" ht="51">
      <c r="A103" s="9">
        <f t="shared" si="1"/>
        <v>88</v>
      </c>
      <c r="B103" s="87" t="s">
        <v>634</v>
      </c>
      <c r="C103" s="88" t="s">
        <v>583</v>
      </c>
      <c r="D103" s="88" t="s">
        <v>635</v>
      </c>
      <c r="E103" s="88"/>
      <c r="F103" s="89">
        <v>450</v>
      </c>
    </row>
    <row r="104" spans="1:6" ht="38.25">
      <c r="A104" s="9">
        <f t="shared" si="1"/>
        <v>89</v>
      </c>
      <c r="B104" s="87" t="s">
        <v>636</v>
      </c>
      <c r="C104" s="88" t="s">
        <v>583</v>
      </c>
      <c r="D104" s="88" t="s">
        <v>637</v>
      </c>
      <c r="E104" s="88"/>
      <c r="F104" s="89">
        <v>450</v>
      </c>
    </row>
    <row r="105" spans="1:6" ht="127.5">
      <c r="A105" s="9">
        <f t="shared" si="1"/>
        <v>90</v>
      </c>
      <c r="B105" s="96" t="s">
        <v>704</v>
      </c>
      <c r="C105" s="88" t="s">
        <v>583</v>
      </c>
      <c r="D105" s="88" t="s">
        <v>705</v>
      </c>
      <c r="E105" s="88"/>
      <c r="F105" s="89">
        <v>450</v>
      </c>
    </row>
    <row r="106" spans="1:6" ht="25.5">
      <c r="A106" s="9">
        <f t="shared" si="1"/>
        <v>91</v>
      </c>
      <c r="B106" s="87" t="s">
        <v>629</v>
      </c>
      <c r="C106" s="88" t="s">
        <v>583</v>
      </c>
      <c r="D106" s="88" t="s">
        <v>705</v>
      </c>
      <c r="E106" s="88" t="s">
        <v>630</v>
      </c>
      <c r="F106" s="89">
        <v>450</v>
      </c>
    </row>
    <row r="107" spans="1:6" ht="38.25">
      <c r="A107" s="9">
        <f t="shared" si="1"/>
        <v>92</v>
      </c>
      <c r="B107" s="87" t="s">
        <v>701</v>
      </c>
      <c r="C107" s="88" t="s">
        <v>583</v>
      </c>
      <c r="D107" s="88" t="s">
        <v>705</v>
      </c>
      <c r="E107" s="88" t="s">
        <v>631</v>
      </c>
      <c r="F107" s="89">
        <v>450</v>
      </c>
    </row>
    <row r="108" spans="1:6" ht="25.5">
      <c r="A108" s="9">
        <f t="shared" si="1"/>
        <v>93</v>
      </c>
      <c r="B108" s="87" t="s">
        <v>645</v>
      </c>
      <c r="C108" s="88" t="s">
        <v>583</v>
      </c>
      <c r="D108" s="88" t="s">
        <v>646</v>
      </c>
      <c r="E108" s="88"/>
      <c r="F108" s="89">
        <f>4238.4+1.7+1.1</f>
        <v>4241.2</v>
      </c>
    </row>
    <row r="109" spans="1:6" ht="25.5">
      <c r="A109" s="9">
        <f t="shared" si="1"/>
        <v>94</v>
      </c>
      <c r="B109" s="87" t="s">
        <v>647</v>
      </c>
      <c r="C109" s="88" t="s">
        <v>583</v>
      </c>
      <c r="D109" s="88" t="s">
        <v>648</v>
      </c>
      <c r="E109" s="88"/>
      <c r="F109" s="89">
        <f>343.3+1.1</f>
        <v>344.40000000000003</v>
      </c>
    </row>
    <row r="110" spans="1:6" ht="76.5">
      <c r="A110" s="9">
        <f t="shared" si="1"/>
        <v>95</v>
      </c>
      <c r="B110" s="87" t="s">
        <v>706</v>
      </c>
      <c r="C110" s="88" t="s">
        <v>583</v>
      </c>
      <c r="D110" s="88" t="s">
        <v>707</v>
      </c>
      <c r="E110" s="88"/>
      <c r="F110" s="89">
        <v>39.6</v>
      </c>
    </row>
    <row r="111" spans="1:6" ht="25.5">
      <c r="A111" s="9">
        <f t="shared" si="1"/>
        <v>96</v>
      </c>
      <c r="B111" s="87" t="s">
        <v>629</v>
      </c>
      <c r="C111" s="88" t="s">
        <v>583</v>
      </c>
      <c r="D111" s="88" t="s">
        <v>707</v>
      </c>
      <c r="E111" s="88" t="s">
        <v>630</v>
      </c>
      <c r="F111" s="89">
        <v>39.6</v>
      </c>
    </row>
    <row r="112" spans="1:6" ht="38.25">
      <c r="A112" s="9">
        <f t="shared" si="1"/>
        <v>97</v>
      </c>
      <c r="B112" s="87" t="s">
        <v>701</v>
      </c>
      <c r="C112" s="88" t="s">
        <v>583</v>
      </c>
      <c r="D112" s="88" t="s">
        <v>707</v>
      </c>
      <c r="E112" s="88" t="s">
        <v>631</v>
      </c>
      <c r="F112" s="89">
        <v>39.6</v>
      </c>
    </row>
    <row r="113" spans="1:6" ht="51">
      <c r="A113" s="9">
        <f t="shared" si="1"/>
        <v>98</v>
      </c>
      <c r="B113" s="87" t="s">
        <v>1023</v>
      </c>
      <c r="C113" s="88" t="s">
        <v>583</v>
      </c>
      <c r="D113" s="88" t="s">
        <v>1024</v>
      </c>
      <c r="E113" s="88"/>
      <c r="F113" s="89">
        <v>148.8</v>
      </c>
    </row>
    <row r="114" spans="1:6" ht="25.5">
      <c r="A114" s="9">
        <f t="shared" si="1"/>
        <v>99</v>
      </c>
      <c r="B114" s="87" t="s">
        <v>629</v>
      </c>
      <c r="C114" s="88" t="s">
        <v>583</v>
      </c>
      <c r="D114" s="88" t="s">
        <v>1024</v>
      </c>
      <c r="E114" s="88" t="s">
        <v>630</v>
      </c>
      <c r="F114" s="89">
        <v>148.8</v>
      </c>
    </row>
    <row r="115" spans="1:6" ht="38.25">
      <c r="A115" s="9">
        <f t="shared" si="1"/>
        <v>100</v>
      </c>
      <c r="B115" s="87" t="s">
        <v>701</v>
      </c>
      <c r="C115" s="88" t="s">
        <v>583</v>
      </c>
      <c r="D115" s="88" t="s">
        <v>1024</v>
      </c>
      <c r="E115" s="88" t="s">
        <v>631</v>
      </c>
      <c r="F115" s="89">
        <v>148.8</v>
      </c>
    </row>
    <row r="116" spans="1:6" ht="76.5">
      <c r="A116" s="9">
        <f t="shared" si="1"/>
        <v>101</v>
      </c>
      <c r="B116" s="87" t="s">
        <v>708</v>
      </c>
      <c r="C116" s="88" t="s">
        <v>583</v>
      </c>
      <c r="D116" s="88" t="s">
        <v>709</v>
      </c>
      <c r="E116" s="88"/>
      <c r="F116" s="89">
        <v>156</v>
      </c>
    </row>
    <row r="117" spans="1:6" ht="12.75">
      <c r="A117" s="9">
        <f t="shared" si="1"/>
        <v>102</v>
      </c>
      <c r="B117" s="87" t="s">
        <v>655</v>
      </c>
      <c r="C117" s="88" t="s">
        <v>583</v>
      </c>
      <c r="D117" s="88" t="s">
        <v>709</v>
      </c>
      <c r="E117" s="88" t="s">
        <v>656</v>
      </c>
      <c r="F117" s="89">
        <v>156</v>
      </c>
    </row>
    <row r="118" spans="1:6" ht="12.75">
      <c r="A118" s="9">
        <f t="shared" si="1"/>
        <v>103</v>
      </c>
      <c r="B118" s="87" t="s">
        <v>710</v>
      </c>
      <c r="C118" s="88" t="s">
        <v>583</v>
      </c>
      <c r="D118" s="88" t="s">
        <v>709</v>
      </c>
      <c r="E118" s="88" t="s">
        <v>711</v>
      </c>
      <c r="F118" s="89">
        <v>156</v>
      </c>
    </row>
    <row r="119" spans="1:6" ht="25.5">
      <c r="A119" s="9">
        <f t="shared" si="1"/>
        <v>104</v>
      </c>
      <c r="B119" s="87" t="s">
        <v>867</v>
      </c>
      <c r="C119" s="88" t="s">
        <v>583</v>
      </c>
      <c r="D119" s="88" t="s">
        <v>868</v>
      </c>
      <c r="E119" s="88"/>
      <c r="F119" s="89">
        <f>3895.1+1.7</f>
        <v>3896.7999999999997</v>
      </c>
    </row>
    <row r="120" spans="1:6" ht="63.75">
      <c r="A120" s="9">
        <f t="shared" si="1"/>
        <v>105</v>
      </c>
      <c r="B120" s="87" t="s">
        <v>869</v>
      </c>
      <c r="C120" s="88" t="s">
        <v>583</v>
      </c>
      <c r="D120" s="88" t="s">
        <v>870</v>
      </c>
      <c r="E120" s="88"/>
      <c r="F120" s="89">
        <v>75.2</v>
      </c>
    </row>
    <row r="121" spans="1:6" ht="12.75">
      <c r="A121" s="9">
        <f t="shared" si="1"/>
        <v>106</v>
      </c>
      <c r="B121" s="87" t="s">
        <v>920</v>
      </c>
      <c r="C121" s="88" t="s">
        <v>583</v>
      </c>
      <c r="D121" s="88" t="s">
        <v>870</v>
      </c>
      <c r="E121" s="88" t="s">
        <v>797</v>
      </c>
      <c r="F121" s="89">
        <v>75.2</v>
      </c>
    </row>
    <row r="122" spans="1:6" ht="12.75">
      <c r="A122" s="9">
        <f t="shared" si="1"/>
        <v>107</v>
      </c>
      <c r="B122" s="87" t="s">
        <v>590</v>
      </c>
      <c r="C122" s="88" t="s">
        <v>583</v>
      </c>
      <c r="D122" s="88" t="s">
        <v>870</v>
      </c>
      <c r="E122" s="88" t="s">
        <v>921</v>
      </c>
      <c r="F122" s="89">
        <v>75.2</v>
      </c>
    </row>
    <row r="123" spans="1:6" ht="63.75">
      <c r="A123" s="9">
        <f t="shared" si="1"/>
        <v>108</v>
      </c>
      <c r="B123" s="87" t="s">
        <v>734</v>
      </c>
      <c r="C123" s="88" t="s">
        <v>583</v>
      </c>
      <c r="D123" s="88" t="s">
        <v>735</v>
      </c>
      <c r="E123" s="88"/>
      <c r="F123" s="89">
        <v>3821.6</v>
      </c>
    </row>
    <row r="124" spans="1:6" ht="12.75">
      <c r="A124" s="9">
        <f t="shared" si="1"/>
        <v>109</v>
      </c>
      <c r="B124" s="87" t="s">
        <v>655</v>
      </c>
      <c r="C124" s="88" t="s">
        <v>583</v>
      </c>
      <c r="D124" s="88" t="s">
        <v>735</v>
      </c>
      <c r="E124" s="88" t="s">
        <v>656</v>
      </c>
      <c r="F124" s="89">
        <v>3821.6</v>
      </c>
    </row>
    <row r="125" spans="1:6" ht="12.75">
      <c r="A125" s="9">
        <f t="shared" si="1"/>
        <v>110</v>
      </c>
      <c r="B125" s="87" t="s">
        <v>710</v>
      </c>
      <c r="C125" s="88" t="s">
        <v>583</v>
      </c>
      <c r="D125" s="88" t="s">
        <v>735</v>
      </c>
      <c r="E125" s="88" t="s">
        <v>711</v>
      </c>
      <c r="F125" s="89">
        <v>3821.6</v>
      </c>
    </row>
    <row r="126" spans="1:6" ht="12.75">
      <c r="A126" s="195">
        <f t="shared" si="1"/>
        <v>111</v>
      </c>
      <c r="B126" s="84" t="s">
        <v>871</v>
      </c>
      <c r="C126" s="83" t="s">
        <v>966</v>
      </c>
      <c r="D126" s="83"/>
      <c r="E126" s="83"/>
      <c r="F126" s="85">
        <v>2174.4</v>
      </c>
    </row>
    <row r="127" spans="1:6" ht="12.75">
      <c r="A127" s="9">
        <f t="shared" si="1"/>
        <v>112</v>
      </c>
      <c r="B127" s="87" t="s">
        <v>967</v>
      </c>
      <c r="C127" s="88" t="s">
        <v>968</v>
      </c>
      <c r="D127" s="88"/>
      <c r="E127" s="88"/>
      <c r="F127" s="89">
        <v>2174.4</v>
      </c>
    </row>
    <row r="128" spans="1:6" ht="25.5">
      <c r="A128" s="9">
        <f t="shared" si="1"/>
        <v>113</v>
      </c>
      <c r="B128" s="87" t="s">
        <v>645</v>
      </c>
      <c r="C128" s="88" t="s">
        <v>968</v>
      </c>
      <c r="D128" s="88" t="s">
        <v>646</v>
      </c>
      <c r="E128" s="88"/>
      <c r="F128" s="89">
        <v>2174.4</v>
      </c>
    </row>
    <row r="129" spans="1:6" ht="25.5">
      <c r="A129" s="9">
        <f t="shared" si="1"/>
        <v>114</v>
      </c>
      <c r="B129" s="87" t="s">
        <v>867</v>
      </c>
      <c r="C129" s="88" t="s">
        <v>968</v>
      </c>
      <c r="D129" s="88" t="s">
        <v>868</v>
      </c>
      <c r="E129" s="88"/>
      <c r="F129" s="89">
        <v>2174.4</v>
      </c>
    </row>
    <row r="130" spans="1:6" ht="51">
      <c r="A130" s="9">
        <f t="shared" si="1"/>
        <v>115</v>
      </c>
      <c r="B130" s="87" t="s">
        <v>872</v>
      </c>
      <c r="C130" s="88" t="s">
        <v>968</v>
      </c>
      <c r="D130" s="88" t="s">
        <v>873</v>
      </c>
      <c r="E130" s="88"/>
      <c r="F130" s="89">
        <v>2174.4</v>
      </c>
    </row>
    <row r="131" spans="1:6" ht="12.75">
      <c r="A131" s="9">
        <f t="shared" si="1"/>
        <v>116</v>
      </c>
      <c r="B131" s="87" t="s">
        <v>920</v>
      </c>
      <c r="C131" s="88" t="s">
        <v>968</v>
      </c>
      <c r="D131" s="88" t="s">
        <v>873</v>
      </c>
      <c r="E131" s="88" t="s">
        <v>797</v>
      </c>
      <c r="F131" s="89">
        <v>2174.4</v>
      </c>
    </row>
    <row r="132" spans="1:6" ht="12.75">
      <c r="A132" s="9">
        <f t="shared" si="1"/>
        <v>117</v>
      </c>
      <c r="B132" s="87" t="s">
        <v>590</v>
      </c>
      <c r="C132" s="88" t="s">
        <v>968</v>
      </c>
      <c r="D132" s="88" t="s">
        <v>873</v>
      </c>
      <c r="E132" s="88" t="s">
        <v>921</v>
      </c>
      <c r="F132" s="89">
        <v>2174.4</v>
      </c>
    </row>
    <row r="133" spans="1:6" ht="12.75">
      <c r="A133" s="195">
        <f t="shared" si="1"/>
        <v>118</v>
      </c>
      <c r="B133" s="84" t="s">
        <v>1025</v>
      </c>
      <c r="C133" s="83" t="s">
        <v>429</v>
      </c>
      <c r="D133" s="83"/>
      <c r="E133" s="83"/>
      <c r="F133" s="85">
        <f>20184.2+82.8</f>
        <v>20267</v>
      </c>
    </row>
    <row r="134" spans="1:6" ht="12.75">
      <c r="A134" s="9">
        <f t="shared" si="1"/>
        <v>119</v>
      </c>
      <c r="B134" s="87" t="s">
        <v>430</v>
      </c>
      <c r="C134" s="88" t="s">
        <v>431</v>
      </c>
      <c r="D134" s="88"/>
      <c r="E134" s="88"/>
      <c r="F134" s="89">
        <f>3435.6+82.8</f>
        <v>3518.4</v>
      </c>
    </row>
    <row r="135" spans="1:6" ht="25.5">
      <c r="A135" s="9">
        <f t="shared" si="1"/>
        <v>120</v>
      </c>
      <c r="B135" s="87" t="s">
        <v>1026</v>
      </c>
      <c r="C135" s="88" t="s">
        <v>431</v>
      </c>
      <c r="D135" s="88" t="s">
        <v>1027</v>
      </c>
      <c r="E135" s="88"/>
      <c r="F135" s="89">
        <f>3435.6+82.8</f>
        <v>3518.4</v>
      </c>
    </row>
    <row r="136" spans="1:6" ht="25.5">
      <c r="A136" s="9">
        <f t="shared" si="1"/>
        <v>121</v>
      </c>
      <c r="B136" s="87" t="s">
        <v>1028</v>
      </c>
      <c r="C136" s="88" t="s">
        <v>431</v>
      </c>
      <c r="D136" s="88" t="s">
        <v>1029</v>
      </c>
      <c r="E136" s="88"/>
      <c r="F136" s="89">
        <v>49</v>
      </c>
    </row>
    <row r="137" spans="1:6" ht="114.75">
      <c r="A137" s="9">
        <f t="shared" si="1"/>
        <v>122</v>
      </c>
      <c r="B137" s="96" t="s">
        <v>712</v>
      </c>
      <c r="C137" s="88" t="s">
        <v>431</v>
      </c>
      <c r="D137" s="88" t="s">
        <v>1030</v>
      </c>
      <c r="E137" s="88"/>
      <c r="F137" s="89">
        <v>49</v>
      </c>
    </row>
    <row r="138" spans="1:6" ht="12.75">
      <c r="A138" s="9">
        <f t="shared" si="1"/>
        <v>123</v>
      </c>
      <c r="B138" s="87" t="s">
        <v>655</v>
      </c>
      <c r="C138" s="88" t="s">
        <v>431</v>
      </c>
      <c r="D138" s="88" t="s">
        <v>1030</v>
      </c>
      <c r="E138" s="88" t="s">
        <v>656</v>
      </c>
      <c r="F138" s="89">
        <v>49</v>
      </c>
    </row>
    <row r="139" spans="1:6" ht="51">
      <c r="A139" s="9">
        <f t="shared" si="1"/>
        <v>124</v>
      </c>
      <c r="B139" s="87" t="s">
        <v>1031</v>
      </c>
      <c r="C139" s="88" t="s">
        <v>431</v>
      </c>
      <c r="D139" s="88" t="s">
        <v>1030</v>
      </c>
      <c r="E139" s="88" t="s">
        <v>1032</v>
      </c>
      <c r="F139" s="89">
        <v>49</v>
      </c>
    </row>
    <row r="140" spans="1:6" ht="38.25">
      <c r="A140" s="9">
        <f t="shared" si="1"/>
        <v>125</v>
      </c>
      <c r="B140" s="87" t="s">
        <v>1037</v>
      </c>
      <c r="C140" s="88" t="s">
        <v>431</v>
      </c>
      <c r="D140" s="88" t="s">
        <v>1038</v>
      </c>
      <c r="E140" s="88"/>
      <c r="F140" s="89">
        <f>3386.6+82.8</f>
        <v>3469.4</v>
      </c>
    </row>
    <row r="141" spans="1:6" ht="89.25">
      <c r="A141" s="9">
        <f t="shared" si="1"/>
        <v>126</v>
      </c>
      <c r="B141" s="96" t="s">
        <v>808</v>
      </c>
      <c r="C141" s="88" t="s">
        <v>431</v>
      </c>
      <c r="D141" s="88" t="s">
        <v>667</v>
      </c>
      <c r="E141" s="88"/>
      <c r="F141" s="89">
        <f>3386.6+82.8</f>
        <v>3469.4</v>
      </c>
    </row>
    <row r="142" spans="1:6" ht="76.5">
      <c r="A142" s="9">
        <f t="shared" si="1"/>
        <v>127</v>
      </c>
      <c r="B142" s="87" t="s">
        <v>308</v>
      </c>
      <c r="C142" s="88" t="s">
        <v>431</v>
      </c>
      <c r="D142" s="88" t="s">
        <v>667</v>
      </c>
      <c r="E142" s="88" t="s">
        <v>309</v>
      </c>
      <c r="F142" s="89">
        <v>2896.8</v>
      </c>
    </row>
    <row r="143" spans="1:6" ht="25.5">
      <c r="A143" s="9">
        <f t="shared" si="1"/>
        <v>128</v>
      </c>
      <c r="B143" s="87" t="s">
        <v>626</v>
      </c>
      <c r="C143" s="88" t="s">
        <v>431</v>
      </c>
      <c r="D143" s="88" t="s">
        <v>667</v>
      </c>
      <c r="E143" s="88" t="s">
        <v>571</v>
      </c>
      <c r="F143" s="89">
        <f>2814+82.8</f>
        <v>2896.8</v>
      </c>
    </row>
    <row r="144" spans="1:6" ht="25.5">
      <c r="A144" s="9">
        <f t="shared" si="1"/>
        <v>129</v>
      </c>
      <c r="B144" s="87" t="s">
        <v>629</v>
      </c>
      <c r="C144" s="88" t="s">
        <v>431</v>
      </c>
      <c r="D144" s="88" t="s">
        <v>667</v>
      </c>
      <c r="E144" s="88" t="s">
        <v>630</v>
      </c>
      <c r="F144" s="89">
        <v>572.6</v>
      </c>
    </row>
    <row r="145" spans="1:6" ht="38.25">
      <c r="A145" s="9">
        <f t="shared" si="1"/>
        <v>130</v>
      </c>
      <c r="B145" s="87" t="s">
        <v>701</v>
      </c>
      <c r="C145" s="88" t="s">
        <v>431</v>
      </c>
      <c r="D145" s="88" t="s">
        <v>667</v>
      </c>
      <c r="E145" s="88" t="s">
        <v>631</v>
      </c>
      <c r="F145" s="89">
        <v>572.6</v>
      </c>
    </row>
    <row r="146" spans="1:6" ht="12.75">
      <c r="A146" s="9">
        <f aca="true" t="shared" si="2" ref="A146:A209">A145+1</f>
        <v>131</v>
      </c>
      <c r="B146" s="87" t="s">
        <v>297</v>
      </c>
      <c r="C146" s="88" t="s">
        <v>298</v>
      </c>
      <c r="D146" s="88"/>
      <c r="E146" s="88"/>
      <c r="F146" s="89">
        <v>480</v>
      </c>
    </row>
    <row r="147" spans="1:6" ht="51">
      <c r="A147" s="9">
        <f t="shared" si="2"/>
        <v>132</v>
      </c>
      <c r="B147" s="87" t="s">
        <v>634</v>
      </c>
      <c r="C147" s="88" t="s">
        <v>298</v>
      </c>
      <c r="D147" s="88" t="s">
        <v>635</v>
      </c>
      <c r="E147" s="88"/>
      <c r="F147" s="89">
        <v>480</v>
      </c>
    </row>
    <row r="148" spans="1:6" ht="38.25">
      <c r="A148" s="9">
        <f t="shared" si="2"/>
        <v>133</v>
      </c>
      <c r="B148" s="87" t="s">
        <v>636</v>
      </c>
      <c r="C148" s="88" t="s">
        <v>298</v>
      </c>
      <c r="D148" s="88" t="s">
        <v>637</v>
      </c>
      <c r="E148" s="88"/>
      <c r="F148" s="89">
        <v>480</v>
      </c>
    </row>
    <row r="149" spans="1:6" ht="127.5">
      <c r="A149" s="9">
        <f t="shared" si="2"/>
        <v>134</v>
      </c>
      <c r="B149" s="96" t="s">
        <v>668</v>
      </c>
      <c r="C149" s="88" t="s">
        <v>298</v>
      </c>
      <c r="D149" s="88" t="s">
        <v>669</v>
      </c>
      <c r="E149" s="88"/>
      <c r="F149" s="89">
        <v>450</v>
      </c>
    </row>
    <row r="150" spans="1:6" ht="25.5">
      <c r="A150" s="9">
        <f t="shared" si="2"/>
        <v>135</v>
      </c>
      <c r="B150" s="87" t="s">
        <v>629</v>
      </c>
      <c r="C150" s="88" t="s">
        <v>298</v>
      </c>
      <c r="D150" s="88" t="s">
        <v>669</v>
      </c>
      <c r="E150" s="88" t="s">
        <v>630</v>
      </c>
      <c r="F150" s="89">
        <v>450</v>
      </c>
    </row>
    <row r="151" spans="1:6" ht="38.25">
      <c r="A151" s="9">
        <f t="shared" si="2"/>
        <v>136</v>
      </c>
      <c r="B151" s="87" t="s">
        <v>701</v>
      </c>
      <c r="C151" s="88" t="s">
        <v>298</v>
      </c>
      <c r="D151" s="88" t="s">
        <v>669</v>
      </c>
      <c r="E151" s="88" t="s">
        <v>631</v>
      </c>
      <c r="F151" s="89">
        <v>450</v>
      </c>
    </row>
    <row r="152" spans="1:6" ht="134.25" customHeight="1">
      <c r="A152" s="9">
        <f t="shared" si="2"/>
        <v>137</v>
      </c>
      <c r="B152" s="96" t="s">
        <v>713</v>
      </c>
      <c r="C152" s="88" t="s">
        <v>298</v>
      </c>
      <c r="D152" s="88" t="s">
        <v>714</v>
      </c>
      <c r="E152" s="88"/>
      <c r="F152" s="89">
        <v>30</v>
      </c>
    </row>
    <row r="153" spans="1:6" ht="25.5">
      <c r="A153" s="9">
        <f t="shared" si="2"/>
        <v>138</v>
      </c>
      <c r="B153" s="87" t="s">
        <v>629</v>
      </c>
      <c r="C153" s="88" t="s">
        <v>298</v>
      </c>
      <c r="D153" s="88" t="s">
        <v>714</v>
      </c>
      <c r="E153" s="88" t="s">
        <v>630</v>
      </c>
      <c r="F153" s="89">
        <v>30</v>
      </c>
    </row>
    <row r="154" spans="1:6" ht="38.25">
      <c r="A154" s="9">
        <f t="shared" si="2"/>
        <v>139</v>
      </c>
      <c r="B154" s="87" t="s">
        <v>701</v>
      </c>
      <c r="C154" s="88" t="s">
        <v>298</v>
      </c>
      <c r="D154" s="88" t="s">
        <v>714</v>
      </c>
      <c r="E154" s="88" t="s">
        <v>631</v>
      </c>
      <c r="F154" s="89">
        <v>30</v>
      </c>
    </row>
    <row r="155" spans="1:6" ht="12.75">
      <c r="A155" s="9">
        <f t="shared" si="2"/>
        <v>140</v>
      </c>
      <c r="B155" s="87" t="s">
        <v>432</v>
      </c>
      <c r="C155" s="88" t="s">
        <v>433</v>
      </c>
      <c r="D155" s="88"/>
      <c r="E155" s="88"/>
      <c r="F155" s="89">
        <v>12980.9</v>
      </c>
    </row>
    <row r="156" spans="1:6" ht="25.5">
      <c r="A156" s="9">
        <f t="shared" si="2"/>
        <v>141</v>
      </c>
      <c r="B156" s="87" t="s">
        <v>670</v>
      </c>
      <c r="C156" s="88" t="s">
        <v>433</v>
      </c>
      <c r="D156" s="88" t="s">
        <v>671</v>
      </c>
      <c r="E156" s="88"/>
      <c r="F156" s="89">
        <v>12980.9</v>
      </c>
    </row>
    <row r="157" spans="1:6" ht="12.75">
      <c r="A157" s="9">
        <f t="shared" si="2"/>
        <v>142</v>
      </c>
      <c r="B157" s="87" t="s">
        <v>312</v>
      </c>
      <c r="C157" s="88" t="s">
        <v>433</v>
      </c>
      <c r="D157" s="88" t="s">
        <v>672</v>
      </c>
      <c r="E157" s="88"/>
      <c r="F157" s="89">
        <v>12980.9</v>
      </c>
    </row>
    <row r="158" spans="1:6" ht="114.75">
      <c r="A158" s="9">
        <f t="shared" si="2"/>
        <v>143</v>
      </c>
      <c r="B158" s="96" t="s">
        <v>673</v>
      </c>
      <c r="C158" s="88" t="s">
        <v>433</v>
      </c>
      <c r="D158" s="88" t="s">
        <v>674</v>
      </c>
      <c r="E158" s="88"/>
      <c r="F158" s="89">
        <v>12980.9</v>
      </c>
    </row>
    <row r="159" spans="1:6" ht="12.75">
      <c r="A159" s="9">
        <f t="shared" si="2"/>
        <v>144</v>
      </c>
      <c r="B159" s="87" t="s">
        <v>655</v>
      </c>
      <c r="C159" s="88" t="s">
        <v>433</v>
      </c>
      <c r="D159" s="88" t="s">
        <v>674</v>
      </c>
      <c r="E159" s="88" t="s">
        <v>656</v>
      </c>
      <c r="F159" s="89">
        <v>12980.9</v>
      </c>
    </row>
    <row r="160" spans="1:6" ht="51">
      <c r="A160" s="9">
        <f t="shared" si="2"/>
        <v>145</v>
      </c>
      <c r="B160" s="87" t="s">
        <v>1031</v>
      </c>
      <c r="C160" s="88" t="s">
        <v>433</v>
      </c>
      <c r="D160" s="88" t="s">
        <v>674</v>
      </c>
      <c r="E160" s="88" t="s">
        <v>1032</v>
      </c>
      <c r="F160" s="89">
        <v>12980.9</v>
      </c>
    </row>
    <row r="161" spans="1:6" ht="25.5">
      <c r="A161" s="9">
        <f t="shared" si="2"/>
        <v>146</v>
      </c>
      <c r="B161" s="87" t="s">
        <v>586</v>
      </c>
      <c r="C161" s="88" t="s">
        <v>581</v>
      </c>
      <c r="D161" s="88"/>
      <c r="E161" s="88"/>
      <c r="F161" s="89">
        <v>3287.7</v>
      </c>
    </row>
    <row r="162" spans="1:6" ht="25.5">
      <c r="A162" s="9">
        <f t="shared" si="2"/>
        <v>147</v>
      </c>
      <c r="B162" s="87" t="s">
        <v>675</v>
      </c>
      <c r="C162" s="88" t="s">
        <v>581</v>
      </c>
      <c r="D162" s="88" t="s">
        <v>676</v>
      </c>
      <c r="E162" s="88"/>
      <c r="F162" s="89">
        <v>1000</v>
      </c>
    </row>
    <row r="163" spans="1:6" ht="12.75">
      <c r="A163" s="9">
        <f t="shared" si="2"/>
        <v>148</v>
      </c>
      <c r="B163" s="87" t="s">
        <v>312</v>
      </c>
      <c r="C163" s="88" t="s">
        <v>581</v>
      </c>
      <c r="D163" s="88" t="s">
        <v>677</v>
      </c>
      <c r="E163" s="88"/>
      <c r="F163" s="89">
        <v>1000</v>
      </c>
    </row>
    <row r="164" spans="1:6" ht="76.5">
      <c r="A164" s="9">
        <f t="shared" si="2"/>
        <v>149</v>
      </c>
      <c r="B164" s="87" t="s">
        <v>678</v>
      </c>
      <c r="C164" s="88" t="s">
        <v>581</v>
      </c>
      <c r="D164" s="88" t="s">
        <v>679</v>
      </c>
      <c r="E164" s="88"/>
      <c r="F164" s="89">
        <v>650</v>
      </c>
    </row>
    <row r="165" spans="1:6" ht="25.5">
      <c r="A165" s="9">
        <f t="shared" si="2"/>
        <v>150</v>
      </c>
      <c r="B165" s="87" t="s">
        <v>629</v>
      </c>
      <c r="C165" s="88" t="s">
        <v>581</v>
      </c>
      <c r="D165" s="88" t="s">
        <v>679</v>
      </c>
      <c r="E165" s="88" t="s">
        <v>630</v>
      </c>
      <c r="F165" s="89">
        <v>650</v>
      </c>
    </row>
    <row r="166" spans="1:6" ht="38.25">
      <c r="A166" s="9">
        <f t="shared" si="2"/>
        <v>151</v>
      </c>
      <c r="B166" s="87" t="s">
        <v>701</v>
      </c>
      <c r="C166" s="88" t="s">
        <v>581</v>
      </c>
      <c r="D166" s="88" t="s">
        <v>679</v>
      </c>
      <c r="E166" s="88" t="s">
        <v>631</v>
      </c>
      <c r="F166" s="89">
        <v>650</v>
      </c>
    </row>
    <row r="167" spans="1:6" ht="76.5">
      <c r="A167" s="9">
        <f t="shared" si="2"/>
        <v>152</v>
      </c>
      <c r="B167" s="87" t="s">
        <v>680</v>
      </c>
      <c r="C167" s="88" t="s">
        <v>581</v>
      </c>
      <c r="D167" s="88" t="s">
        <v>681</v>
      </c>
      <c r="E167" s="88"/>
      <c r="F167" s="89">
        <v>100</v>
      </c>
    </row>
    <row r="168" spans="1:6" ht="25.5">
      <c r="A168" s="9">
        <f t="shared" si="2"/>
        <v>153</v>
      </c>
      <c r="B168" s="87" t="s">
        <v>629</v>
      </c>
      <c r="C168" s="88" t="s">
        <v>581</v>
      </c>
      <c r="D168" s="88" t="s">
        <v>681</v>
      </c>
      <c r="E168" s="88" t="s">
        <v>630</v>
      </c>
      <c r="F168" s="89">
        <v>100</v>
      </c>
    </row>
    <row r="169" spans="1:6" ht="38.25">
      <c r="A169" s="9">
        <f t="shared" si="2"/>
        <v>154</v>
      </c>
      <c r="B169" s="87" t="s">
        <v>701</v>
      </c>
      <c r="C169" s="88" t="s">
        <v>581</v>
      </c>
      <c r="D169" s="88" t="s">
        <v>681</v>
      </c>
      <c r="E169" s="88" t="s">
        <v>631</v>
      </c>
      <c r="F169" s="89">
        <v>100</v>
      </c>
    </row>
    <row r="170" spans="1:6" ht="63.75">
      <c r="A170" s="9">
        <f t="shared" si="2"/>
        <v>155</v>
      </c>
      <c r="B170" s="87" t="s">
        <v>682</v>
      </c>
      <c r="C170" s="88" t="s">
        <v>581</v>
      </c>
      <c r="D170" s="88" t="s">
        <v>683</v>
      </c>
      <c r="E170" s="88"/>
      <c r="F170" s="89">
        <v>200</v>
      </c>
    </row>
    <row r="171" spans="1:6" ht="25.5">
      <c r="A171" s="9">
        <f t="shared" si="2"/>
        <v>156</v>
      </c>
      <c r="B171" s="87" t="s">
        <v>629</v>
      </c>
      <c r="C171" s="88" t="s">
        <v>581</v>
      </c>
      <c r="D171" s="88" t="s">
        <v>683</v>
      </c>
      <c r="E171" s="88" t="s">
        <v>630</v>
      </c>
      <c r="F171" s="89">
        <v>200</v>
      </c>
    </row>
    <row r="172" spans="1:6" ht="38.25">
      <c r="A172" s="9">
        <f t="shared" si="2"/>
        <v>157</v>
      </c>
      <c r="B172" s="87" t="s">
        <v>701</v>
      </c>
      <c r="C172" s="88" t="s">
        <v>581</v>
      </c>
      <c r="D172" s="88" t="s">
        <v>683</v>
      </c>
      <c r="E172" s="88" t="s">
        <v>631</v>
      </c>
      <c r="F172" s="89">
        <v>200</v>
      </c>
    </row>
    <row r="173" spans="1:6" ht="63.75">
      <c r="A173" s="9">
        <f t="shared" si="2"/>
        <v>158</v>
      </c>
      <c r="B173" s="87" t="s">
        <v>684</v>
      </c>
      <c r="C173" s="88" t="s">
        <v>581</v>
      </c>
      <c r="D173" s="88" t="s">
        <v>685</v>
      </c>
      <c r="E173" s="88"/>
      <c r="F173" s="89">
        <v>50</v>
      </c>
    </row>
    <row r="174" spans="1:6" ht="25.5">
      <c r="A174" s="9">
        <f t="shared" si="2"/>
        <v>159</v>
      </c>
      <c r="B174" s="87" t="s">
        <v>629</v>
      </c>
      <c r="C174" s="88" t="s">
        <v>581</v>
      </c>
      <c r="D174" s="88" t="s">
        <v>685</v>
      </c>
      <c r="E174" s="88" t="s">
        <v>630</v>
      </c>
      <c r="F174" s="89">
        <v>50</v>
      </c>
    </row>
    <row r="175" spans="1:6" ht="38.25">
      <c r="A175" s="9">
        <f t="shared" si="2"/>
        <v>160</v>
      </c>
      <c r="B175" s="87" t="s">
        <v>701</v>
      </c>
      <c r="C175" s="88" t="s">
        <v>581</v>
      </c>
      <c r="D175" s="88" t="s">
        <v>685</v>
      </c>
      <c r="E175" s="88" t="s">
        <v>631</v>
      </c>
      <c r="F175" s="89">
        <v>50</v>
      </c>
    </row>
    <row r="176" spans="1:6" ht="38.25">
      <c r="A176" s="9">
        <f t="shared" si="2"/>
        <v>161</v>
      </c>
      <c r="B176" s="87" t="s">
        <v>715</v>
      </c>
      <c r="C176" s="88" t="s">
        <v>581</v>
      </c>
      <c r="D176" s="88" t="s">
        <v>686</v>
      </c>
      <c r="E176" s="88"/>
      <c r="F176" s="89">
        <v>50</v>
      </c>
    </row>
    <row r="177" spans="1:6" ht="12.75">
      <c r="A177" s="9">
        <f t="shared" si="2"/>
        <v>162</v>
      </c>
      <c r="B177" s="87" t="s">
        <v>312</v>
      </c>
      <c r="C177" s="88" t="s">
        <v>581</v>
      </c>
      <c r="D177" s="88" t="s">
        <v>687</v>
      </c>
      <c r="E177" s="88"/>
      <c r="F177" s="89">
        <v>50</v>
      </c>
    </row>
    <row r="178" spans="1:6" ht="114.75">
      <c r="A178" s="9">
        <f t="shared" si="2"/>
        <v>163</v>
      </c>
      <c r="B178" s="96" t="s">
        <v>716</v>
      </c>
      <c r="C178" s="88" t="s">
        <v>581</v>
      </c>
      <c r="D178" s="88" t="s">
        <v>688</v>
      </c>
      <c r="E178" s="88"/>
      <c r="F178" s="89">
        <v>40</v>
      </c>
    </row>
    <row r="179" spans="1:6" ht="12.75">
      <c r="A179" s="9">
        <f t="shared" si="2"/>
        <v>164</v>
      </c>
      <c r="B179" s="87" t="s">
        <v>655</v>
      </c>
      <c r="C179" s="88" t="s">
        <v>581</v>
      </c>
      <c r="D179" s="88" t="s">
        <v>688</v>
      </c>
      <c r="E179" s="88" t="s">
        <v>656</v>
      </c>
      <c r="F179" s="89">
        <v>40</v>
      </c>
    </row>
    <row r="180" spans="1:6" ht="51">
      <c r="A180" s="9">
        <f t="shared" si="2"/>
        <v>165</v>
      </c>
      <c r="B180" s="87" t="s">
        <v>1031</v>
      </c>
      <c r="C180" s="88" t="s">
        <v>581</v>
      </c>
      <c r="D180" s="88" t="s">
        <v>688</v>
      </c>
      <c r="E180" s="88" t="s">
        <v>1032</v>
      </c>
      <c r="F180" s="89">
        <v>40</v>
      </c>
    </row>
    <row r="181" spans="1:6" ht="102">
      <c r="A181" s="9">
        <f t="shared" si="2"/>
        <v>166</v>
      </c>
      <c r="B181" s="96" t="s">
        <v>717</v>
      </c>
      <c r="C181" s="88" t="s">
        <v>581</v>
      </c>
      <c r="D181" s="88" t="s">
        <v>689</v>
      </c>
      <c r="E181" s="88"/>
      <c r="F181" s="89">
        <v>10</v>
      </c>
    </row>
    <row r="182" spans="1:6" ht="12.75">
      <c r="A182" s="9">
        <f t="shared" si="2"/>
        <v>167</v>
      </c>
      <c r="B182" s="87" t="s">
        <v>655</v>
      </c>
      <c r="C182" s="88" t="s">
        <v>581</v>
      </c>
      <c r="D182" s="88" t="s">
        <v>689</v>
      </c>
      <c r="E182" s="88" t="s">
        <v>656</v>
      </c>
      <c r="F182" s="89">
        <v>10</v>
      </c>
    </row>
    <row r="183" spans="1:6" ht="51">
      <c r="A183" s="9">
        <f t="shared" si="2"/>
        <v>168</v>
      </c>
      <c r="B183" s="87" t="s">
        <v>1031</v>
      </c>
      <c r="C183" s="88" t="s">
        <v>581</v>
      </c>
      <c r="D183" s="88" t="s">
        <v>689</v>
      </c>
      <c r="E183" s="88" t="s">
        <v>1032</v>
      </c>
      <c r="F183" s="89">
        <v>10</v>
      </c>
    </row>
    <row r="184" spans="1:6" ht="25.5">
      <c r="A184" s="9">
        <f t="shared" si="2"/>
        <v>169</v>
      </c>
      <c r="B184" s="87" t="s">
        <v>1026</v>
      </c>
      <c r="C184" s="88" t="s">
        <v>581</v>
      </c>
      <c r="D184" s="88" t="s">
        <v>1027</v>
      </c>
      <c r="E184" s="88"/>
      <c r="F184" s="89">
        <v>1187.7</v>
      </c>
    </row>
    <row r="185" spans="1:6" ht="25.5">
      <c r="A185" s="9">
        <f t="shared" si="2"/>
        <v>170</v>
      </c>
      <c r="B185" s="87" t="s">
        <v>1033</v>
      </c>
      <c r="C185" s="88" t="s">
        <v>581</v>
      </c>
      <c r="D185" s="88" t="s">
        <v>1034</v>
      </c>
      <c r="E185" s="88"/>
      <c r="F185" s="89">
        <v>1187.7</v>
      </c>
    </row>
    <row r="186" spans="1:6" ht="63.75">
      <c r="A186" s="9">
        <f t="shared" si="2"/>
        <v>171</v>
      </c>
      <c r="B186" s="87" t="s">
        <v>718</v>
      </c>
      <c r="C186" s="88" t="s">
        <v>581</v>
      </c>
      <c r="D186" s="88" t="s">
        <v>719</v>
      </c>
      <c r="E186" s="88"/>
      <c r="F186" s="89">
        <v>584.6</v>
      </c>
    </row>
    <row r="187" spans="1:6" ht="25.5">
      <c r="A187" s="9">
        <f t="shared" si="2"/>
        <v>172</v>
      </c>
      <c r="B187" s="87" t="s">
        <v>629</v>
      </c>
      <c r="C187" s="88" t="s">
        <v>581</v>
      </c>
      <c r="D187" s="88" t="s">
        <v>719</v>
      </c>
      <c r="E187" s="88" t="s">
        <v>630</v>
      </c>
      <c r="F187" s="89">
        <v>584.6</v>
      </c>
    </row>
    <row r="188" spans="1:6" ht="38.25">
      <c r="A188" s="9">
        <f t="shared" si="2"/>
        <v>173</v>
      </c>
      <c r="B188" s="87" t="s">
        <v>701</v>
      </c>
      <c r="C188" s="88" t="s">
        <v>581</v>
      </c>
      <c r="D188" s="88" t="s">
        <v>719</v>
      </c>
      <c r="E188" s="88" t="s">
        <v>631</v>
      </c>
      <c r="F188" s="89">
        <v>584.6</v>
      </c>
    </row>
    <row r="189" spans="1:6" ht="102">
      <c r="A189" s="9">
        <f t="shared" si="2"/>
        <v>174</v>
      </c>
      <c r="B189" s="96" t="s">
        <v>805</v>
      </c>
      <c r="C189" s="88" t="s">
        <v>581</v>
      </c>
      <c r="D189" s="88" t="s">
        <v>1035</v>
      </c>
      <c r="E189" s="88"/>
      <c r="F189" s="89">
        <v>601</v>
      </c>
    </row>
    <row r="190" spans="1:6" ht="25.5">
      <c r="A190" s="9">
        <f t="shared" si="2"/>
        <v>175</v>
      </c>
      <c r="B190" s="87" t="s">
        <v>629</v>
      </c>
      <c r="C190" s="88" t="s">
        <v>581</v>
      </c>
      <c r="D190" s="88" t="s">
        <v>1035</v>
      </c>
      <c r="E190" s="88" t="s">
        <v>630</v>
      </c>
      <c r="F190" s="89">
        <v>601</v>
      </c>
    </row>
    <row r="191" spans="1:6" ht="38.25">
      <c r="A191" s="9">
        <f t="shared" si="2"/>
        <v>176</v>
      </c>
      <c r="B191" s="87" t="s">
        <v>701</v>
      </c>
      <c r="C191" s="88" t="s">
        <v>581</v>
      </c>
      <c r="D191" s="88" t="s">
        <v>1035</v>
      </c>
      <c r="E191" s="88" t="s">
        <v>631</v>
      </c>
      <c r="F191" s="89">
        <v>601</v>
      </c>
    </row>
    <row r="192" spans="1:6" ht="76.5">
      <c r="A192" s="9">
        <f t="shared" si="2"/>
        <v>177</v>
      </c>
      <c r="B192" s="87" t="s">
        <v>806</v>
      </c>
      <c r="C192" s="88" t="s">
        <v>581</v>
      </c>
      <c r="D192" s="88" t="s">
        <v>1036</v>
      </c>
      <c r="E192" s="88"/>
      <c r="F192" s="89">
        <v>2.1</v>
      </c>
    </row>
    <row r="193" spans="1:6" ht="25.5">
      <c r="A193" s="9">
        <f t="shared" si="2"/>
        <v>178</v>
      </c>
      <c r="B193" s="87" t="s">
        <v>629</v>
      </c>
      <c r="C193" s="88" t="s">
        <v>581</v>
      </c>
      <c r="D193" s="88" t="s">
        <v>1036</v>
      </c>
      <c r="E193" s="88" t="s">
        <v>630</v>
      </c>
      <c r="F193" s="89">
        <v>2.1</v>
      </c>
    </row>
    <row r="194" spans="1:6" ht="38.25">
      <c r="A194" s="9">
        <f t="shared" si="2"/>
        <v>179</v>
      </c>
      <c r="B194" s="87" t="s">
        <v>701</v>
      </c>
      <c r="C194" s="88" t="s">
        <v>581</v>
      </c>
      <c r="D194" s="88" t="s">
        <v>1036</v>
      </c>
      <c r="E194" s="88" t="s">
        <v>631</v>
      </c>
      <c r="F194" s="89">
        <v>2.1</v>
      </c>
    </row>
    <row r="195" spans="1:6" ht="38.25">
      <c r="A195" s="9">
        <f t="shared" si="2"/>
        <v>180</v>
      </c>
      <c r="B195" s="87" t="s">
        <v>690</v>
      </c>
      <c r="C195" s="88" t="s">
        <v>581</v>
      </c>
      <c r="D195" s="88" t="s">
        <v>691</v>
      </c>
      <c r="E195" s="88"/>
      <c r="F195" s="89">
        <v>100</v>
      </c>
    </row>
    <row r="196" spans="1:6" ht="51">
      <c r="A196" s="9">
        <f t="shared" si="2"/>
        <v>181</v>
      </c>
      <c r="B196" s="87" t="s">
        <v>692</v>
      </c>
      <c r="C196" s="88" t="s">
        <v>581</v>
      </c>
      <c r="D196" s="88" t="s">
        <v>693</v>
      </c>
      <c r="E196" s="88"/>
      <c r="F196" s="89">
        <v>100</v>
      </c>
    </row>
    <row r="197" spans="1:6" ht="102">
      <c r="A197" s="9">
        <f t="shared" si="2"/>
        <v>182</v>
      </c>
      <c r="B197" s="96" t="s">
        <v>694</v>
      </c>
      <c r="C197" s="88" t="s">
        <v>581</v>
      </c>
      <c r="D197" s="88" t="s">
        <v>695</v>
      </c>
      <c r="E197" s="88"/>
      <c r="F197" s="89">
        <v>50</v>
      </c>
    </row>
    <row r="198" spans="1:6" ht="25.5">
      <c r="A198" s="9">
        <f t="shared" si="2"/>
        <v>183</v>
      </c>
      <c r="B198" s="87" t="s">
        <v>629</v>
      </c>
      <c r="C198" s="88" t="s">
        <v>581</v>
      </c>
      <c r="D198" s="88" t="s">
        <v>695</v>
      </c>
      <c r="E198" s="88" t="s">
        <v>630</v>
      </c>
      <c r="F198" s="89">
        <v>50</v>
      </c>
    </row>
    <row r="199" spans="1:6" ht="38.25">
      <c r="A199" s="9">
        <f t="shared" si="2"/>
        <v>184</v>
      </c>
      <c r="B199" s="87" t="s">
        <v>701</v>
      </c>
      <c r="C199" s="88" t="s">
        <v>581</v>
      </c>
      <c r="D199" s="88" t="s">
        <v>695</v>
      </c>
      <c r="E199" s="88" t="s">
        <v>631</v>
      </c>
      <c r="F199" s="89">
        <v>50</v>
      </c>
    </row>
    <row r="200" spans="1:6" ht="89.25">
      <c r="A200" s="9">
        <f t="shared" si="2"/>
        <v>185</v>
      </c>
      <c r="B200" s="96" t="s">
        <v>891</v>
      </c>
      <c r="C200" s="88" t="s">
        <v>581</v>
      </c>
      <c r="D200" s="88" t="s">
        <v>892</v>
      </c>
      <c r="E200" s="88"/>
      <c r="F200" s="89">
        <v>50</v>
      </c>
    </row>
    <row r="201" spans="1:6" ht="25.5">
      <c r="A201" s="9">
        <f t="shared" si="2"/>
        <v>186</v>
      </c>
      <c r="B201" s="87" t="s">
        <v>629</v>
      </c>
      <c r="C201" s="88" t="s">
        <v>581</v>
      </c>
      <c r="D201" s="88" t="s">
        <v>892</v>
      </c>
      <c r="E201" s="88" t="s">
        <v>630</v>
      </c>
      <c r="F201" s="89">
        <v>50</v>
      </c>
    </row>
    <row r="202" spans="1:6" ht="38.25">
      <c r="A202" s="9">
        <f t="shared" si="2"/>
        <v>187</v>
      </c>
      <c r="B202" s="87" t="s">
        <v>701</v>
      </c>
      <c r="C202" s="88" t="s">
        <v>581</v>
      </c>
      <c r="D202" s="88" t="s">
        <v>892</v>
      </c>
      <c r="E202" s="88" t="s">
        <v>631</v>
      </c>
      <c r="F202" s="89">
        <v>50</v>
      </c>
    </row>
    <row r="203" spans="1:6" ht="51">
      <c r="A203" s="9">
        <f t="shared" si="2"/>
        <v>188</v>
      </c>
      <c r="B203" s="87" t="s">
        <v>898</v>
      </c>
      <c r="C203" s="88" t="s">
        <v>581</v>
      </c>
      <c r="D203" s="88" t="s">
        <v>899</v>
      </c>
      <c r="E203" s="88"/>
      <c r="F203" s="89">
        <v>950</v>
      </c>
    </row>
    <row r="204" spans="1:6" ht="12.75">
      <c r="A204" s="9">
        <f t="shared" si="2"/>
        <v>189</v>
      </c>
      <c r="B204" s="87" t="s">
        <v>312</v>
      </c>
      <c r="C204" s="88" t="s">
        <v>581</v>
      </c>
      <c r="D204" s="88" t="s">
        <v>900</v>
      </c>
      <c r="E204" s="88"/>
      <c r="F204" s="89">
        <v>950</v>
      </c>
    </row>
    <row r="205" spans="1:6" ht="89.25">
      <c r="A205" s="9">
        <f t="shared" si="2"/>
        <v>190</v>
      </c>
      <c r="B205" s="87" t="s">
        <v>901</v>
      </c>
      <c r="C205" s="88" t="s">
        <v>581</v>
      </c>
      <c r="D205" s="88" t="s">
        <v>902</v>
      </c>
      <c r="E205" s="88"/>
      <c r="F205" s="89">
        <v>780.7</v>
      </c>
    </row>
    <row r="206" spans="1:6" ht="25.5">
      <c r="A206" s="9">
        <f t="shared" si="2"/>
        <v>191</v>
      </c>
      <c r="B206" s="87" t="s">
        <v>629</v>
      </c>
      <c r="C206" s="88" t="s">
        <v>581</v>
      </c>
      <c r="D206" s="88" t="s">
        <v>902</v>
      </c>
      <c r="E206" s="88" t="s">
        <v>630</v>
      </c>
      <c r="F206" s="89">
        <v>780.7</v>
      </c>
    </row>
    <row r="207" spans="1:6" ht="38.25">
      <c r="A207" s="9">
        <f t="shared" si="2"/>
        <v>192</v>
      </c>
      <c r="B207" s="87" t="s">
        <v>701</v>
      </c>
      <c r="C207" s="88" t="s">
        <v>581</v>
      </c>
      <c r="D207" s="88" t="s">
        <v>902</v>
      </c>
      <c r="E207" s="88" t="s">
        <v>631</v>
      </c>
      <c r="F207" s="89">
        <v>780.7</v>
      </c>
    </row>
    <row r="208" spans="1:6" ht="76.5">
      <c r="A208" s="9">
        <f t="shared" si="2"/>
        <v>193</v>
      </c>
      <c r="B208" s="87" t="s">
        <v>903</v>
      </c>
      <c r="C208" s="88" t="s">
        <v>581</v>
      </c>
      <c r="D208" s="88" t="s">
        <v>904</v>
      </c>
      <c r="E208" s="88"/>
      <c r="F208" s="89">
        <v>59.3</v>
      </c>
    </row>
    <row r="209" spans="1:6" ht="25.5">
      <c r="A209" s="9">
        <f t="shared" si="2"/>
        <v>194</v>
      </c>
      <c r="B209" s="87" t="s">
        <v>629</v>
      </c>
      <c r="C209" s="88" t="s">
        <v>581</v>
      </c>
      <c r="D209" s="88" t="s">
        <v>904</v>
      </c>
      <c r="E209" s="88" t="s">
        <v>630</v>
      </c>
      <c r="F209" s="89">
        <v>59.3</v>
      </c>
    </row>
    <row r="210" spans="1:6" ht="38.25">
      <c r="A210" s="9">
        <f aca="true" t="shared" si="3" ref="A210:A273">A209+1</f>
        <v>195</v>
      </c>
      <c r="B210" s="87" t="s">
        <v>701</v>
      </c>
      <c r="C210" s="88" t="s">
        <v>581</v>
      </c>
      <c r="D210" s="88" t="s">
        <v>904</v>
      </c>
      <c r="E210" s="88" t="s">
        <v>631</v>
      </c>
      <c r="F210" s="89">
        <v>59.3</v>
      </c>
    </row>
    <row r="211" spans="1:6" ht="63.75">
      <c r="A211" s="9">
        <f t="shared" si="3"/>
        <v>196</v>
      </c>
      <c r="B211" s="87" t="s">
        <v>905</v>
      </c>
      <c r="C211" s="88" t="s">
        <v>581</v>
      </c>
      <c r="D211" s="88" t="s">
        <v>906</v>
      </c>
      <c r="E211" s="88"/>
      <c r="F211" s="89">
        <v>10</v>
      </c>
    </row>
    <row r="212" spans="1:6" ht="25.5">
      <c r="A212" s="9">
        <f t="shared" si="3"/>
        <v>197</v>
      </c>
      <c r="B212" s="87" t="s">
        <v>629</v>
      </c>
      <c r="C212" s="88" t="s">
        <v>581</v>
      </c>
      <c r="D212" s="88" t="s">
        <v>906</v>
      </c>
      <c r="E212" s="88" t="s">
        <v>630</v>
      </c>
      <c r="F212" s="89">
        <v>10</v>
      </c>
    </row>
    <row r="213" spans="1:6" ht="38.25">
      <c r="A213" s="9">
        <f t="shared" si="3"/>
        <v>198</v>
      </c>
      <c r="B213" s="87" t="s">
        <v>701</v>
      </c>
      <c r="C213" s="88" t="s">
        <v>581</v>
      </c>
      <c r="D213" s="88" t="s">
        <v>906</v>
      </c>
      <c r="E213" s="88" t="s">
        <v>631</v>
      </c>
      <c r="F213" s="89">
        <v>10</v>
      </c>
    </row>
    <row r="214" spans="1:6" ht="102">
      <c r="A214" s="9">
        <f t="shared" si="3"/>
        <v>199</v>
      </c>
      <c r="B214" s="87" t="s">
        <v>907</v>
      </c>
      <c r="C214" s="88" t="s">
        <v>581</v>
      </c>
      <c r="D214" s="88" t="s">
        <v>908</v>
      </c>
      <c r="E214" s="88"/>
      <c r="F214" s="89">
        <v>100</v>
      </c>
    </row>
    <row r="215" spans="1:6" ht="25.5">
      <c r="A215" s="9">
        <f t="shared" si="3"/>
        <v>200</v>
      </c>
      <c r="B215" s="87" t="s">
        <v>629</v>
      </c>
      <c r="C215" s="88" t="s">
        <v>581</v>
      </c>
      <c r="D215" s="88" t="s">
        <v>908</v>
      </c>
      <c r="E215" s="88" t="s">
        <v>630</v>
      </c>
      <c r="F215" s="89">
        <v>100</v>
      </c>
    </row>
    <row r="216" spans="1:6" ht="38.25">
      <c r="A216" s="9">
        <f t="shared" si="3"/>
        <v>201</v>
      </c>
      <c r="B216" s="87" t="s">
        <v>701</v>
      </c>
      <c r="C216" s="88" t="s">
        <v>581</v>
      </c>
      <c r="D216" s="88" t="s">
        <v>908</v>
      </c>
      <c r="E216" s="88" t="s">
        <v>631</v>
      </c>
      <c r="F216" s="89">
        <v>100</v>
      </c>
    </row>
    <row r="217" spans="1:6" ht="25.5">
      <c r="A217" s="195">
        <f t="shared" si="3"/>
        <v>202</v>
      </c>
      <c r="B217" s="84" t="s">
        <v>911</v>
      </c>
      <c r="C217" s="83" t="s">
        <v>434</v>
      </c>
      <c r="D217" s="83"/>
      <c r="E217" s="83"/>
      <c r="F217" s="85">
        <v>24952.9</v>
      </c>
    </row>
    <row r="218" spans="1:6" ht="12.75">
      <c r="A218" s="9">
        <f t="shared" si="3"/>
        <v>203</v>
      </c>
      <c r="B218" s="87" t="s">
        <v>587</v>
      </c>
      <c r="C218" s="88" t="s">
        <v>588</v>
      </c>
      <c r="D218" s="88"/>
      <c r="E218" s="88"/>
      <c r="F218" s="89">
        <v>2000</v>
      </c>
    </row>
    <row r="219" spans="1:6" ht="38.25">
      <c r="A219" s="9">
        <f t="shared" si="3"/>
        <v>204</v>
      </c>
      <c r="B219" s="87" t="s">
        <v>690</v>
      </c>
      <c r="C219" s="88" t="s">
        <v>588</v>
      </c>
      <c r="D219" s="88" t="s">
        <v>691</v>
      </c>
      <c r="E219" s="88"/>
      <c r="F219" s="89">
        <v>2000</v>
      </c>
    </row>
    <row r="220" spans="1:6" ht="38.25">
      <c r="A220" s="9">
        <f t="shared" si="3"/>
        <v>205</v>
      </c>
      <c r="B220" s="87" t="s">
        <v>912</v>
      </c>
      <c r="C220" s="88" t="s">
        <v>588</v>
      </c>
      <c r="D220" s="88" t="s">
        <v>913</v>
      </c>
      <c r="E220" s="88"/>
      <c r="F220" s="89">
        <v>2000</v>
      </c>
    </row>
    <row r="221" spans="1:6" ht="89.25">
      <c r="A221" s="9">
        <f t="shared" si="3"/>
        <v>206</v>
      </c>
      <c r="B221" s="87" t="s">
        <v>720</v>
      </c>
      <c r="C221" s="88" t="s">
        <v>588</v>
      </c>
      <c r="D221" s="88" t="s">
        <v>721</v>
      </c>
      <c r="E221" s="88"/>
      <c r="F221" s="89">
        <v>2000</v>
      </c>
    </row>
    <row r="222" spans="1:6" ht="25.5">
      <c r="A222" s="9">
        <f t="shared" si="3"/>
        <v>207</v>
      </c>
      <c r="B222" s="87" t="s">
        <v>629</v>
      </c>
      <c r="C222" s="88" t="s">
        <v>588</v>
      </c>
      <c r="D222" s="88" t="s">
        <v>721</v>
      </c>
      <c r="E222" s="88" t="s">
        <v>630</v>
      </c>
      <c r="F222" s="89">
        <v>2000</v>
      </c>
    </row>
    <row r="223" spans="1:6" ht="38.25">
      <c r="A223" s="9">
        <f t="shared" si="3"/>
        <v>208</v>
      </c>
      <c r="B223" s="87" t="s">
        <v>701</v>
      </c>
      <c r="C223" s="88" t="s">
        <v>588</v>
      </c>
      <c r="D223" s="88" t="s">
        <v>721</v>
      </c>
      <c r="E223" s="88" t="s">
        <v>631</v>
      </c>
      <c r="F223" s="89">
        <v>2000</v>
      </c>
    </row>
    <row r="224" spans="1:6" ht="12.75">
      <c r="A224" s="9">
        <f t="shared" si="3"/>
        <v>209</v>
      </c>
      <c r="B224" s="87" t="s">
        <v>435</v>
      </c>
      <c r="C224" s="88" t="s">
        <v>436</v>
      </c>
      <c r="D224" s="88"/>
      <c r="E224" s="88"/>
      <c r="F224" s="89">
        <v>18722</v>
      </c>
    </row>
    <row r="225" spans="1:6" ht="51">
      <c r="A225" s="9">
        <f t="shared" si="3"/>
        <v>210</v>
      </c>
      <c r="B225" s="87" t="s">
        <v>914</v>
      </c>
      <c r="C225" s="88" t="s">
        <v>436</v>
      </c>
      <c r="D225" s="88" t="s">
        <v>915</v>
      </c>
      <c r="E225" s="88"/>
      <c r="F225" s="89">
        <v>18722</v>
      </c>
    </row>
    <row r="226" spans="1:6" ht="38.25">
      <c r="A226" s="9">
        <f t="shared" si="3"/>
        <v>211</v>
      </c>
      <c r="B226" s="87" t="s">
        <v>916</v>
      </c>
      <c r="C226" s="88" t="s">
        <v>436</v>
      </c>
      <c r="D226" s="88" t="s">
        <v>917</v>
      </c>
      <c r="E226" s="88"/>
      <c r="F226" s="89">
        <v>1500</v>
      </c>
    </row>
    <row r="227" spans="1:6" ht="89.25">
      <c r="A227" s="9">
        <f t="shared" si="3"/>
        <v>212</v>
      </c>
      <c r="B227" s="96" t="s">
        <v>918</v>
      </c>
      <c r="C227" s="88" t="s">
        <v>436</v>
      </c>
      <c r="D227" s="88" t="s">
        <v>919</v>
      </c>
      <c r="E227" s="88"/>
      <c r="F227" s="89">
        <v>200</v>
      </c>
    </row>
    <row r="228" spans="1:6" ht="25.5">
      <c r="A228" s="9">
        <f t="shared" si="3"/>
        <v>213</v>
      </c>
      <c r="B228" s="87" t="s">
        <v>629</v>
      </c>
      <c r="C228" s="88" t="s">
        <v>436</v>
      </c>
      <c r="D228" s="88" t="s">
        <v>919</v>
      </c>
      <c r="E228" s="88" t="s">
        <v>630</v>
      </c>
      <c r="F228" s="89">
        <v>200</v>
      </c>
    </row>
    <row r="229" spans="1:6" ht="38.25">
      <c r="A229" s="9">
        <f t="shared" si="3"/>
        <v>214</v>
      </c>
      <c r="B229" s="87" t="s">
        <v>701</v>
      </c>
      <c r="C229" s="88" t="s">
        <v>436</v>
      </c>
      <c r="D229" s="88" t="s">
        <v>919</v>
      </c>
      <c r="E229" s="88" t="s">
        <v>631</v>
      </c>
      <c r="F229" s="89">
        <v>200</v>
      </c>
    </row>
    <row r="230" spans="1:6" ht="127.5">
      <c r="A230" s="9">
        <f t="shared" si="3"/>
        <v>215</v>
      </c>
      <c r="B230" s="96" t="s">
        <v>922</v>
      </c>
      <c r="C230" s="88" t="s">
        <v>436</v>
      </c>
      <c r="D230" s="88" t="s">
        <v>923</v>
      </c>
      <c r="E230" s="88"/>
      <c r="F230" s="89">
        <v>200</v>
      </c>
    </row>
    <row r="231" spans="1:6" ht="25.5">
      <c r="A231" s="9">
        <f t="shared" si="3"/>
        <v>216</v>
      </c>
      <c r="B231" s="87" t="s">
        <v>629</v>
      </c>
      <c r="C231" s="88" t="s">
        <v>436</v>
      </c>
      <c r="D231" s="88" t="s">
        <v>923</v>
      </c>
      <c r="E231" s="88" t="s">
        <v>630</v>
      </c>
      <c r="F231" s="89">
        <v>200</v>
      </c>
    </row>
    <row r="232" spans="1:6" ht="38.25">
      <c r="A232" s="9">
        <f t="shared" si="3"/>
        <v>217</v>
      </c>
      <c r="B232" s="87" t="s">
        <v>701</v>
      </c>
      <c r="C232" s="88" t="s">
        <v>436</v>
      </c>
      <c r="D232" s="88" t="s">
        <v>923</v>
      </c>
      <c r="E232" s="88" t="s">
        <v>631</v>
      </c>
      <c r="F232" s="89">
        <v>200</v>
      </c>
    </row>
    <row r="233" spans="1:6" ht="102">
      <c r="A233" s="9">
        <f t="shared" si="3"/>
        <v>218</v>
      </c>
      <c r="B233" s="96" t="s">
        <v>924</v>
      </c>
      <c r="C233" s="88" t="s">
        <v>436</v>
      </c>
      <c r="D233" s="88" t="s">
        <v>925</v>
      </c>
      <c r="E233" s="88"/>
      <c r="F233" s="89">
        <v>600</v>
      </c>
    </row>
    <row r="234" spans="1:6" ht="25.5">
      <c r="A234" s="9">
        <f t="shared" si="3"/>
        <v>219</v>
      </c>
      <c r="B234" s="87" t="s">
        <v>629</v>
      </c>
      <c r="C234" s="88" t="s">
        <v>436</v>
      </c>
      <c r="D234" s="88" t="s">
        <v>925</v>
      </c>
      <c r="E234" s="88" t="s">
        <v>630</v>
      </c>
      <c r="F234" s="89">
        <v>600</v>
      </c>
    </row>
    <row r="235" spans="1:6" ht="38.25">
      <c r="A235" s="9">
        <f t="shared" si="3"/>
        <v>220</v>
      </c>
      <c r="B235" s="87" t="s">
        <v>701</v>
      </c>
      <c r="C235" s="88" t="s">
        <v>436</v>
      </c>
      <c r="D235" s="88" t="s">
        <v>925</v>
      </c>
      <c r="E235" s="88" t="s">
        <v>631</v>
      </c>
      <c r="F235" s="89">
        <v>600</v>
      </c>
    </row>
    <row r="236" spans="1:6" ht="102">
      <c r="A236" s="9">
        <f t="shared" si="3"/>
        <v>221</v>
      </c>
      <c r="B236" s="96" t="s">
        <v>722</v>
      </c>
      <c r="C236" s="88" t="s">
        <v>436</v>
      </c>
      <c r="D236" s="88" t="s">
        <v>723</v>
      </c>
      <c r="E236" s="88"/>
      <c r="F236" s="89">
        <v>500</v>
      </c>
    </row>
    <row r="237" spans="1:6" ht="25.5">
      <c r="A237" s="9">
        <f t="shared" si="3"/>
        <v>222</v>
      </c>
      <c r="B237" s="87" t="s">
        <v>629</v>
      </c>
      <c r="C237" s="88" t="s">
        <v>436</v>
      </c>
      <c r="D237" s="88" t="s">
        <v>723</v>
      </c>
      <c r="E237" s="88" t="s">
        <v>630</v>
      </c>
      <c r="F237" s="89">
        <v>500</v>
      </c>
    </row>
    <row r="238" spans="1:6" ht="38.25">
      <c r="A238" s="9">
        <f t="shared" si="3"/>
        <v>223</v>
      </c>
      <c r="B238" s="87" t="s">
        <v>701</v>
      </c>
      <c r="C238" s="88" t="s">
        <v>436</v>
      </c>
      <c r="D238" s="88" t="s">
        <v>723</v>
      </c>
      <c r="E238" s="88" t="s">
        <v>631</v>
      </c>
      <c r="F238" s="89">
        <v>500</v>
      </c>
    </row>
    <row r="239" spans="1:6" ht="25.5">
      <c r="A239" s="9">
        <f t="shared" si="3"/>
        <v>224</v>
      </c>
      <c r="B239" s="87" t="s">
        <v>814</v>
      </c>
      <c r="C239" s="88" t="s">
        <v>436</v>
      </c>
      <c r="D239" s="88" t="s">
        <v>926</v>
      </c>
      <c r="E239" s="88"/>
      <c r="F239" s="89">
        <v>1606</v>
      </c>
    </row>
    <row r="240" spans="1:6" ht="114.75">
      <c r="A240" s="9">
        <f t="shared" si="3"/>
        <v>225</v>
      </c>
      <c r="B240" s="96" t="s">
        <v>809</v>
      </c>
      <c r="C240" s="88" t="s">
        <v>436</v>
      </c>
      <c r="D240" s="88" t="s">
        <v>927</v>
      </c>
      <c r="E240" s="88"/>
      <c r="F240" s="89">
        <v>1500</v>
      </c>
    </row>
    <row r="241" spans="1:6" ht="25.5">
      <c r="A241" s="9">
        <f t="shared" si="3"/>
        <v>226</v>
      </c>
      <c r="B241" s="87" t="s">
        <v>629</v>
      </c>
      <c r="C241" s="88" t="s">
        <v>436</v>
      </c>
      <c r="D241" s="88" t="s">
        <v>927</v>
      </c>
      <c r="E241" s="88" t="s">
        <v>630</v>
      </c>
      <c r="F241" s="89">
        <v>1500</v>
      </c>
    </row>
    <row r="242" spans="1:6" ht="38.25">
      <c r="A242" s="9">
        <f t="shared" si="3"/>
        <v>227</v>
      </c>
      <c r="B242" s="87" t="s">
        <v>701</v>
      </c>
      <c r="C242" s="88" t="s">
        <v>436</v>
      </c>
      <c r="D242" s="88" t="s">
        <v>927</v>
      </c>
      <c r="E242" s="88" t="s">
        <v>631</v>
      </c>
      <c r="F242" s="89">
        <v>1500</v>
      </c>
    </row>
    <row r="243" spans="1:6" ht="127.5">
      <c r="A243" s="9">
        <f t="shared" si="3"/>
        <v>228</v>
      </c>
      <c r="B243" s="96" t="s">
        <v>810</v>
      </c>
      <c r="C243" s="88" t="s">
        <v>436</v>
      </c>
      <c r="D243" s="88" t="s">
        <v>928</v>
      </c>
      <c r="E243" s="88"/>
      <c r="F243" s="89">
        <v>100</v>
      </c>
    </row>
    <row r="244" spans="1:6" ht="25.5">
      <c r="A244" s="9">
        <f t="shared" si="3"/>
        <v>229</v>
      </c>
      <c r="B244" s="87" t="s">
        <v>629</v>
      </c>
      <c r="C244" s="88" t="s">
        <v>436</v>
      </c>
      <c r="D244" s="88" t="s">
        <v>928</v>
      </c>
      <c r="E244" s="88" t="s">
        <v>630</v>
      </c>
      <c r="F244" s="89">
        <v>100</v>
      </c>
    </row>
    <row r="245" spans="1:6" ht="38.25">
      <c r="A245" s="9">
        <f t="shared" si="3"/>
        <v>230</v>
      </c>
      <c r="B245" s="87" t="s">
        <v>701</v>
      </c>
      <c r="C245" s="88" t="s">
        <v>436</v>
      </c>
      <c r="D245" s="88" t="s">
        <v>928</v>
      </c>
      <c r="E245" s="88" t="s">
        <v>631</v>
      </c>
      <c r="F245" s="89">
        <v>100</v>
      </c>
    </row>
    <row r="246" spans="1:6" ht="102">
      <c r="A246" s="9">
        <f t="shared" si="3"/>
        <v>231</v>
      </c>
      <c r="B246" s="96" t="s">
        <v>811</v>
      </c>
      <c r="C246" s="88" t="s">
        <v>436</v>
      </c>
      <c r="D246" s="88" t="s">
        <v>929</v>
      </c>
      <c r="E246" s="88"/>
      <c r="F246" s="89">
        <v>6</v>
      </c>
    </row>
    <row r="247" spans="1:6" ht="25.5">
      <c r="A247" s="9">
        <f t="shared" si="3"/>
        <v>232</v>
      </c>
      <c r="B247" s="87" t="s">
        <v>629</v>
      </c>
      <c r="C247" s="88" t="s">
        <v>436</v>
      </c>
      <c r="D247" s="88" t="s">
        <v>929</v>
      </c>
      <c r="E247" s="88" t="s">
        <v>630</v>
      </c>
      <c r="F247" s="89">
        <v>6</v>
      </c>
    </row>
    <row r="248" spans="1:6" ht="38.25">
      <c r="A248" s="9">
        <f t="shared" si="3"/>
        <v>233</v>
      </c>
      <c r="B248" s="87" t="s">
        <v>701</v>
      </c>
      <c r="C248" s="88" t="s">
        <v>436</v>
      </c>
      <c r="D248" s="88" t="s">
        <v>929</v>
      </c>
      <c r="E248" s="88" t="s">
        <v>631</v>
      </c>
      <c r="F248" s="89">
        <v>6</v>
      </c>
    </row>
    <row r="249" spans="1:6" ht="12.75">
      <c r="A249" s="9">
        <f t="shared" si="3"/>
        <v>234</v>
      </c>
      <c r="B249" s="87" t="s">
        <v>312</v>
      </c>
      <c r="C249" s="88" t="s">
        <v>436</v>
      </c>
      <c r="D249" s="88" t="s">
        <v>930</v>
      </c>
      <c r="E249" s="88"/>
      <c r="F249" s="89">
        <v>15616</v>
      </c>
    </row>
    <row r="250" spans="1:6" ht="102">
      <c r="A250" s="9">
        <f t="shared" si="3"/>
        <v>235</v>
      </c>
      <c r="B250" s="96" t="s">
        <v>511</v>
      </c>
      <c r="C250" s="88" t="s">
        <v>436</v>
      </c>
      <c r="D250" s="88" t="s">
        <v>725</v>
      </c>
      <c r="E250" s="88"/>
      <c r="F250" s="89">
        <v>15616</v>
      </c>
    </row>
    <row r="251" spans="1:6" ht="12.75">
      <c r="A251" s="9">
        <f t="shared" si="3"/>
        <v>236</v>
      </c>
      <c r="B251" s="87" t="s">
        <v>655</v>
      </c>
      <c r="C251" s="88" t="s">
        <v>436</v>
      </c>
      <c r="D251" s="88" t="s">
        <v>725</v>
      </c>
      <c r="E251" s="88" t="s">
        <v>656</v>
      </c>
      <c r="F251" s="89">
        <v>15616</v>
      </c>
    </row>
    <row r="252" spans="1:6" ht="51">
      <c r="A252" s="9">
        <f t="shared" si="3"/>
        <v>237</v>
      </c>
      <c r="B252" s="87" t="s">
        <v>1031</v>
      </c>
      <c r="C252" s="88" t="s">
        <v>436</v>
      </c>
      <c r="D252" s="88" t="s">
        <v>725</v>
      </c>
      <c r="E252" s="88" t="s">
        <v>1032</v>
      </c>
      <c r="F252" s="89">
        <v>15616</v>
      </c>
    </row>
    <row r="253" spans="1:6" ht="12.75">
      <c r="A253" s="9">
        <f t="shared" si="3"/>
        <v>238</v>
      </c>
      <c r="B253" s="87" t="s">
        <v>618</v>
      </c>
      <c r="C253" s="88" t="s">
        <v>619</v>
      </c>
      <c r="D253" s="88"/>
      <c r="E253" s="88"/>
      <c r="F253" s="89">
        <v>890</v>
      </c>
    </row>
    <row r="254" spans="1:6" ht="25.5">
      <c r="A254" s="9">
        <f t="shared" si="3"/>
        <v>239</v>
      </c>
      <c r="B254" s="87" t="s">
        <v>645</v>
      </c>
      <c r="C254" s="88" t="s">
        <v>619</v>
      </c>
      <c r="D254" s="88" t="s">
        <v>646</v>
      </c>
      <c r="E254" s="88"/>
      <c r="F254" s="89">
        <v>890</v>
      </c>
    </row>
    <row r="255" spans="1:6" ht="25.5">
      <c r="A255" s="9">
        <f t="shared" si="3"/>
        <v>240</v>
      </c>
      <c r="B255" s="87" t="s">
        <v>647</v>
      </c>
      <c r="C255" s="88" t="s">
        <v>619</v>
      </c>
      <c r="D255" s="88" t="s">
        <v>648</v>
      </c>
      <c r="E255" s="88"/>
      <c r="F255" s="89">
        <v>770</v>
      </c>
    </row>
    <row r="256" spans="1:6" ht="38.25">
      <c r="A256" s="9">
        <f t="shared" si="3"/>
        <v>241</v>
      </c>
      <c r="B256" s="87" t="s">
        <v>726</v>
      </c>
      <c r="C256" s="88" t="s">
        <v>619</v>
      </c>
      <c r="D256" s="88" t="s">
        <v>727</v>
      </c>
      <c r="E256" s="88"/>
      <c r="F256" s="89">
        <v>770</v>
      </c>
    </row>
    <row r="257" spans="1:6" ht="25.5">
      <c r="A257" s="9">
        <f t="shared" si="3"/>
        <v>242</v>
      </c>
      <c r="B257" s="87" t="s">
        <v>629</v>
      </c>
      <c r="C257" s="88" t="s">
        <v>619</v>
      </c>
      <c r="D257" s="88" t="s">
        <v>727</v>
      </c>
      <c r="E257" s="88" t="s">
        <v>630</v>
      </c>
      <c r="F257" s="89">
        <v>770</v>
      </c>
    </row>
    <row r="258" spans="1:6" ht="38.25">
      <c r="A258" s="9">
        <f t="shared" si="3"/>
        <v>243</v>
      </c>
      <c r="B258" s="87" t="s">
        <v>701</v>
      </c>
      <c r="C258" s="88" t="s">
        <v>619</v>
      </c>
      <c r="D258" s="88" t="s">
        <v>727</v>
      </c>
      <c r="E258" s="88" t="s">
        <v>631</v>
      </c>
      <c r="F258" s="89">
        <v>770</v>
      </c>
    </row>
    <row r="259" spans="1:6" ht="25.5">
      <c r="A259" s="9">
        <f t="shared" si="3"/>
        <v>244</v>
      </c>
      <c r="B259" s="87" t="s">
        <v>867</v>
      </c>
      <c r="C259" s="88" t="s">
        <v>619</v>
      </c>
      <c r="D259" s="88" t="s">
        <v>868</v>
      </c>
      <c r="E259" s="88"/>
      <c r="F259" s="89">
        <v>120</v>
      </c>
    </row>
    <row r="260" spans="1:6" ht="51">
      <c r="A260" s="9">
        <f t="shared" si="3"/>
        <v>245</v>
      </c>
      <c r="B260" s="87" t="s">
        <v>736</v>
      </c>
      <c r="C260" s="88" t="s">
        <v>619</v>
      </c>
      <c r="D260" s="88" t="s">
        <v>874</v>
      </c>
      <c r="E260" s="88"/>
      <c r="F260" s="89">
        <v>120</v>
      </c>
    </row>
    <row r="261" spans="1:6" ht="12.75">
      <c r="A261" s="9">
        <f t="shared" si="3"/>
        <v>246</v>
      </c>
      <c r="B261" s="87" t="s">
        <v>920</v>
      </c>
      <c r="C261" s="88" t="s">
        <v>619</v>
      </c>
      <c r="D261" s="88" t="s">
        <v>874</v>
      </c>
      <c r="E261" s="88" t="s">
        <v>797</v>
      </c>
      <c r="F261" s="89">
        <v>120</v>
      </c>
    </row>
    <row r="262" spans="1:6" ht="12.75">
      <c r="A262" s="9">
        <f t="shared" si="3"/>
        <v>247</v>
      </c>
      <c r="B262" s="87" t="s">
        <v>590</v>
      </c>
      <c r="C262" s="88" t="s">
        <v>619</v>
      </c>
      <c r="D262" s="88" t="s">
        <v>874</v>
      </c>
      <c r="E262" s="88" t="s">
        <v>921</v>
      </c>
      <c r="F262" s="89">
        <v>120</v>
      </c>
    </row>
    <row r="263" spans="1:6" ht="25.5">
      <c r="A263" s="9">
        <f t="shared" si="3"/>
        <v>248</v>
      </c>
      <c r="B263" s="87" t="s">
        <v>437</v>
      </c>
      <c r="C263" s="88" t="s">
        <v>438</v>
      </c>
      <c r="D263" s="88"/>
      <c r="E263" s="88"/>
      <c r="F263" s="89">
        <v>3340.9</v>
      </c>
    </row>
    <row r="264" spans="1:6" ht="51">
      <c r="A264" s="9">
        <f t="shared" si="3"/>
        <v>249</v>
      </c>
      <c r="B264" s="87" t="s">
        <v>914</v>
      </c>
      <c r="C264" s="88" t="s">
        <v>438</v>
      </c>
      <c r="D264" s="88" t="s">
        <v>915</v>
      </c>
      <c r="E264" s="88"/>
      <c r="F264" s="89">
        <v>3340.9</v>
      </c>
    </row>
    <row r="265" spans="1:6" ht="38.25">
      <c r="A265" s="9">
        <f t="shared" si="3"/>
        <v>250</v>
      </c>
      <c r="B265" s="87" t="s">
        <v>512</v>
      </c>
      <c r="C265" s="88" t="s">
        <v>438</v>
      </c>
      <c r="D265" s="88" t="s">
        <v>932</v>
      </c>
      <c r="E265" s="88"/>
      <c r="F265" s="89">
        <v>2890.9</v>
      </c>
    </row>
    <row r="266" spans="1:6" ht="102">
      <c r="A266" s="9">
        <f t="shared" si="3"/>
        <v>251</v>
      </c>
      <c r="B266" s="96" t="s">
        <v>513</v>
      </c>
      <c r="C266" s="88" t="s">
        <v>438</v>
      </c>
      <c r="D266" s="88" t="s">
        <v>936</v>
      </c>
      <c r="E266" s="88"/>
      <c r="F266" s="89">
        <v>2890.9</v>
      </c>
    </row>
    <row r="267" spans="1:6" ht="76.5">
      <c r="A267" s="9">
        <f t="shared" si="3"/>
        <v>252</v>
      </c>
      <c r="B267" s="87" t="s">
        <v>308</v>
      </c>
      <c r="C267" s="88" t="s">
        <v>438</v>
      </c>
      <c r="D267" s="88" t="s">
        <v>936</v>
      </c>
      <c r="E267" s="88" t="s">
        <v>309</v>
      </c>
      <c r="F267" s="89">
        <v>2401.9</v>
      </c>
    </row>
    <row r="268" spans="1:6" ht="25.5">
      <c r="A268" s="9">
        <f t="shared" si="3"/>
        <v>253</v>
      </c>
      <c r="B268" s="87" t="s">
        <v>937</v>
      </c>
      <c r="C268" s="88" t="s">
        <v>438</v>
      </c>
      <c r="D268" s="88" t="s">
        <v>936</v>
      </c>
      <c r="E268" s="88" t="s">
        <v>761</v>
      </c>
      <c r="F268" s="89">
        <v>2401.9</v>
      </c>
    </row>
    <row r="269" spans="1:6" ht="25.5">
      <c r="A269" s="9">
        <f t="shared" si="3"/>
        <v>254</v>
      </c>
      <c r="B269" s="87" t="s">
        <v>629</v>
      </c>
      <c r="C269" s="88" t="s">
        <v>438</v>
      </c>
      <c r="D269" s="88" t="s">
        <v>936</v>
      </c>
      <c r="E269" s="88" t="s">
        <v>630</v>
      </c>
      <c r="F269" s="89">
        <v>489</v>
      </c>
    </row>
    <row r="270" spans="1:6" ht="38.25">
      <c r="A270" s="9">
        <f t="shared" si="3"/>
        <v>255</v>
      </c>
      <c r="B270" s="87" t="s">
        <v>701</v>
      </c>
      <c r="C270" s="88" t="s">
        <v>438</v>
      </c>
      <c r="D270" s="88" t="s">
        <v>936</v>
      </c>
      <c r="E270" s="88" t="s">
        <v>631</v>
      </c>
      <c r="F270" s="89">
        <v>489</v>
      </c>
    </row>
    <row r="271" spans="1:6" ht="12.75">
      <c r="A271" s="9">
        <f t="shared" si="3"/>
        <v>256</v>
      </c>
      <c r="B271" s="87" t="s">
        <v>312</v>
      </c>
      <c r="C271" s="88" t="s">
        <v>438</v>
      </c>
      <c r="D271" s="88" t="s">
        <v>930</v>
      </c>
      <c r="E271" s="88"/>
      <c r="F271" s="89">
        <v>450</v>
      </c>
    </row>
    <row r="272" spans="1:6" ht="102">
      <c r="A272" s="9">
        <f t="shared" si="3"/>
        <v>257</v>
      </c>
      <c r="B272" s="96" t="s">
        <v>728</v>
      </c>
      <c r="C272" s="88" t="s">
        <v>438</v>
      </c>
      <c r="D272" s="88" t="s">
        <v>938</v>
      </c>
      <c r="E272" s="88"/>
      <c r="F272" s="89">
        <v>450</v>
      </c>
    </row>
    <row r="273" spans="1:6" ht="25.5">
      <c r="A273" s="9">
        <f t="shared" si="3"/>
        <v>258</v>
      </c>
      <c r="B273" s="87" t="s">
        <v>629</v>
      </c>
      <c r="C273" s="88" t="s">
        <v>438</v>
      </c>
      <c r="D273" s="88" t="s">
        <v>938</v>
      </c>
      <c r="E273" s="88" t="s">
        <v>630</v>
      </c>
      <c r="F273" s="89">
        <v>450</v>
      </c>
    </row>
    <row r="274" spans="1:6" ht="38.25">
      <c r="A274" s="9">
        <f aca="true" t="shared" si="4" ref="A274:A337">A273+1</f>
        <v>259</v>
      </c>
      <c r="B274" s="87" t="s">
        <v>701</v>
      </c>
      <c r="C274" s="88" t="s">
        <v>438</v>
      </c>
      <c r="D274" s="88" t="s">
        <v>938</v>
      </c>
      <c r="E274" s="88" t="s">
        <v>631</v>
      </c>
      <c r="F274" s="89">
        <v>450</v>
      </c>
    </row>
    <row r="275" spans="1:6" ht="12.75">
      <c r="A275" s="195">
        <f t="shared" si="4"/>
        <v>260</v>
      </c>
      <c r="B275" s="84" t="s">
        <v>939</v>
      </c>
      <c r="C275" s="83" t="s">
        <v>439</v>
      </c>
      <c r="D275" s="83"/>
      <c r="E275" s="83"/>
      <c r="F275" s="85">
        <v>438749</v>
      </c>
    </row>
    <row r="276" spans="1:6" ht="12.75">
      <c r="A276" s="9">
        <f t="shared" si="4"/>
        <v>261</v>
      </c>
      <c r="B276" s="87" t="s">
        <v>440</v>
      </c>
      <c r="C276" s="88" t="s">
        <v>441</v>
      </c>
      <c r="D276" s="88"/>
      <c r="E276" s="88"/>
      <c r="F276" s="89">
        <v>107619.4</v>
      </c>
    </row>
    <row r="277" spans="1:6" ht="25.5">
      <c r="A277" s="9">
        <f t="shared" si="4"/>
        <v>262</v>
      </c>
      <c r="B277" s="87" t="s">
        <v>202</v>
      </c>
      <c r="C277" s="88" t="s">
        <v>441</v>
      </c>
      <c r="D277" s="88" t="s">
        <v>203</v>
      </c>
      <c r="E277" s="88"/>
      <c r="F277" s="89">
        <v>107564.4</v>
      </c>
    </row>
    <row r="278" spans="1:6" ht="25.5">
      <c r="A278" s="9">
        <f t="shared" si="4"/>
        <v>263</v>
      </c>
      <c r="B278" s="87" t="s">
        <v>826</v>
      </c>
      <c r="C278" s="88" t="s">
        <v>441</v>
      </c>
      <c r="D278" s="88" t="s">
        <v>205</v>
      </c>
      <c r="E278" s="88"/>
      <c r="F278" s="89">
        <v>106895.4</v>
      </c>
    </row>
    <row r="279" spans="1:6" ht="153">
      <c r="A279" s="9">
        <f t="shared" si="4"/>
        <v>264</v>
      </c>
      <c r="B279" s="96" t="s">
        <v>1108</v>
      </c>
      <c r="C279" s="88" t="s">
        <v>441</v>
      </c>
      <c r="D279" s="88" t="s">
        <v>827</v>
      </c>
      <c r="E279" s="88"/>
      <c r="F279" s="89">
        <v>49782.8</v>
      </c>
    </row>
    <row r="280" spans="1:6" ht="76.5">
      <c r="A280" s="9">
        <f t="shared" si="4"/>
        <v>265</v>
      </c>
      <c r="B280" s="87" t="s">
        <v>308</v>
      </c>
      <c r="C280" s="88" t="s">
        <v>441</v>
      </c>
      <c r="D280" s="88" t="s">
        <v>827</v>
      </c>
      <c r="E280" s="88" t="s">
        <v>309</v>
      </c>
      <c r="F280" s="89">
        <v>26573.1</v>
      </c>
    </row>
    <row r="281" spans="1:6" ht="25.5">
      <c r="A281" s="9">
        <f t="shared" si="4"/>
        <v>266</v>
      </c>
      <c r="B281" s="87" t="s">
        <v>937</v>
      </c>
      <c r="C281" s="88" t="s">
        <v>441</v>
      </c>
      <c r="D281" s="88" t="s">
        <v>827</v>
      </c>
      <c r="E281" s="88" t="s">
        <v>761</v>
      </c>
      <c r="F281" s="89">
        <v>26573.1</v>
      </c>
    </row>
    <row r="282" spans="1:6" ht="25.5">
      <c r="A282" s="9">
        <f t="shared" si="4"/>
        <v>267</v>
      </c>
      <c r="B282" s="87" t="s">
        <v>629</v>
      </c>
      <c r="C282" s="88" t="s">
        <v>441</v>
      </c>
      <c r="D282" s="88" t="s">
        <v>827</v>
      </c>
      <c r="E282" s="88" t="s">
        <v>630</v>
      </c>
      <c r="F282" s="89">
        <v>519.4</v>
      </c>
    </row>
    <row r="283" spans="1:6" ht="38.25">
      <c r="A283" s="9">
        <f t="shared" si="4"/>
        <v>268</v>
      </c>
      <c r="B283" s="87" t="s">
        <v>701</v>
      </c>
      <c r="C283" s="88" t="s">
        <v>441</v>
      </c>
      <c r="D283" s="88" t="s">
        <v>827</v>
      </c>
      <c r="E283" s="88" t="s">
        <v>631</v>
      </c>
      <c r="F283" s="89">
        <v>519.4</v>
      </c>
    </row>
    <row r="284" spans="1:6" ht="38.25">
      <c r="A284" s="9">
        <f t="shared" si="4"/>
        <v>269</v>
      </c>
      <c r="B284" s="87" t="s">
        <v>625</v>
      </c>
      <c r="C284" s="88" t="s">
        <v>441</v>
      </c>
      <c r="D284" s="88" t="s">
        <v>827</v>
      </c>
      <c r="E284" s="88" t="s">
        <v>372</v>
      </c>
      <c r="F284" s="89">
        <v>22690.3</v>
      </c>
    </row>
    <row r="285" spans="1:6" ht="12.75">
      <c r="A285" s="9">
        <f t="shared" si="4"/>
        <v>270</v>
      </c>
      <c r="B285" s="87" t="s">
        <v>373</v>
      </c>
      <c r="C285" s="88" t="s">
        <v>441</v>
      </c>
      <c r="D285" s="88" t="s">
        <v>827</v>
      </c>
      <c r="E285" s="88" t="s">
        <v>374</v>
      </c>
      <c r="F285" s="89">
        <v>22690.3</v>
      </c>
    </row>
    <row r="286" spans="1:6" ht="76.5">
      <c r="A286" s="9">
        <f t="shared" si="4"/>
        <v>271</v>
      </c>
      <c r="B286" s="87" t="s">
        <v>1109</v>
      </c>
      <c r="C286" s="88" t="s">
        <v>441</v>
      </c>
      <c r="D286" s="88" t="s">
        <v>829</v>
      </c>
      <c r="E286" s="88"/>
      <c r="F286" s="89">
        <v>57112.6</v>
      </c>
    </row>
    <row r="287" spans="1:6" ht="76.5">
      <c r="A287" s="9">
        <f t="shared" si="4"/>
        <v>272</v>
      </c>
      <c r="B287" s="87" t="s">
        <v>308</v>
      </c>
      <c r="C287" s="88" t="s">
        <v>441</v>
      </c>
      <c r="D287" s="88" t="s">
        <v>829</v>
      </c>
      <c r="E287" s="88" t="s">
        <v>309</v>
      </c>
      <c r="F287" s="89">
        <v>16600</v>
      </c>
    </row>
    <row r="288" spans="1:6" ht="25.5">
      <c r="A288" s="9">
        <f t="shared" si="4"/>
        <v>273</v>
      </c>
      <c r="B288" s="87" t="s">
        <v>937</v>
      </c>
      <c r="C288" s="88" t="s">
        <v>441</v>
      </c>
      <c r="D288" s="88" t="s">
        <v>829</v>
      </c>
      <c r="E288" s="88" t="s">
        <v>761</v>
      </c>
      <c r="F288" s="89">
        <v>16600</v>
      </c>
    </row>
    <row r="289" spans="1:6" ht="25.5">
      <c r="A289" s="9">
        <f t="shared" si="4"/>
        <v>274</v>
      </c>
      <c r="B289" s="87" t="s">
        <v>629</v>
      </c>
      <c r="C289" s="88" t="s">
        <v>441</v>
      </c>
      <c r="D289" s="88" t="s">
        <v>829</v>
      </c>
      <c r="E289" s="88" t="s">
        <v>630</v>
      </c>
      <c r="F289" s="89">
        <v>14463.4</v>
      </c>
    </row>
    <row r="290" spans="1:6" ht="38.25">
      <c r="A290" s="9">
        <f t="shared" si="4"/>
        <v>275</v>
      </c>
      <c r="B290" s="87" t="s">
        <v>701</v>
      </c>
      <c r="C290" s="88" t="s">
        <v>441</v>
      </c>
      <c r="D290" s="88" t="s">
        <v>829</v>
      </c>
      <c r="E290" s="88" t="s">
        <v>631</v>
      </c>
      <c r="F290" s="89">
        <v>14463.4</v>
      </c>
    </row>
    <row r="291" spans="1:6" ht="38.25">
      <c r="A291" s="9">
        <f t="shared" si="4"/>
        <v>276</v>
      </c>
      <c r="B291" s="87" t="s">
        <v>625</v>
      </c>
      <c r="C291" s="88" t="s">
        <v>441</v>
      </c>
      <c r="D291" s="88" t="s">
        <v>829</v>
      </c>
      <c r="E291" s="88" t="s">
        <v>372</v>
      </c>
      <c r="F291" s="89">
        <v>25796.7</v>
      </c>
    </row>
    <row r="292" spans="1:6" ht="12.75">
      <c r="A292" s="9">
        <f t="shared" si="4"/>
        <v>277</v>
      </c>
      <c r="B292" s="87" t="s">
        <v>373</v>
      </c>
      <c r="C292" s="88" t="s">
        <v>441</v>
      </c>
      <c r="D292" s="88" t="s">
        <v>829</v>
      </c>
      <c r="E292" s="88" t="s">
        <v>374</v>
      </c>
      <c r="F292" s="89">
        <v>25796.7</v>
      </c>
    </row>
    <row r="293" spans="1:6" ht="12.75">
      <c r="A293" s="9">
        <f t="shared" si="4"/>
        <v>278</v>
      </c>
      <c r="B293" s="87" t="s">
        <v>655</v>
      </c>
      <c r="C293" s="88" t="s">
        <v>441</v>
      </c>
      <c r="D293" s="88" t="s">
        <v>829</v>
      </c>
      <c r="E293" s="88" t="s">
        <v>656</v>
      </c>
      <c r="F293" s="89">
        <v>252.5</v>
      </c>
    </row>
    <row r="294" spans="1:6" ht="12.75">
      <c r="A294" s="9">
        <f t="shared" si="4"/>
        <v>279</v>
      </c>
      <c r="B294" s="87" t="s">
        <v>657</v>
      </c>
      <c r="C294" s="88" t="s">
        <v>441</v>
      </c>
      <c r="D294" s="88" t="s">
        <v>829</v>
      </c>
      <c r="E294" s="88" t="s">
        <v>658</v>
      </c>
      <c r="F294" s="89">
        <v>252.5</v>
      </c>
    </row>
    <row r="295" spans="1:6" ht="38.25">
      <c r="A295" s="9">
        <f t="shared" si="4"/>
        <v>280</v>
      </c>
      <c r="B295" s="87" t="s">
        <v>824</v>
      </c>
      <c r="C295" s="88" t="s">
        <v>441</v>
      </c>
      <c r="D295" s="88" t="s">
        <v>837</v>
      </c>
      <c r="E295" s="88"/>
      <c r="F295" s="89">
        <v>669</v>
      </c>
    </row>
    <row r="296" spans="1:6" ht="114.75">
      <c r="A296" s="9">
        <f t="shared" si="4"/>
        <v>281</v>
      </c>
      <c r="B296" s="96" t="s">
        <v>825</v>
      </c>
      <c r="C296" s="88" t="s">
        <v>441</v>
      </c>
      <c r="D296" s="88" t="s">
        <v>838</v>
      </c>
      <c r="E296" s="88"/>
      <c r="F296" s="89">
        <v>669</v>
      </c>
    </row>
    <row r="297" spans="1:6" ht="25.5">
      <c r="A297" s="9">
        <f t="shared" si="4"/>
        <v>282</v>
      </c>
      <c r="B297" s="87" t="s">
        <v>629</v>
      </c>
      <c r="C297" s="88" t="s">
        <v>441</v>
      </c>
      <c r="D297" s="88" t="s">
        <v>838</v>
      </c>
      <c r="E297" s="88" t="s">
        <v>630</v>
      </c>
      <c r="F297" s="89">
        <v>576</v>
      </c>
    </row>
    <row r="298" spans="1:6" ht="38.25">
      <c r="A298" s="9">
        <f t="shared" si="4"/>
        <v>283</v>
      </c>
      <c r="B298" s="87" t="s">
        <v>701</v>
      </c>
      <c r="C298" s="88" t="s">
        <v>441</v>
      </c>
      <c r="D298" s="88" t="s">
        <v>838</v>
      </c>
      <c r="E298" s="88" t="s">
        <v>631</v>
      </c>
      <c r="F298" s="89">
        <v>576</v>
      </c>
    </row>
    <row r="299" spans="1:6" ht="38.25">
      <c r="A299" s="9">
        <f t="shared" si="4"/>
        <v>284</v>
      </c>
      <c r="B299" s="87" t="s">
        <v>625</v>
      </c>
      <c r="C299" s="88" t="s">
        <v>441</v>
      </c>
      <c r="D299" s="88" t="s">
        <v>838</v>
      </c>
      <c r="E299" s="88" t="s">
        <v>372</v>
      </c>
      <c r="F299" s="89">
        <v>93</v>
      </c>
    </row>
    <row r="300" spans="1:6" ht="12.75">
      <c r="A300" s="9">
        <f t="shared" si="4"/>
        <v>285</v>
      </c>
      <c r="B300" s="87" t="s">
        <v>373</v>
      </c>
      <c r="C300" s="88" t="s">
        <v>441</v>
      </c>
      <c r="D300" s="88" t="s">
        <v>838</v>
      </c>
      <c r="E300" s="88" t="s">
        <v>374</v>
      </c>
      <c r="F300" s="89">
        <v>93</v>
      </c>
    </row>
    <row r="301" spans="1:6" ht="25.5">
      <c r="A301" s="9">
        <f t="shared" si="4"/>
        <v>286</v>
      </c>
      <c r="B301" s="87" t="s">
        <v>670</v>
      </c>
      <c r="C301" s="88" t="s">
        <v>441</v>
      </c>
      <c r="D301" s="88" t="s">
        <v>671</v>
      </c>
      <c r="E301" s="88"/>
      <c r="F301" s="89">
        <v>55</v>
      </c>
    </row>
    <row r="302" spans="1:6" ht="12.75">
      <c r="A302" s="9">
        <f t="shared" si="4"/>
        <v>287</v>
      </c>
      <c r="B302" s="87" t="s">
        <v>312</v>
      </c>
      <c r="C302" s="88" t="s">
        <v>441</v>
      </c>
      <c r="D302" s="88" t="s">
        <v>672</v>
      </c>
      <c r="E302" s="88"/>
      <c r="F302" s="89">
        <v>55</v>
      </c>
    </row>
    <row r="303" spans="1:6" ht="51">
      <c r="A303" s="9">
        <f t="shared" si="4"/>
        <v>288</v>
      </c>
      <c r="B303" s="87" t="s">
        <v>515</v>
      </c>
      <c r="C303" s="88" t="s">
        <v>441</v>
      </c>
      <c r="D303" s="88" t="s">
        <v>839</v>
      </c>
      <c r="E303" s="88"/>
      <c r="F303" s="89">
        <v>55</v>
      </c>
    </row>
    <row r="304" spans="1:6" ht="25.5">
      <c r="A304" s="9">
        <f t="shared" si="4"/>
        <v>289</v>
      </c>
      <c r="B304" s="87" t="s">
        <v>629</v>
      </c>
      <c r="C304" s="88" t="s">
        <v>441</v>
      </c>
      <c r="D304" s="88" t="s">
        <v>839</v>
      </c>
      <c r="E304" s="88" t="s">
        <v>630</v>
      </c>
      <c r="F304" s="89">
        <v>55</v>
      </c>
    </row>
    <row r="305" spans="1:6" ht="38.25">
      <c r="A305" s="9">
        <f t="shared" si="4"/>
        <v>290</v>
      </c>
      <c r="B305" s="87" t="s">
        <v>701</v>
      </c>
      <c r="C305" s="88" t="s">
        <v>441</v>
      </c>
      <c r="D305" s="88" t="s">
        <v>839</v>
      </c>
      <c r="E305" s="88" t="s">
        <v>631</v>
      </c>
      <c r="F305" s="89">
        <v>55</v>
      </c>
    </row>
    <row r="306" spans="1:6" ht="12.75">
      <c r="A306" s="9">
        <f t="shared" si="4"/>
        <v>291</v>
      </c>
      <c r="B306" s="87" t="s">
        <v>442</v>
      </c>
      <c r="C306" s="88" t="s">
        <v>443</v>
      </c>
      <c r="D306" s="88"/>
      <c r="E306" s="88"/>
      <c r="F306" s="89">
        <v>307418.5</v>
      </c>
    </row>
    <row r="307" spans="1:6" ht="25.5">
      <c r="A307" s="9">
        <f t="shared" si="4"/>
        <v>292</v>
      </c>
      <c r="B307" s="87" t="s">
        <v>202</v>
      </c>
      <c r="C307" s="88" t="s">
        <v>443</v>
      </c>
      <c r="D307" s="88" t="s">
        <v>203</v>
      </c>
      <c r="E307" s="88"/>
      <c r="F307" s="89">
        <v>307363.5</v>
      </c>
    </row>
    <row r="308" spans="1:6" ht="25.5">
      <c r="A308" s="9">
        <f t="shared" si="4"/>
        <v>293</v>
      </c>
      <c r="B308" s="87" t="s">
        <v>826</v>
      </c>
      <c r="C308" s="88" t="s">
        <v>443</v>
      </c>
      <c r="D308" s="88" t="s">
        <v>205</v>
      </c>
      <c r="E308" s="88"/>
      <c r="F308" s="89">
        <v>304319.5</v>
      </c>
    </row>
    <row r="309" spans="1:6" ht="153">
      <c r="A309" s="9">
        <f t="shared" si="4"/>
        <v>294</v>
      </c>
      <c r="B309" s="96" t="s">
        <v>1088</v>
      </c>
      <c r="C309" s="88" t="s">
        <v>443</v>
      </c>
      <c r="D309" s="88" t="s">
        <v>830</v>
      </c>
      <c r="E309" s="88"/>
      <c r="F309" s="89">
        <v>168643.4</v>
      </c>
    </row>
    <row r="310" spans="1:6" ht="76.5">
      <c r="A310" s="9">
        <f t="shared" si="4"/>
        <v>295</v>
      </c>
      <c r="B310" s="87" t="s">
        <v>308</v>
      </c>
      <c r="C310" s="88" t="s">
        <v>443</v>
      </c>
      <c r="D310" s="88" t="s">
        <v>830</v>
      </c>
      <c r="E310" s="88" t="s">
        <v>309</v>
      </c>
      <c r="F310" s="89">
        <v>17329.7</v>
      </c>
    </row>
    <row r="311" spans="1:6" ht="25.5">
      <c r="A311" s="9">
        <f t="shared" si="4"/>
        <v>296</v>
      </c>
      <c r="B311" s="87" t="s">
        <v>937</v>
      </c>
      <c r="C311" s="88" t="s">
        <v>443</v>
      </c>
      <c r="D311" s="88" t="s">
        <v>830</v>
      </c>
      <c r="E311" s="88" t="s">
        <v>761</v>
      </c>
      <c r="F311" s="89">
        <v>17329.7</v>
      </c>
    </row>
    <row r="312" spans="1:6" ht="25.5">
      <c r="A312" s="9">
        <f t="shared" si="4"/>
        <v>297</v>
      </c>
      <c r="B312" s="87" t="s">
        <v>629</v>
      </c>
      <c r="C312" s="88" t="s">
        <v>443</v>
      </c>
      <c r="D312" s="88" t="s">
        <v>830</v>
      </c>
      <c r="E312" s="88" t="s">
        <v>630</v>
      </c>
      <c r="F312" s="89">
        <v>729.5</v>
      </c>
    </row>
    <row r="313" spans="1:6" ht="38.25">
      <c r="A313" s="9">
        <f t="shared" si="4"/>
        <v>298</v>
      </c>
      <c r="B313" s="87" t="s">
        <v>701</v>
      </c>
      <c r="C313" s="88" t="s">
        <v>443</v>
      </c>
      <c r="D313" s="88" t="s">
        <v>830</v>
      </c>
      <c r="E313" s="88" t="s">
        <v>631</v>
      </c>
      <c r="F313" s="89">
        <v>729.5</v>
      </c>
    </row>
    <row r="314" spans="1:6" ht="38.25">
      <c r="A314" s="9">
        <f t="shared" si="4"/>
        <v>299</v>
      </c>
      <c r="B314" s="87" t="s">
        <v>625</v>
      </c>
      <c r="C314" s="88" t="s">
        <v>443</v>
      </c>
      <c r="D314" s="88" t="s">
        <v>830</v>
      </c>
      <c r="E314" s="88" t="s">
        <v>372</v>
      </c>
      <c r="F314" s="89">
        <v>150584.2</v>
      </c>
    </row>
    <row r="315" spans="1:6" ht="12.75">
      <c r="A315" s="9">
        <f t="shared" si="4"/>
        <v>300</v>
      </c>
      <c r="B315" s="87" t="s">
        <v>373</v>
      </c>
      <c r="C315" s="88" t="s">
        <v>443</v>
      </c>
      <c r="D315" s="88" t="s">
        <v>830</v>
      </c>
      <c r="E315" s="88" t="s">
        <v>374</v>
      </c>
      <c r="F315" s="89">
        <v>150584.2</v>
      </c>
    </row>
    <row r="316" spans="1:6" ht="76.5">
      <c r="A316" s="9">
        <f t="shared" si="4"/>
        <v>301</v>
      </c>
      <c r="B316" s="87" t="s">
        <v>1089</v>
      </c>
      <c r="C316" s="88" t="s">
        <v>443</v>
      </c>
      <c r="D316" s="88" t="s">
        <v>832</v>
      </c>
      <c r="E316" s="88"/>
      <c r="F316" s="89">
        <v>82111.5</v>
      </c>
    </row>
    <row r="317" spans="1:6" ht="76.5">
      <c r="A317" s="9">
        <f t="shared" si="4"/>
        <v>302</v>
      </c>
      <c r="B317" s="87" t="s">
        <v>308</v>
      </c>
      <c r="C317" s="88" t="s">
        <v>443</v>
      </c>
      <c r="D317" s="88" t="s">
        <v>832</v>
      </c>
      <c r="E317" s="88" t="s">
        <v>309</v>
      </c>
      <c r="F317" s="89">
        <v>4078.1</v>
      </c>
    </row>
    <row r="318" spans="1:6" ht="25.5">
      <c r="A318" s="9">
        <f t="shared" si="4"/>
        <v>303</v>
      </c>
      <c r="B318" s="87" t="s">
        <v>937</v>
      </c>
      <c r="C318" s="88" t="s">
        <v>443</v>
      </c>
      <c r="D318" s="88" t="s">
        <v>832</v>
      </c>
      <c r="E318" s="88" t="s">
        <v>761</v>
      </c>
      <c r="F318" s="89">
        <v>4078.1</v>
      </c>
    </row>
    <row r="319" spans="1:6" ht="25.5">
      <c r="A319" s="9">
        <f t="shared" si="4"/>
        <v>304</v>
      </c>
      <c r="B319" s="87" t="s">
        <v>629</v>
      </c>
      <c r="C319" s="88" t="s">
        <v>443</v>
      </c>
      <c r="D319" s="88" t="s">
        <v>832</v>
      </c>
      <c r="E319" s="88" t="s">
        <v>630</v>
      </c>
      <c r="F319" s="89">
        <v>4612</v>
      </c>
    </row>
    <row r="320" spans="1:6" ht="38.25">
      <c r="A320" s="9">
        <f t="shared" si="4"/>
        <v>305</v>
      </c>
      <c r="B320" s="87" t="s">
        <v>701</v>
      </c>
      <c r="C320" s="88" t="s">
        <v>443</v>
      </c>
      <c r="D320" s="88" t="s">
        <v>832</v>
      </c>
      <c r="E320" s="88" t="s">
        <v>631</v>
      </c>
      <c r="F320" s="89">
        <v>4612</v>
      </c>
    </row>
    <row r="321" spans="1:6" ht="38.25">
      <c r="A321" s="9">
        <f t="shared" si="4"/>
        <v>306</v>
      </c>
      <c r="B321" s="87" t="s">
        <v>625</v>
      </c>
      <c r="C321" s="88" t="s">
        <v>443</v>
      </c>
      <c r="D321" s="88" t="s">
        <v>832</v>
      </c>
      <c r="E321" s="88" t="s">
        <v>372</v>
      </c>
      <c r="F321" s="89">
        <v>73356.4</v>
      </c>
    </row>
    <row r="322" spans="1:6" ht="12.75">
      <c r="A322" s="9">
        <f t="shared" si="4"/>
        <v>307</v>
      </c>
      <c r="B322" s="87" t="s">
        <v>373</v>
      </c>
      <c r="C322" s="88" t="s">
        <v>443</v>
      </c>
      <c r="D322" s="88" t="s">
        <v>832</v>
      </c>
      <c r="E322" s="88" t="s">
        <v>374</v>
      </c>
      <c r="F322" s="89">
        <v>73356.4</v>
      </c>
    </row>
    <row r="323" spans="1:6" ht="12.75">
      <c r="A323" s="9">
        <f t="shared" si="4"/>
        <v>308</v>
      </c>
      <c r="B323" s="87" t="s">
        <v>655</v>
      </c>
      <c r="C323" s="88" t="s">
        <v>443</v>
      </c>
      <c r="D323" s="88" t="s">
        <v>832</v>
      </c>
      <c r="E323" s="88" t="s">
        <v>656</v>
      </c>
      <c r="F323" s="89">
        <v>65</v>
      </c>
    </row>
    <row r="324" spans="1:6" ht="12.75">
      <c r="A324" s="9">
        <f t="shared" si="4"/>
        <v>309</v>
      </c>
      <c r="B324" s="87" t="s">
        <v>657</v>
      </c>
      <c r="C324" s="88" t="s">
        <v>443</v>
      </c>
      <c r="D324" s="88" t="s">
        <v>832</v>
      </c>
      <c r="E324" s="88" t="s">
        <v>658</v>
      </c>
      <c r="F324" s="89">
        <v>65</v>
      </c>
    </row>
    <row r="325" spans="1:6" ht="89.25">
      <c r="A325" s="9">
        <f t="shared" si="4"/>
        <v>310</v>
      </c>
      <c r="B325" s="87" t="s">
        <v>1114</v>
      </c>
      <c r="C325" s="88" t="s">
        <v>443</v>
      </c>
      <c r="D325" s="88" t="s">
        <v>833</v>
      </c>
      <c r="E325" s="88"/>
      <c r="F325" s="89">
        <v>28476.2</v>
      </c>
    </row>
    <row r="326" spans="1:6" ht="76.5">
      <c r="A326" s="9">
        <f t="shared" si="4"/>
        <v>311</v>
      </c>
      <c r="B326" s="87" t="s">
        <v>308</v>
      </c>
      <c r="C326" s="88" t="s">
        <v>443</v>
      </c>
      <c r="D326" s="88" t="s">
        <v>833</v>
      </c>
      <c r="E326" s="88" t="s">
        <v>309</v>
      </c>
      <c r="F326" s="89">
        <v>25385.8</v>
      </c>
    </row>
    <row r="327" spans="1:6" ht="25.5">
      <c r="A327" s="9">
        <f t="shared" si="4"/>
        <v>312</v>
      </c>
      <c r="B327" s="87" t="s">
        <v>937</v>
      </c>
      <c r="C327" s="88" t="s">
        <v>443</v>
      </c>
      <c r="D327" s="88" t="s">
        <v>833</v>
      </c>
      <c r="E327" s="88" t="s">
        <v>761</v>
      </c>
      <c r="F327" s="89">
        <v>25385.8</v>
      </c>
    </row>
    <row r="328" spans="1:6" ht="25.5">
      <c r="A328" s="9">
        <f t="shared" si="4"/>
        <v>313</v>
      </c>
      <c r="B328" s="87" t="s">
        <v>629</v>
      </c>
      <c r="C328" s="88" t="s">
        <v>443</v>
      </c>
      <c r="D328" s="88" t="s">
        <v>833</v>
      </c>
      <c r="E328" s="88" t="s">
        <v>630</v>
      </c>
      <c r="F328" s="89">
        <v>3039.4</v>
      </c>
    </row>
    <row r="329" spans="1:6" ht="38.25">
      <c r="A329" s="9">
        <f t="shared" si="4"/>
        <v>314</v>
      </c>
      <c r="B329" s="87" t="s">
        <v>701</v>
      </c>
      <c r="C329" s="88" t="s">
        <v>443</v>
      </c>
      <c r="D329" s="88" t="s">
        <v>833</v>
      </c>
      <c r="E329" s="88" t="s">
        <v>631</v>
      </c>
      <c r="F329" s="89">
        <v>3039.4</v>
      </c>
    </row>
    <row r="330" spans="1:6" ht="12.75">
      <c r="A330" s="9">
        <f t="shared" si="4"/>
        <v>315</v>
      </c>
      <c r="B330" s="87" t="s">
        <v>655</v>
      </c>
      <c r="C330" s="88" t="s">
        <v>443</v>
      </c>
      <c r="D330" s="88" t="s">
        <v>833</v>
      </c>
      <c r="E330" s="88" t="s">
        <v>656</v>
      </c>
      <c r="F330" s="89">
        <v>51</v>
      </c>
    </row>
    <row r="331" spans="1:6" ht="12.75">
      <c r="A331" s="9">
        <f t="shared" si="4"/>
        <v>316</v>
      </c>
      <c r="B331" s="87" t="s">
        <v>657</v>
      </c>
      <c r="C331" s="88" t="s">
        <v>443</v>
      </c>
      <c r="D331" s="88" t="s">
        <v>833</v>
      </c>
      <c r="E331" s="88" t="s">
        <v>658</v>
      </c>
      <c r="F331" s="89">
        <v>51</v>
      </c>
    </row>
    <row r="332" spans="1:6" ht="114.75">
      <c r="A332" s="9">
        <f t="shared" si="4"/>
        <v>317</v>
      </c>
      <c r="B332" s="96" t="s">
        <v>1091</v>
      </c>
      <c r="C332" s="88" t="s">
        <v>443</v>
      </c>
      <c r="D332" s="88" t="s">
        <v>834</v>
      </c>
      <c r="E332" s="88"/>
      <c r="F332" s="89">
        <v>25088.4</v>
      </c>
    </row>
    <row r="333" spans="1:6" ht="12.75">
      <c r="A333" s="9">
        <f t="shared" si="4"/>
        <v>318</v>
      </c>
      <c r="B333" s="87" t="s">
        <v>920</v>
      </c>
      <c r="C333" s="88" t="s">
        <v>443</v>
      </c>
      <c r="D333" s="88" t="s">
        <v>834</v>
      </c>
      <c r="E333" s="88" t="s">
        <v>797</v>
      </c>
      <c r="F333" s="89">
        <v>25088.4</v>
      </c>
    </row>
    <row r="334" spans="1:6" ht="12.75">
      <c r="A334" s="9">
        <f t="shared" si="4"/>
        <v>319</v>
      </c>
      <c r="B334" s="87" t="s">
        <v>590</v>
      </c>
      <c r="C334" s="88" t="s">
        <v>443</v>
      </c>
      <c r="D334" s="88" t="s">
        <v>834</v>
      </c>
      <c r="E334" s="88" t="s">
        <v>921</v>
      </c>
      <c r="F334" s="89">
        <v>25088.4</v>
      </c>
    </row>
    <row r="335" spans="1:6" ht="25.5">
      <c r="A335" s="9">
        <f t="shared" si="4"/>
        <v>320</v>
      </c>
      <c r="B335" s="87" t="s">
        <v>1092</v>
      </c>
      <c r="C335" s="88" t="s">
        <v>443</v>
      </c>
      <c r="D335" s="88" t="s">
        <v>835</v>
      </c>
      <c r="E335" s="88"/>
      <c r="F335" s="89">
        <v>300</v>
      </c>
    </row>
    <row r="336" spans="1:6" ht="102">
      <c r="A336" s="9">
        <f t="shared" si="4"/>
        <v>321</v>
      </c>
      <c r="B336" s="96" t="s">
        <v>1093</v>
      </c>
      <c r="C336" s="88" t="s">
        <v>443</v>
      </c>
      <c r="D336" s="88" t="s">
        <v>836</v>
      </c>
      <c r="E336" s="88"/>
      <c r="F336" s="89">
        <v>300</v>
      </c>
    </row>
    <row r="337" spans="1:6" ht="25.5">
      <c r="A337" s="9">
        <f t="shared" si="4"/>
        <v>322</v>
      </c>
      <c r="B337" s="87" t="s">
        <v>629</v>
      </c>
      <c r="C337" s="88" t="s">
        <v>443</v>
      </c>
      <c r="D337" s="88" t="s">
        <v>836</v>
      </c>
      <c r="E337" s="88" t="s">
        <v>630</v>
      </c>
      <c r="F337" s="89">
        <v>300</v>
      </c>
    </row>
    <row r="338" spans="1:6" ht="38.25">
      <c r="A338" s="9">
        <f aca="true" t="shared" si="5" ref="A338:A401">A337+1</f>
        <v>323</v>
      </c>
      <c r="B338" s="87" t="s">
        <v>701</v>
      </c>
      <c r="C338" s="88" t="s">
        <v>443</v>
      </c>
      <c r="D338" s="88" t="s">
        <v>836</v>
      </c>
      <c r="E338" s="88" t="s">
        <v>631</v>
      </c>
      <c r="F338" s="89">
        <v>300</v>
      </c>
    </row>
    <row r="339" spans="1:6" ht="38.25">
      <c r="A339" s="9">
        <f t="shared" si="5"/>
        <v>324</v>
      </c>
      <c r="B339" s="87" t="s">
        <v>824</v>
      </c>
      <c r="C339" s="88" t="s">
        <v>443</v>
      </c>
      <c r="D339" s="88" t="s">
        <v>837</v>
      </c>
      <c r="E339" s="88"/>
      <c r="F339" s="89">
        <v>2744</v>
      </c>
    </row>
    <row r="340" spans="1:6" ht="114.75">
      <c r="A340" s="9">
        <f t="shared" si="5"/>
        <v>325</v>
      </c>
      <c r="B340" s="96" t="s">
        <v>825</v>
      </c>
      <c r="C340" s="88" t="s">
        <v>443</v>
      </c>
      <c r="D340" s="88" t="s">
        <v>838</v>
      </c>
      <c r="E340" s="88"/>
      <c r="F340" s="89">
        <v>2744</v>
      </c>
    </row>
    <row r="341" spans="1:6" ht="25.5">
      <c r="A341" s="9">
        <f t="shared" si="5"/>
        <v>326</v>
      </c>
      <c r="B341" s="87" t="s">
        <v>629</v>
      </c>
      <c r="C341" s="88" t="s">
        <v>443</v>
      </c>
      <c r="D341" s="88" t="s">
        <v>838</v>
      </c>
      <c r="E341" s="88" t="s">
        <v>630</v>
      </c>
      <c r="F341" s="89">
        <v>1040</v>
      </c>
    </row>
    <row r="342" spans="1:6" ht="38.25">
      <c r="A342" s="9">
        <f t="shared" si="5"/>
        <v>327</v>
      </c>
      <c r="B342" s="87" t="s">
        <v>701</v>
      </c>
      <c r="C342" s="88" t="s">
        <v>443</v>
      </c>
      <c r="D342" s="88" t="s">
        <v>838</v>
      </c>
      <c r="E342" s="88" t="s">
        <v>631</v>
      </c>
      <c r="F342" s="89">
        <v>1040</v>
      </c>
    </row>
    <row r="343" spans="1:6" ht="38.25">
      <c r="A343" s="9">
        <f t="shared" si="5"/>
        <v>328</v>
      </c>
      <c r="B343" s="87" t="s">
        <v>625</v>
      </c>
      <c r="C343" s="88" t="s">
        <v>443</v>
      </c>
      <c r="D343" s="88" t="s">
        <v>838</v>
      </c>
      <c r="E343" s="88" t="s">
        <v>372</v>
      </c>
      <c r="F343" s="89">
        <v>1704</v>
      </c>
    </row>
    <row r="344" spans="1:6" ht="12.75">
      <c r="A344" s="9">
        <f t="shared" si="5"/>
        <v>329</v>
      </c>
      <c r="B344" s="87" t="s">
        <v>373</v>
      </c>
      <c r="C344" s="88" t="s">
        <v>443</v>
      </c>
      <c r="D344" s="88" t="s">
        <v>838</v>
      </c>
      <c r="E344" s="88" t="s">
        <v>374</v>
      </c>
      <c r="F344" s="89">
        <v>1704</v>
      </c>
    </row>
    <row r="345" spans="1:6" ht="25.5">
      <c r="A345" s="9">
        <f t="shared" si="5"/>
        <v>330</v>
      </c>
      <c r="B345" s="87" t="s">
        <v>670</v>
      </c>
      <c r="C345" s="88" t="s">
        <v>443</v>
      </c>
      <c r="D345" s="88" t="s">
        <v>671</v>
      </c>
      <c r="E345" s="88"/>
      <c r="F345" s="89">
        <v>55</v>
      </c>
    </row>
    <row r="346" spans="1:6" ht="12.75">
      <c r="A346" s="9">
        <f t="shared" si="5"/>
        <v>331</v>
      </c>
      <c r="B346" s="87" t="s">
        <v>312</v>
      </c>
      <c r="C346" s="88" t="s">
        <v>443</v>
      </c>
      <c r="D346" s="88" t="s">
        <v>672</v>
      </c>
      <c r="E346" s="88"/>
      <c r="F346" s="89">
        <v>55</v>
      </c>
    </row>
    <row r="347" spans="1:6" ht="51">
      <c r="A347" s="9">
        <f t="shared" si="5"/>
        <v>332</v>
      </c>
      <c r="B347" s="87" t="s">
        <v>516</v>
      </c>
      <c r="C347" s="88" t="s">
        <v>443</v>
      </c>
      <c r="D347" s="88" t="s">
        <v>839</v>
      </c>
      <c r="E347" s="88"/>
      <c r="F347" s="89">
        <v>55</v>
      </c>
    </row>
    <row r="348" spans="1:6" ht="25.5">
      <c r="A348" s="9">
        <f t="shared" si="5"/>
        <v>333</v>
      </c>
      <c r="B348" s="87" t="s">
        <v>629</v>
      </c>
      <c r="C348" s="88" t="s">
        <v>443</v>
      </c>
      <c r="D348" s="88" t="s">
        <v>839</v>
      </c>
      <c r="E348" s="88" t="s">
        <v>630</v>
      </c>
      <c r="F348" s="89">
        <v>55</v>
      </c>
    </row>
    <row r="349" spans="1:6" ht="38.25">
      <c r="A349" s="9">
        <f t="shared" si="5"/>
        <v>334</v>
      </c>
      <c r="B349" s="87" t="s">
        <v>701</v>
      </c>
      <c r="C349" s="88" t="s">
        <v>443</v>
      </c>
      <c r="D349" s="88" t="s">
        <v>839</v>
      </c>
      <c r="E349" s="88" t="s">
        <v>631</v>
      </c>
      <c r="F349" s="89">
        <v>55</v>
      </c>
    </row>
    <row r="350" spans="1:6" ht="12.75">
      <c r="A350" s="9">
        <f t="shared" si="5"/>
        <v>335</v>
      </c>
      <c r="B350" s="87" t="s">
        <v>444</v>
      </c>
      <c r="C350" s="88" t="s">
        <v>445</v>
      </c>
      <c r="D350" s="88"/>
      <c r="E350" s="88"/>
      <c r="F350" s="89">
        <v>5502.8</v>
      </c>
    </row>
    <row r="351" spans="1:6" ht="25.5">
      <c r="A351" s="9">
        <f t="shared" si="5"/>
        <v>336</v>
      </c>
      <c r="B351" s="87" t="s">
        <v>202</v>
      </c>
      <c r="C351" s="88" t="s">
        <v>445</v>
      </c>
      <c r="D351" s="88" t="s">
        <v>203</v>
      </c>
      <c r="E351" s="88"/>
      <c r="F351" s="89">
        <v>2941.1</v>
      </c>
    </row>
    <row r="352" spans="1:6" ht="38.25">
      <c r="A352" s="9">
        <f t="shared" si="5"/>
        <v>337</v>
      </c>
      <c r="B352" s="87" t="s">
        <v>1095</v>
      </c>
      <c r="C352" s="88" t="s">
        <v>445</v>
      </c>
      <c r="D352" s="88" t="s">
        <v>840</v>
      </c>
      <c r="E352" s="88"/>
      <c r="F352" s="89">
        <v>2941.1</v>
      </c>
    </row>
    <row r="353" spans="1:6" ht="89.25">
      <c r="A353" s="9">
        <f t="shared" si="5"/>
        <v>338</v>
      </c>
      <c r="B353" s="96" t="s">
        <v>1096</v>
      </c>
      <c r="C353" s="88" t="s">
        <v>445</v>
      </c>
      <c r="D353" s="88" t="s">
        <v>841</v>
      </c>
      <c r="E353" s="88"/>
      <c r="F353" s="89">
        <v>1795.2</v>
      </c>
    </row>
    <row r="354" spans="1:6" ht="25.5">
      <c r="A354" s="9">
        <f t="shared" si="5"/>
        <v>339</v>
      </c>
      <c r="B354" s="87" t="s">
        <v>629</v>
      </c>
      <c r="C354" s="88" t="s">
        <v>445</v>
      </c>
      <c r="D354" s="88" t="s">
        <v>841</v>
      </c>
      <c r="E354" s="88" t="s">
        <v>630</v>
      </c>
      <c r="F354" s="89">
        <v>156.5</v>
      </c>
    </row>
    <row r="355" spans="1:6" ht="38.25">
      <c r="A355" s="9">
        <f t="shared" si="5"/>
        <v>340</v>
      </c>
      <c r="B355" s="87" t="s">
        <v>701</v>
      </c>
      <c r="C355" s="88" t="s">
        <v>445</v>
      </c>
      <c r="D355" s="88" t="s">
        <v>841</v>
      </c>
      <c r="E355" s="88" t="s">
        <v>631</v>
      </c>
      <c r="F355" s="89">
        <v>156.5</v>
      </c>
    </row>
    <row r="356" spans="1:6" ht="38.25">
      <c r="A356" s="9">
        <f t="shared" si="5"/>
        <v>341</v>
      </c>
      <c r="B356" s="87" t="s">
        <v>625</v>
      </c>
      <c r="C356" s="88" t="s">
        <v>445</v>
      </c>
      <c r="D356" s="88" t="s">
        <v>841</v>
      </c>
      <c r="E356" s="88" t="s">
        <v>372</v>
      </c>
      <c r="F356" s="89">
        <v>1638.7</v>
      </c>
    </row>
    <row r="357" spans="1:6" ht="12.75">
      <c r="A357" s="9">
        <f t="shared" si="5"/>
        <v>342</v>
      </c>
      <c r="B357" s="87" t="s">
        <v>373</v>
      </c>
      <c r="C357" s="88" t="s">
        <v>445</v>
      </c>
      <c r="D357" s="88" t="s">
        <v>841</v>
      </c>
      <c r="E357" s="88" t="s">
        <v>374</v>
      </c>
      <c r="F357" s="89">
        <v>1638.7</v>
      </c>
    </row>
    <row r="358" spans="1:6" ht="127.5">
      <c r="A358" s="9">
        <f t="shared" si="5"/>
        <v>343</v>
      </c>
      <c r="B358" s="96" t="s">
        <v>1097</v>
      </c>
      <c r="C358" s="88" t="s">
        <v>445</v>
      </c>
      <c r="D358" s="88" t="s">
        <v>842</v>
      </c>
      <c r="E358" s="88"/>
      <c r="F358" s="89">
        <v>608</v>
      </c>
    </row>
    <row r="359" spans="1:6" ht="25.5">
      <c r="A359" s="9">
        <f t="shared" si="5"/>
        <v>344</v>
      </c>
      <c r="B359" s="87" t="s">
        <v>775</v>
      </c>
      <c r="C359" s="88" t="s">
        <v>445</v>
      </c>
      <c r="D359" s="88" t="s">
        <v>842</v>
      </c>
      <c r="E359" s="88" t="s">
        <v>776</v>
      </c>
      <c r="F359" s="89">
        <v>608</v>
      </c>
    </row>
    <row r="360" spans="1:6" ht="12.75">
      <c r="A360" s="9">
        <f t="shared" si="5"/>
        <v>345</v>
      </c>
      <c r="B360" s="87" t="s">
        <v>288</v>
      </c>
      <c r="C360" s="88" t="s">
        <v>445</v>
      </c>
      <c r="D360" s="88" t="s">
        <v>842</v>
      </c>
      <c r="E360" s="88" t="s">
        <v>289</v>
      </c>
      <c r="F360" s="89">
        <v>608</v>
      </c>
    </row>
    <row r="361" spans="1:6" ht="76.5">
      <c r="A361" s="9">
        <f t="shared" si="5"/>
        <v>346</v>
      </c>
      <c r="B361" s="87" t="s">
        <v>843</v>
      </c>
      <c r="C361" s="88" t="s">
        <v>445</v>
      </c>
      <c r="D361" s="88" t="s">
        <v>844</v>
      </c>
      <c r="E361" s="88"/>
      <c r="F361" s="89">
        <v>80</v>
      </c>
    </row>
    <row r="362" spans="1:6" ht="25.5">
      <c r="A362" s="9">
        <f t="shared" si="5"/>
        <v>347</v>
      </c>
      <c r="B362" s="87" t="s">
        <v>629</v>
      </c>
      <c r="C362" s="88" t="s">
        <v>445</v>
      </c>
      <c r="D362" s="88" t="s">
        <v>844</v>
      </c>
      <c r="E362" s="88" t="s">
        <v>630</v>
      </c>
      <c r="F362" s="89">
        <v>80</v>
      </c>
    </row>
    <row r="363" spans="1:6" ht="38.25">
      <c r="A363" s="9">
        <f t="shared" si="5"/>
        <v>348</v>
      </c>
      <c r="B363" s="87" t="s">
        <v>701</v>
      </c>
      <c r="C363" s="88" t="s">
        <v>445</v>
      </c>
      <c r="D363" s="88" t="s">
        <v>844</v>
      </c>
      <c r="E363" s="88" t="s">
        <v>631</v>
      </c>
      <c r="F363" s="89">
        <v>80</v>
      </c>
    </row>
    <row r="364" spans="1:6" ht="114.75">
      <c r="A364" s="9">
        <f t="shared" si="5"/>
        <v>349</v>
      </c>
      <c r="B364" s="96" t="s">
        <v>1098</v>
      </c>
      <c r="C364" s="88" t="s">
        <v>445</v>
      </c>
      <c r="D364" s="88" t="s">
        <v>246</v>
      </c>
      <c r="E364" s="88"/>
      <c r="F364" s="89">
        <v>1.8</v>
      </c>
    </row>
    <row r="365" spans="1:6" ht="25.5">
      <c r="A365" s="9">
        <f t="shared" si="5"/>
        <v>350</v>
      </c>
      <c r="B365" s="87" t="s">
        <v>629</v>
      </c>
      <c r="C365" s="88" t="s">
        <v>445</v>
      </c>
      <c r="D365" s="88" t="s">
        <v>246</v>
      </c>
      <c r="E365" s="88" t="s">
        <v>630</v>
      </c>
      <c r="F365" s="89">
        <v>0.2</v>
      </c>
    </row>
    <row r="366" spans="1:6" ht="38.25">
      <c r="A366" s="9">
        <f t="shared" si="5"/>
        <v>351</v>
      </c>
      <c r="B366" s="87" t="s">
        <v>701</v>
      </c>
      <c r="C366" s="88" t="s">
        <v>445</v>
      </c>
      <c r="D366" s="88" t="s">
        <v>246</v>
      </c>
      <c r="E366" s="88" t="s">
        <v>631</v>
      </c>
      <c r="F366" s="89">
        <v>0.2</v>
      </c>
    </row>
    <row r="367" spans="1:6" ht="38.25">
      <c r="A367" s="9">
        <f t="shared" si="5"/>
        <v>352</v>
      </c>
      <c r="B367" s="87" t="s">
        <v>625</v>
      </c>
      <c r="C367" s="88" t="s">
        <v>445</v>
      </c>
      <c r="D367" s="88" t="s">
        <v>246</v>
      </c>
      <c r="E367" s="88" t="s">
        <v>372</v>
      </c>
      <c r="F367" s="89">
        <v>1.6</v>
      </c>
    </row>
    <row r="368" spans="1:6" ht="12.75">
      <c r="A368" s="9">
        <f t="shared" si="5"/>
        <v>353</v>
      </c>
      <c r="B368" s="87" t="s">
        <v>373</v>
      </c>
      <c r="C368" s="88" t="s">
        <v>445</v>
      </c>
      <c r="D368" s="88" t="s">
        <v>246</v>
      </c>
      <c r="E368" s="88" t="s">
        <v>374</v>
      </c>
      <c r="F368" s="89">
        <v>1.6</v>
      </c>
    </row>
    <row r="369" spans="1:6" ht="153">
      <c r="A369" s="9">
        <f t="shared" si="5"/>
        <v>354</v>
      </c>
      <c r="B369" s="96" t="s">
        <v>1099</v>
      </c>
      <c r="C369" s="88" t="s">
        <v>445</v>
      </c>
      <c r="D369" s="88" t="s">
        <v>247</v>
      </c>
      <c r="E369" s="88"/>
      <c r="F369" s="89">
        <v>256.1</v>
      </c>
    </row>
    <row r="370" spans="1:6" ht="25.5">
      <c r="A370" s="9">
        <f t="shared" si="5"/>
        <v>355</v>
      </c>
      <c r="B370" s="87" t="s">
        <v>775</v>
      </c>
      <c r="C370" s="88" t="s">
        <v>445</v>
      </c>
      <c r="D370" s="88" t="s">
        <v>247</v>
      </c>
      <c r="E370" s="88" t="s">
        <v>776</v>
      </c>
      <c r="F370" s="89">
        <v>256.1</v>
      </c>
    </row>
    <row r="371" spans="1:6" ht="12.75">
      <c r="A371" s="9">
        <f t="shared" si="5"/>
        <v>356</v>
      </c>
      <c r="B371" s="87" t="s">
        <v>288</v>
      </c>
      <c r="C371" s="88" t="s">
        <v>445</v>
      </c>
      <c r="D371" s="88" t="s">
        <v>247</v>
      </c>
      <c r="E371" s="88" t="s">
        <v>289</v>
      </c>
      <c r="F371" s="89">
        <v>256.1</v>
      </c>
    </row>
    <row r="372" spans="1:6" ht="102">
      <c r="A372" s="9">
        <f t="shared" si="5"/>
        <v>357</v>
      </c>
      <c r="B372" s="96" t="s">
        <v>248</v>
      </c>
      <c r="C372" s="88" t="s">
        <v>445</v>
      </c>
      <c r="D372" s="88" t="s">
        <v>249</v>
      </c>
      <c r="E372" s="88"/>
      <c r="F372" s="89">
        <v>200</v>
      </c>
    </row>
    <row r="373" spans="1:6" ht="25.5">
      <c r="A373" s="9">
        <f t="shared" si="5"/>
        <v>358</v>
      </c>
      <c r="B373" s="87" t="s">
        <v>629</v>
      </c>
      <c r="C373" s="88" t="s">
        <v>445</v>
      </c>
      <c r="D373" s="88" t="s">
        <v>249</v>
      </c>
      <c r="E373" s="88" t="s">
        <v>630</v>
      </c>
      <c r="F373" s="89">
        <v>200</v>
      </c>
    </row>
    <row r="374" spans="1:6" ht="38.25">
      <c r="A374" s="9">
        <f t="shared" si="5"/>
        <v>359</v>
      </c>
      <c r="B374" s="87" t="s">
        <v>701</v>
      </c>
      <c r="C374" s="88" t="s">
        <v>445</v>
      </c>
      <c r="D374" s="88" t="s">
        <v>249</v>
      </c>
      <c r="E374" s="88" t="s">
        <v>631</v>
      </c>
      <c r="F374" s="89">
        <v>200</v>
      </c>
    </row>
    <row r="375" spans="1:6" ht="25.5">
      <c r="A375" s="9">
        <f t="shared" si="5"/>
        <v>360</v>
      </c>
      <c r="B375" s="87" t="s">
        <v>940</v>
      </c>
      <c r="C375" s="88" t="s">
        <v>445</v>
      </c>
      <c r="D375" s="88" t="s">
        <v>941</v>
      </c>
      <c r="E375" s="88"/>
      <c r="F375" s="89">
        <v>2561.7</v>
      </c>
    </row>
    <row r="376" spans="1:6" ht="25.5">
      <c r="A376" s="9">
        <f t="shared" si="5"/>
        <v>361</v>
      </c>
      <c r="B376" s="87" t="s">
        <v>942</v>
      </c>
      <c r="C376" s="88" t="s">
        <v>445</v>
      </c>
      <c r="D376" s="88" t="s">
        <v>943</v>
      </c>
      <c r="E376" s="88"/>
      <c r="F376" s="89">
        <v>2434.7</v>
      </c>
    </row>
    <row r="377" spans="1:6" ht="76.5">
      <c r="A377" s="9">
        <f t="shared" si="5"/>
        <v>362</v>
      </c>
      <c r="B377" s="87" t="s">
        <v>944</v>
      </c>
      <c r="C377" s="88" t="s">
        <v>445</v>
      </c>
      <c r="D377" s="88" t="s">
        <v>945</v>
      </c>
      <c r="E377" s="88"/>
      <c r="F377" s="89">
        <v>497.9</v>
      </c>
    </row>
    <row r="378" spans="1:6" ht="38.25">
      <c r="A378" s="9">
        <f t="shared" si="5"/>
        <v>363</v>
      </c>
      <c r="B378" s="87" t="s">
        <v>625</v>
      </c>
      <c r="C378" s="88" t="s">
        <v>445</v>
      </c>
      <c r="D378" s="88" t="s">
        <v>945</v>
      </c>
      <c r="E378" s="88" t="s">
        <v>372</v>
      </c>
      <c r="F378" s="89">
        <v>497.9</v>
      </c>
    </row>
    <row r="379" spans="1:6" ht="12.75">
      <c r="A379" s="9">
        <f t="shared" si="5"/>
        <v>364</v>
      </c>
      <c r="B379" s="87" t="s">
        <v>373</v>
      </c>
      <c r="C379" s="88" t="s">
        <v>445</v>
      </c>
      <c r="D379" s="88" t="s">
        <v>945</v>
      </c>
      <c r="E379" s="88" t="s">
        <v>374</v>
      </c>
      <c r="F379" s="89">
        <v>497.9</v>
      </c>
    </row>
    <row r="380" spans="1:6" ht="76.5">
      <c r="A380" s="9">
        <f t="shared" si="5"/>
        <v>365</v>
      </c>
      <c r="B380" s="87" t="s">
        <v>375</v>
      </c>
      <c r="C380" s="88" t="s">
        <v>445</v>
      </c>
      <c r="D380" s="88" t="s">
        <v>376</v>
      </c>
      <c r="E380" s="88"/>
      <c r="F380" s="89">
        <v>1887</v>
      </c>
    </row>
    <row r="381" spans="1:6" ht="38.25">
      <c r="A381" s="9">
        <f t="shared" si="5"/>
        <v>366</v>
      </c>
      <c r="B381" s="87" t="s">
        <v>625</v>
      </c>
      <c r="C381" s="88" t="s">
        <v>445</v>
      </c>
      <c r="D381" s="88" t="s">
        <v>376</v>
      </c>
      <c r="E381" s="88" t="s">
        <v>372</v>
      </c>
      <c r="F381" s="89">
        <v>1887</v>
      </c>
    </row>
    <row r="382" spans="1:6" ht="12.75">
      <c r="A382" s="9">
        <f t="shared" si="5"/>
        <v>367</v>
      </c>
      <c r="B382" s="87" t="s">
        <v>373</v>
      </c>
      <c r="C382" s="88" t="s">
        <v>445</v>
      </c>
      <c r="D382" s="88" t="s">
        <v>376</v>
      </c>
      <c r="E382" s="88" t="s">
        <v>374</v>
      </c>
      <c r="F382" s="89">
        <v>1887</v>
      </c>
    </row>
    <row r="383" spans="1:6" ht="89.25">
      <c r="A383" s="9">
        <f t="shared" si="5"/>
        <v>368</v>
      </c>
      <c r="B383" s="96" t="s">
        <v>377</v>
      </c>
      <c r="C383" s="88" t="s">
        <v>445</v>
      </c>
      <c r="D383" s="88" t="s">
        <v>378</v>
      </c>
      <c r="E383" s="88"/>
      <c r="F383" s="89">
        <v>49.8</v>
      </c>
    </row>
    <row r="384" spans="1:6" ht="38.25">
      <c r="A384" s="9">
        <f t="shared" si="5"/>
        <v>369</v>
      </c>
      <c r="B384" s="87" t="s">
        <v>625</v>
      </c>
      <c r="C384" s="88" t="s">
        <v>445</v>
      </c>
      <c r="D384" s="88" t="s">
        <v>378</v>
      </c>
      <c r="E384" s="88" t="s">
        <v>372</v>
      </c>
      <c r="F384" s="89">
        <v>49.8</v>
      </c>
    </row>
    <row r="385" spans="1:6" ht="12.75">
      <c r="A385" s="9">
        <f t="shared" si="5"/>
        <v>370</v>
      </c>
      <c r="B385" s="87" t="s">
        <v>373</v>
      </c>
      <c r="C385" s="88" t="s">
        <v>445</v>
      </c>
      <c r="D385" s="88" t="s">
        <v>378</v>
      </c>
      <c r="E385" s="88" t="s">
        <v>374</v>
      </c>
      <c r="F385" s="89">
        <v>49.8</v>
      </c>
    </row>
    <row r="386" spans="1:6" ht="38.25">
      <c r="A386" s="9">
        <f t="shared" si="5"/>
        <v>371</v>
      </c>
      <c r="B386" s="87" t="s">
        <v>379</v>
      </c>
      <c r="C386" s="88" t="s">
        <v>445</v>
      </c>
      <c r="D386" s="88" t="s">
        <v>380</v>
      </c>
      <c r="E386" s="88"/>
      <c r="F386" s="89">
        <v>127</v>
      </c>
    </row>
    <row r="387" spans="1:6" ht="89.25">
      <c r="A387" s="9">
        <f t="shared" si="5"/>
        <v>372</v>
      </c>
      <c r="B387" s="96" t="s">
        <v>381</v>
      </c>
      <c r="C387" s="88" t="s">
        <v>445</v>
      </c>
      <c r="D387" s="88" t="s">
        <v>382</v>
      </c>
      <c r="E387" s="88"/>
      <c r="F387" s="89">
        <v>75</v>
      </c>
    </row>
    <row r="388" spans="1:6" ht="25.5">
      <c r="A388" s="9">
        <f t="shared" si="5"/>
        <v>373</v>
      </c>
      <c r="B388" s="87" t="s">
        <v>629</v>
      </c>
      <c r="C388" s="88" t="s">
        <v>445</v>
      </c>
      <c r="D388" s="88" t="s">
        <v>382</v>
      </c>
      <c r="E388" s="88" t="s">
        <v>630</v>
      </c>
      <c r="F388" s="89">
        <v>75</v>
      </c>
    </row>
    <row r="389" spans="1:6" ht="38.25">
      <c r="A389" s="9">
        <f t="shared" si="5"/>
        <v>374</v>
      </c>
      <c r="B389" s="87" t="s">
        <v>701</v>
      </c>
      <c r="C389" s="88" t="s">
        <v>445</v>
      </c>
      <c r="D389" s="88" t="s">
        <v>382</v>
      </c>
      <c r="E389" s="88" t="s">
        <v>631</v>
      </c>
      <c r="F389" s="89">
        <v>75</v>
      </c>
    </row>
    <row r="390" spans="1:6" ht="89.25">
      <c r="A390" s="9">
        <f t="shared" si="5"/>
        <v>375</v>
      </c>
      <c r="B390" s="96" t="s">
        <v>769</v>
      </c>
      <c r="C390" s="88" t="s">
        <v>445</v>
      </c>
      <c r="D390" s="88" t="s">
        <v>770</v>
      </c>
      <c r="E390" s="88"/>
      <c r="F390" s="89">
        <v>52</v>
      </c>
    </row>
    <row r="391" spans="1:6" ht="38.25">
      <c r="A391" s="9">
        <f t="shared" si="5"/>
        <v>376</v>
      </c>
      <c r="B391" s="87" t="s">
        <v>625</v>
      </c>
      <c r="C391" s="88" t="s">
        <v>445</v>
      </c>
      <c r="D391" s="88" t="s">
        <v>770</v>
      </c>
      <c r="E391" s="88" t="s">
        <v>372</v>
      </c>
      <c r="F391" s="89">
        <v>52</v>
      </c>
    </row>
    <row r="392" spans="1:6" ht="12.75">
      <c r="A392" s="9">
        <f t="shared" si="5"/>
        <v>377</v>
      </c>
      <c r="B392" s="87" t="s">
        <v>373</v>
      </c>
      <c r="C392" s="88" t="s">
        <v>445</v>
      </c>
      <c r="D392" s="88" t="s">
        <v>770</v>
      </c>
      <c r="E392" s="88" t="s">
        <v>374</v>
      </c>
      <c r="F392" s="89">
        <v>52</v>
      </c>
    </row>
    <row r="393" spans="1:6" ht="12.75">
      <c r="A393" s="9">
        <f t="shared" si="5"/>
        <v>378</v>
      </c>
      <c r="B393" s="87" t="s">
        <v>446</v>
      </c>
      <c r="C393" s="88" t="s">
        <v>447</v>
      </c>
      <c r="D393" s="88"/>
      <c r="E393" s="88"/>
      <c r="F393" s="89">
        <v>18208.3</v>
      </c>
    </row>
    <row r="394" spans="1:6" ht="25.5">
      <c r="A394" s="9">
        <f t="shared" si="5"/>
        <v>379</v>
      </c>
      <c r="B394" s="87" t="s">
        <v>202</v>
      </c>
      <c r="C394" s="88" t="s">
        <v>447</v>
      </c>
      <c r="D394" s="88" t="s">
        <v>203</v>
      </c>
      <c r="E394" s="88"/>
      <c r="F394" s="89">
        <v>18208.3</v>
      </c>
    </row>
    <row r="395" spans="1:6" ht="38.25">
      <c r="A395" s="9">
        <f t="shared" si="5"/>
        <v>380</v>
      </c>
      <c r="B395" s="87" t="s">
        <v>1100</v>
      </c>
      <c r="C395" s="88" t="s">
        <v>447</v>
      </c>
      <c r="D395" s="88" t="s">
        <v>251</v>
      </c>
      <c r="E395" s="88"/>
      <c r="F395" s="89">
        <v>18208.3</v>
      </c>
    </row>
    <row r="396" spans="1:6" ht="76.5">
      <c r="A396" s="9">
        <f t="shared" si="5"/>
        <v>381</v>
      </c>
      <c r="B396" s="87" t="s">
        <v>1101</v>
      </c>
      <c r="C396" s="88" t="s">
        <v>447</v>
      </c>
      <c r="D396" s="88" t="s">
        <v>252</v>
      </c>
      <c r="E396" s="88"/>
      <c r="F396" s="89">
        <v>15051</v>
      </c>
    </row>
    <row r="397" spans="1:6" ht="76.5">
      <c r="A397" s="9">
        <f t="shared" si="5"/>
        <v>382</v>
      </c>
      <c r="B397" s="87" t="s">
        <v>308</v>
      </c>
      <c r="C397" s="88" t="s">
        <v>447</v>
      </c>
      <c r="D397" s="88" t="s">
        <v>252</v>
      </c>
      <c r="E397" s="88" t="s">
        <v>309</v>
      </c>
      <c r="F397" s="89">
        <v>13720</v>
      </c>
    </row>
    <row r="398" spans="1:6" ht="25.5">
      <c r="A398" s="9">
        <f t="shared" si="5"/>
        <v>383</v>
      </c>
      <c r="B398" s="87" t="s">
        <v>937</v>
      </c>
      <c r="C398" s="88" t="s">
        <v>447</v>
      </c>
      <c r="D398" s="88" t="s">
        <v>252</v>
      </c>
      <c r="E398" s="88" t="s">
        <v>761</v>
      </c>
      <c r="F398" s="89">
        <v>13720</v>
      </c>
    </row>
    <row r="399" spans="1:6" ht="25.5">
      <c r="A399" s="9">
        <f t="shared" si="5"/>
        <v>384</v>
      </c>
      <c r="B399" s="87" t="s">
        <v>629</v>
      </c>
      <c r="C399" s="88" t="s">
        <v>447</v>
      </c>
      <c r="D399" s="88" t="s">
        <v>252</v>
      </c>
      <c r="E399" s="88" t="s">
        <v>630</v>
      </c>
      <c r="F399" s="89">
        <v>1326</v>
      </c>
    </row>
    <row r="400" spans="1:6" ht="38.25">
      <c r="A400" s="9">
        <f t="shared" si="5"/>
        <v>385</v>
      </c>
      <c r="B400" s="87" t="s">
        <v>701</v>
      </c>
      <c r="C400" s="88" t="s">
        <v>447</v>
      </c>
      <c r="D400" s="88" t="s">
        <v>252</v>
      </c>
      <c r="E400" s="88" t="s">
        <v>631</v>
      </c>
      <c r="F400" s="89">
        <v>1326</v>
      </c>
    </row>
    <row r="401" spans="1:6" ht="12.75">
      <c r="A401" s="9">
        <f t="shared" si="5"/>
        <v>386</v>
      </c>
      <c r="B401" s="87" t="s">
        <v>655</v>
      </c>
      <c r="C401" s="88" t="s">
        <v>447</v>
      </c>
      <c r="D401" s="88" t="s">
        <v>252</v>
      </c>
      <c r="E401" s="88" t="s">
        <v>656</v>
      </c>
      <c r="F401" s="89">
        <v>5</v>
      </c>
    </row>
    <row r="402" spans="1:6" ht="12.75">
      <c r="A402" s="9">
        <f aca="true" t="shared" si="6" ref="A402:A466">A401+1</f>
        <v>387</v>
      </c>
      <c r="B402" s="87" t="s">
        <v>657</v>
      </c>
      <c r="C402" s="88" t="s">
        <v>447</v>
      </c>
      <c r="D402" s="88" t="s">
        <v>252</v>
      </c>
      <c r="E402" s="88" t="s">
        <v>658</v>
      </c>
      <c r="F402" s="89">
        <v>5</v>
      </c>
    </row>
    <row r="403" spans="1:6" ht="89.25">
      <c r="A403" s="9">
        <f t="shared" si="6"/>
        <v>388</v>
      </c>
      <c r="B403" s="87" t="s">
        <v>253</v>
      </c>
      <c r="C403" s="88" t="s">
        <v>447</v>
      </c>
      <c r="D403" s="88" t="s">
        <v>254</v>
      </c>
      <c r="E403" s="88"/>
      <c r="F403" s="89">
        <v>3157.3</v>
      </c>
    </row>
    <row r="404" spans="1:6" ht="76.5">
      <c r="A404" s="9">
        <f t="shared" si="6"/>
        <v>389</v>
      </c>
      <c r="B404" s="87" t="s">
        <v>308</v>
      </c>
      <c r="C404" s="88" t="s">
        <v>447</v>
      </c>
      <c r="D404" s="88" t="s">
        <v>254</v>
      </c>
      <c r="E404" s="88" t="s">
        <v>309</v>
      </c>
      <c r="F404" s="89">
        <v>2995.2</v>
      </c>
    </row>
    <row r="405" spans="1:6" ht="25.5">
      <c r="A405" s="9">
        <f t="shared" si="6"/>
        <v>390</v>
      </c>
      <c r="B405" s="87" t="s">
        <v>626</v>
      </c>
      <c r="C405" s="88" t="s">
        <v>447</v>
      </c>
      <c r="D405" s="88" t="s">
        <v>254</v>
      </c>
      <c r="E405" s="88" t="s">
        <v>571</v>
      </c>
      <c r="F405" s="89">
        <v>2995.2</v>
      </c>
    </row>
    <row r="406" spans="1:6" ht="25.5">
      <c r="A406" s="9">
        <f t="shared" si="6"/>
        <v>391</v>
      </c>
      <c r="B406" s="87" t="s">
        <v>629</v>
      </c>
      <c r="C406" s="88" t="s">
        <v>447</v>
      </c>
      <c r="D406" s="88" t="s">
        <v>254</v>
      </c>
      <c r="E406" s="88" t="s">
        <v>630</v>
      </c>
      <c r="F406" s="89">
        <v>155.1</v>
      </c>
    </row>
    <row r="407" spans="1:6" ht="38.25">
      <c r="A407" s="9">
        <f t="shared" si="6"/>
        <v>392</v>
      </c>
      <c r="B407" s="87" t="s">
        <v>701</v>
      </c>
      <c r="C407" s="88" t="s">
        <v>447</v>
      </c>
      <c r="D407" s="88" t="s">
        <v>254</v>
      </c>
      <c r="E407" s="88" t="s">
        <v>631</v>
      </c>
      <c r="F407" s="89">
        <v>155.1</v>
      </c>
    </row>
    <row r="408" spans="1:6" ht="12.75">
      <c r="A408" s="9">
        <f t="shared" si="6"/>
        <v>393</v>
      </c>
      <c r="B408" s="87" t="s">
        <v>655</v>
      </c>
      <c r="C408" s="88" t="s">
        <v>447</v>
      </c>
      <c r="D408" s="88" t="s">
        <v>254</v>
      </c>
      <c r="E408" s="88" t="s">
        <v>656</v>
      </c>
      <c r="F408" s="89">
        <v>7</v>
      </c>
    </row>
    <row r="409" spans="1:6" ht="12.75">
      <c r="A409" s="9">
        <f t="shared" si="6"/>
        <v>394</v>
      </c>
      <c r="B409" s="87" t="s">
        <v>657</v>
      </c>
      <c r="C409" s="88" t="s">
        <v>447</v>
      </c>
      <c r="D409" s="88" t="s">
        <v>254</v>
      </c>
      <c r="E409" s="88" t="s">
        <v>658</v>
      </c>
      <c r="F409" s="89">
        <v>7</v>
      </c>
    </row>
    <row r="410" spans="1:6" ht="12.75">
      <c r="A410" s="195">
        <f t="shared" si="6"/>
        <v>395</v>
      </c>
      <c r="B410" s="84" t="s">
        <v>448</v>
      </c>
      <c r="C410" s="83" t="s">
        <v>449</v>
      </c>
      <c r="D410" s="83"/>
      <c r="E410" s="83"/>
      <c r="F410" s="85">
        <v>28451</v>
      </c>
    </row>
    <row r="411" spans="1:6" ht="12.75">
      <c r="A411" s="9">
        <f t="shared" si="6"/>
        <v>396</v>
      </c>
      <c r="B411" s="87" t="s">
        <v>450</v>
      </c>
      <c r="C411" s="88" t="s">
        <v>451</v>
      </c>
      <c r="D411" s="88"/>
      <c r="E411" s="88"/>
      <c r="F411" s="89">
        <v>27901</v>
      </c>
    </row>
    <row r="412" spans="1:6" ht="25.5">
      <c r="A412" s="9">
        <f t="shared" si="6"/>
        <v>397</v>
      </c>
      <c r="B412" s="87" t="s">
        <v>779</v>
      </c>
      <c r="C412" s="88" t="s">
        <v>451</v>
      </c>
      <c r="D412" s="88" t="s">
        <v>780</v>
      </c>
      <c r="E412" s="88"/>
      <c r="F412" s="89">
        <v>27901</v>
      </c>
    </row>
    <row r="413" spans="1:6" ht="25.5">
      <c r="A413" s="9">
        <f t="shared" si="6"/>
        <v>398</v>
      </c>
      <c r="B413" s="87" t="s">
        <v>781</v>
      </c>
      <c r="C413" s="88" t="s">
        <v>451</v>
      </c>
      <c r="D413" s="88" t="s">
        <v>782</v>
      </c>
      <c r="E413" s="88"/>
      <c r="F413" s="89">
        <v>120.2</v>
      </c>
    </row>
    <row r="414" spans="1:6" ht="76.5">
      <c r="A414" s="9">
        <f t="shared" si="6"/>
        <v>399</v>
      </c>
      <c r="B414" s="87" t="s">
        <v>85</v>
      </c>
      <c r="C414" s="88" t="s">
        <v>451</v>
      </c>
      <c r="D414" s="88" t="s">
        <v>729</v>
      </c>
      <c r="E414" s="88"/>
      <c r="F414" s="89">
        <v>30.7</v>
      </c>
    </row>
    <row r="415" spans="1:6" ht="38.25">
      <c r="A415" s="9">
        <f t="shared" si="6"/>
        <v>400</v>
      </c>
      <c r="B415" s="87" t="s">
        <v>625</v>
      </c>
      <c r="C415" s="88" t="s">
        <v>451</v>
      </c>
      <c r="D415" s="88" t="s">
        <v>729</v>
      </c>
      <c r="E415" s="88" t="s">
        <v>372</v>
      </c>
      <c r="F415" s="89">
        <v>30.7</v>
      </c>
    </row>
    <row r="416" spans="1:6" ht="12.75">
      <c r="A416" s="9">
        <f t="shared" si="6"/>
        <v>401</v>
      </c>
      <c r="B416" s="87" t="s">
        <v>373</v>
      </c>
      <c r="C416" s="88" t="s">
        <v>451</v>
      </c>
      <c r="D416" s="88" t="s">
        <v>729</v>
      </c>
      <c r="E416" s="88" t="s">
        <v>374</v>
      </c>
      <c r="F416" s="89">
        <v>30.7</v>
      </c>
    </row>
    <row r="417" spans="1:6" ht="89.25">
      <c r="A417" s="9">
        <f t="shared" si="6"/>
        <v>402</v>
      </c>
      <c r="B417" s="87" t="s">
        <v>813</v>
      </c>
      <c r="C417" s="88" t="s">
        <v>451</v>
      </c>
      <c r="D417" s="88" t="s">
        <v>783</v>
      </c>
      <c r="E417" s="88"/>
      <c r="F417" s="89">
        <v>89.5</v>
      </c>
    </row>
    <row r="418" spans="1:6" ht="38.25">
      <c r="A418" s="9">
        <f t="shared" si="6"/>
        <v>403</v>
      </c>
      <c r="B418" s="87" t="s">
        <v>625</v>
      </c>
      <c r="C418" s="88" t="s">
        <v>451</v>
      </c>
      <c r="D418" s="88" t="s">
        <v>783</v>
      </c>
      <c r="E418" s="88" t="s">
        <v>372</v>
      </c>
      <c r="F418" s="89">
        <v>89.5</v>
      </c>
    </row>
    <row r="419" spans="1:6" ht="12.75">
      <c r="A419" s="9">
        <f t="shared" si="6"/>
        <v>404</v>
      </c>
      <c r="B419" s="87" t="s">
        <v>373</v>
      </c>
      <c r="C419" s="88" t="s">
        <v>451</v>
      </c>
      <c r="D419" s="88" t="s">
        <v>783</v>
      </c>
      <c r="E419" s="88" t="s">
        <v>374</v>
      </c>
      <c r="F419" s="89">
        <v>89.5</v>
      </c>
    </row>
    <row r="420" spans="1:6" ht="38.25">
      <c r="A420" s="9">
        <f t="shared" si="6"/>
        <v>405</v>
      </c>
      <c r="B420" s="87" t="s">
        <v>817</v>
      </c>
      <c r="C420" s="88" t="s">
        <v>451</v>
      </c>
      <c r="D420" s="88" t="s">
        <v>784</v>
      </c>
      <c r="E420" s="88"/>
      <c r="F420" s="89">
        <v>27780.8</v>
      </c>
    </row>
    <row r="421" spans="1:6" ht="76.5">
      <c r="A421" s="9">
        <f t="shared" si="6"/>
        <v>406</v>
      </c>
      <c r="B421" s="87" t="s">
        <v>818</v>
      </c>
      <c r="C421" s="88" t="s">
        <v>451</v>
      </c>
      <c r="D421" s="88" t="s">
        <v>785</v>
      </c>
      <c r="E421" s="88"/>
      <c r="F421" s="89">
        <v>7625.9</v>
      </c>
    </row>
    <row r="422" spans="1:6" ht="38.25">
      <c r="A422" s="9">
        <f t="shared" si="6"/>
        <v>407</v>
      </c>
      <c r="B422" s="87" t="s">
        <v>625</v>
      </c>
      <c r="C422" s="88" t="s">
        <v>451</v>
      </c>
      <c r="D422" s="88" t="s">
        <v>785</v>
      </c>
      <c r="E422" s="88" t="s">
        <v>372</v>
      </c>
      <c r="F422" s="89">
        <v>7625.9</v>
      </c>
    </row>
    <row r="423" spans="1:6" ht="12.75">
      <c r="A423" s="9">
        <f t="shared" si="6"/>
        <v>408</v>
      </c>
      <c r="B423" s="87" t="s">
        <v>373</v>
      </c>
      <c r="C423" s="88" t="s">
        <v>451</v>
      </c>
      <c r="D423" s="88" t="s">
        <v>785</v>
      </c>
      <c r="E423" s="88" t="s">
        <v>374</v>
      </c>
      <c r="F423" s="89">
        <v>7625.9</v>
      </c>
    </row>
    <row r="424" spans="1:6" ht="76.5">
      <c r="A424" s="9">
        <f t="shared" si="6"/>
        <v>409</v>
      </c>
      <c r="B424" s="87" t="s">
        <v>807</v>
      </c>
      <c r="C424" s="88" t="s">
        <v>451</v>
      </c>
      <c r="D424" s="88" t="s">
        <v>171</v>
      </c>
      <c r="E424" s="88"/>
      <c r="F424" s="89">
        <v>15154.9</v>
      </c>
    </row>
    <row r="425" spans="1:6" ht="38.25">
      <c r="A425" s="9">
        <f t="shared" si="6"/>
        <v>410</v>
      </c>
      <c r="B425" s="87" t="s">
        <v>625</v>
      </c>
      <c r="C425" s="88" t="s">
        <v>451</v>
      </c>
      <c r="D425" s="88" t="s">
        <v>171</v>
      </c>
      <c r="E425" s="88" t="s">
        <v>372</v>
      </c>
      <c r="F425" s="89">
        <v>15154.9</v>
      </c>
    </row>
    <row r="426" spans="1:6" ht="12.75">
      <c r="A426" s="9">
        <f t="shared" si="6"/>
        <v>411</v>
      </c>
      <c r="B426" s="87" t="s">
        <v>373</v>
      </c>
      <c r="C426" s="88" t="s">
        <v>451</v>
      </c>
      <c r="D426" s="88" t="s">
        <v>171</v>
      </c>
      <c r="E426" s="88" t="s">
        <v>374</v>
      </c>
      <c r="F426" s="89">
        <v>15154.9</v>
      </c>
    </row>
    <row r="427" spans="1:6" ht="76.5">
      <c r="A427" s="9">
        <f t="shared" si="6"/>
        <v>412</v>
      </c>
      <c r="B427" s="87" t="s">
        <v>819</v>
      </c>
      <c r="C427" s="88" t="s">
        <v>451</v>
      </c>
      <c r="D427" s="88" t="s">
        <v>172</v>
      </c>
      <c r="E427" s="88"/>
      <c r="F427" s="89">
        <v>600</v>
      </c>
    </row>
    <row r="428" spans="1:6" ht="12.75">
      <c r="A428" s="9">
        <f t="shared" si="6"/>
        <v>413</v>
      </c>
      <c r="B428" s="87" t="s">
        <v>920</v>
      </c>
      <c r="C428" s="88" t="s">
        <v>451</v>
      </c>
      <c r="D428" s="88" t="s">
        <v>172</v>
      </c>
      <c r="E428" s="88" t="s">
        <v>797</v>
      </c>
      <c r="F428" s="89">
        <v>600</v>
      </c>
    </row>
    <row r="429" spans="1:6" ht="12.75">
      <c r="A429" s="9">
        <f t="shared" si="6"/>
        <v>414</v>
      </c>
      <c r="B429" s="87" t="s">
        <v>590</v>
      </c>
      <c r="C429" s="88" t="s">
        <v>451</v>
      </c>
      <c r="D429" s="88" t="s">
        <v>172</v>
      </c>
      <c r="E429" s="88" t="s">
        <v>921</v>
      </c>
      <c r="F429" s="89">
        <v>600</v>
      </c>
    </row>
    <row r="430" spans="1:6" ht="140.25">
      <c r="A430" s="9">
        <f t="shared" si="6"/>
        <v>415</v>
      </c>
      <c r="B430" s="96" t="s">
        <v>820</v>
      </c>
      <c r="C430" s="88" t="s">
        <v>451</v>
      </c>
      <c r="D430" s="88" t="s">
        <v>173</v>
      </c>
      <c r="E430" s="88"/>
      <c r="F430" s="89">
        <v>4400</v>
      </c>
    </row>
    <row r="431" spans="1:6" ht="12.75">
      <c r="A431" s="9">
        <f t="shared" si="6"/>
        <v>416</v>
      </c>
      <c r="B431" s="87" t="s">
        <v>920</v>
      </c>
      <c r="C431" s="88" t="s">
        <v>451</v>
      </c>
      <c r="D431" s="88" t="s">
        <v>173</v>
      </c>
      <c r="E431" s="88" t="s">
        <v>797</v>
      </c>
      <c r="F431" s="89">
        <v>4400</v>
      </c>
    </row>
    <row r="432" spans="1:6" ht="12.75">
      <c r="A432" s="9">
        <f t="shared" si="6"/>
        <v>417</v>
      </c>
      <c r="B432" s="87" t="s">
        <v>590</v>
      </c>
      <c r="C432" s="88" t="s">
        <v>451</v>
      </c>
      <c r="D432" s="88" t="s">
        <v>173</v>
      </c>
      <c r="E432" s="88" t="s">
        <v>921</v>
      </c>
      <c r="F432" s="89">
        <v>4400</v>
      </c>
    </row>
    <row r="433" spans="1:6" ht="25.5">
      <c r="A433" s="9">
        <f t="shared" si="6"/>
        <v>418</v>
      </c>
      <c r="B433" s="87" t="s">
        <v>452</v>
      </c>
      <c r="C433" s="88" t="s">
        <v>453</v>
      </c>
      <c r="D433" s="88"/>
      <c r="E433" s="88"/>
      <c r="F433" s="89">
        <v>550</v>
      </c>
    </row>
    <row r="434" spans="1:6" ht="25.5">
      <c r="A434" s="9">
        <f t="shared" si="6"/>
        <v>419</v>
      </c>
      <c r="B434" s="87" t="s">
        <v>779</v>
      </c>
      <c r="C434" s="88" t="s">
        <v>453</v>
      </c>
      <c r="D434" s="88" t="s">
        <v>780</v>
      </c>
      <c r="E434" s="88"/>
      <c r="F434" s="89">
        <v>550</v>
      </c>
    </row>
    <row r="435" spans="1:6" ht="25.5">
      <c r="A435" s="9">
        <f t="shared" si="6"/>
        <v>420</v>
      </c>
      <c r="B435" s="87" t="s">
        <v>821</v>
      </c>
      <c r="C435" s="88" t="s">
        <v>453</v>
      </c>
      <c r="D435" s="88" t="s">
        <v>174</v>
      </c>
      <c r="E435" s="88"/>
      <c r="F435" s="89">
        <v>550</v>
      </c>
    </row>
    <row r="436" spans="1:6" ht="51">
      <c r="A436" s="9">
        <f t="shared" si="6"/>
        <v>421</v>
      </c>
      <c r="B436" s="87" t="s">
        <v>822</v>
      </c>
      <c r="C436" s="88" t="s">
        <v>453</v>
      </c>
      <c r="D436" s="88" t="s">
        <v>175</v>
      </c>
      <c r="E436" s="88"/>
      <c r="F436" s="89">
        <v>550</v>
      </c>
    </row>
    <row r="437" spans="1:6" ht="25.5">
      <c r="A437" s="9">
        <f t="shared" si="6"/>
        <v>422</v>
      </c>
      <c r="B437" s="87" t="s">
        <v>629</v>
      </c>
      <c r="C437" s="88" t="s">
        <v>453</v>
      </c>
      <c r="D437" s="88" t="s">
        <v>175</v>
      </c>
      <c r="E437" s="88" t="s">
        <v>630</v>
      </c>
      <c r="F437" s="89">
        <v>550</v>
      </c>
    </row>
    <row r="438" spans="1:6" ht="38.25">
      <c r="A438" s="9">
        <f t="shared" si="6"/>
        <v>423</v>
      </c>
      <c r="B438" s="87" t="s">
        <v>701</v>
      </c>
      <c r="C438" s="88" t="s">
        <v>453</v>
      </c>
      <c r="D438" s="88" t="s">
        <v>175</v>
      </c>
      <c r="E438" s="88" t="s">
        <v>631</v>
      </c>
      <c r="F438" s="89">
        <v>550</v>
      </c>
    </row>
    <row r="439" spans="1:6" ht="12.75">
      <c r="A439" s="195">
        <f t="shared" si="6"/>
        <v>424</v>
      </c>
      <c r="B439" s="84" t="s">
        <v>176</v>
      </c>
      <c r="C439" s="83" t="s">
        <v>466</v>
      </c>
      <c r="D439" s="83"/>
      <c r="E439" s="83"/>
      <c r="F439" s="85">
        <f>43967.7+177.4+135</f>
        <v>44280.1</v>
      </c>
    </row>
    <row r="440" spans="1:6" ht="12.75">
      <c r="A440" s="9">
        <f t="shared" si="6"/>
        <v>425</v>
      </c>
      <c r="B440" s="87" t="s">
        <v>467</v>
      </c>
      <c r="C440" s="88" t="s">
        <v>468</v>
      </c>
      <c r="D440" s="88"/>
      <c r="E440" s="88"/>
      <c r="F440" s="89">
        <v>630</v>
      </c>
    </row>
    <row r="441" spans="1:6" ht="38.25">
      <c r="A441" s="9">
        <f t="shared" si="6"/>
        <v>426</v>
      </c>
      <c r="B441" s="87" t="s">
        <v>118</v>
      </c>
      <c r="C441" s="88" t="s">
        <v>468</v>
      </c>
      <c r="D441" s="88" t="s">
        <v>271</v>
      </c>
      <c r="E441" s="88"/>
      <c r="F441" s="89">
        <v>630</v>
      </c>
    </row>
    <row r="442" spans="1:6" ht="38.25">
      <c r="A442" s="9">
        <f t="shared" si="6"/>
        <v>427</v>
      </c>
      <c r="B442" s="87" t="s">
        <v>272</v>
      </c>
      <c r="C442" s="88" t="s">
        <v>468</v>
      </c>
      <c r="D442" s="88" t="s">
        <v>273</v>
      </c>
      <c r="E442" s="88"/>
      <c r="F442" s="89">
        <v>630</v>
      </c>
    </row>
    <row r="443" spans="1:6" ht="89.25">
      <c r="A443" s="9">
        <f t="shared" si="6"/>
        <v>428</v>
      </c>
      <c r="B443" s="87" t="s">
        <v>86</v>
      </c>
      <c r="C443" s="88" t="s">
        <v>468</v>
      </c>
      <c r="D443" s="88" t="s">
        <v>274</v>
      </c>
      <c r="E443" s="88"/>
      <c r="F443" s="89">
        <v>630</v>
      </c>
    </row>
    <row r="444" spans="1:6" ht="25.5">
      <c r="A444" s="9">
        <f t="shared" si="6"/>
        <v>429</v>
      </c>
      <c r="B444" s="87" t="s">
        <v>775</v>
      </c>
      <c r="C444" s="88" t="s">
        <v>468</v>
      </c>
      <c r="D444" s="88" t="s">
        <v>274</v>
      </c>
      <c r="E444" s="88" t="s">
        <v>776</v>
      </c>
      <c r="F444" s="89">
        <v>630</v>
      </c>
    </row>
    <row r="445" spans="1:6" ht="25.5">
      <c r="A445" s="9">
        <f t="shared" si="6"/>
        <v>430</v>
      </c>
      <c r="B445" s="87" t="s">
        <v>275</v>
      </c>
      <c r="C445" s="88" t="s">
        <v>468</v>
      </c>
      <c r="D445" s="88" t="s">
        <v>274</v>
      </c>
      <c r="E445" s="88" t="s">
        <v>276</v>
      </c>
      <c r="F445" s="89">
        <v>630</v>
      </c>
    </row>
    <row r="446" spans="1:6" ht="12.75">
      <c r="A446" s="9">
        <f t="shared" si="6"/>
        <v>431</v>
      </c>
      <c r="B446" s="87" t="s">
        <v>469</v>
      </c>
      <c r="C446" s="88" t="s">
        <v>470</v>
      </c>
      <c r="D446" s="88"/>
      <c r="E446" s="88"/>
      <c r="F446" s="89">
        <v>10987.3</v>
      </c>
    </row>
    <row r="447" spans="1:6" ht="38.25">
      <c r="A447" s="9">
        <f t="shared" si="6"/>
        <v>432</v>
      </c>
      <c r="B447" s="87" t="s">
        <v>118</v>
      </c>
      <c r="C447" s="88" t="s">
        <v>470</v>
      </c>
      <c r="D447" s="88" t="s">
        <v>271</v>
      </c>
      <c r="E447" s="88"/>
      <c r="F447" s="89">
        <v>10987.3</v>
      </c>
    </row>
    <row r="448" spans="1:6" ht="25.5">
      <c r="A448" s="9">
        <f t="shared" si="6"/>
        <v>433</v>
      </c>
      <c r="B448" s="87" t="s">
        <v>277</v>
      </c>
      <c r="C448" s="88" t="s">
        <v>470</v>
      </c>
      <c r="D448" s="88" t="s">
        <v>278</v>
      </c>
      <c r="E448" s="88"/>
      <c r="F448" s="89">
        <v>10987.3</v>
      </c>
    </row>
    <row r="449" spans="1:6" ht="127.5">
      <c r="A449" s="9">
        <f t="shared" si="6"/>
        <v>434</v>
      </c>
      <c r="B449" s="96" t="s">
        <v>119</v>
      </c>
      <c r="C449" s="88" t="s">
        <v>470</v>
      </c>
      <c r="D449" s="88" t="s">
        <v>279</v>
      </c>
      <c r="E449" s="88"/>
      <c r="F449" s="89">
        <v>10987.3</v>
      </c>
    </row>
    <row r="450" spans="1:6" ht="38.25">
      <c r="A450" s="9">
        <f t="shared" si="6"/>
        <v>435</v>
      </c>
      <c r="B450" s="87" t="s">
        <v>625</v>
      </c>
      <c r="C450" s="88" t="s">
        <v>470</v>
      </c>
      <c r="D450" s="88" t="s">
        <v>279</v>
      </c>
      <c r="E450" s="88" t="s">
        <v>372</v>
      </c>
      <c r="F450" s="89">
        <v>10987.3</v>
      </c>
    </row>
    <row r="451" spans="1:6" ht="12.75">
      <c r="A451" s="9">
        <f t="shared" si="6"/>
        <v>436</v>
      </c>
      <c r="B451" s="87" t="s">
        <v>373</v>
      </c>
      <c r="C451" s="88" t="s">
        <v>470</v>
      </c>
      <c r="D451" s="88" t="s">
        <v>279</v>
      </c>
      <c r="E451" s="88" t="s">
        <v>374</v>
      </c>
      <c r="F451" s="89">
        <v>10987.3</v>
      </c>
    </row>
    <row r="452" spans="1:6" ht="12.75">
      <c r="A452" s="9">
        <f t="shared" si="6"/>
        <v>437</v>
      </c>
      <c r="B452" s="87" t="s">
        <v>471</v>
      </c>
      <c r="C452" s="88" t="s">
        <v>472</v>
      </c>
      <c r="D452" s="88"/>
      <c r="E452" s="88"/>
      <c r="F452" s="89">
        <f>22962.8+135</f>
        <v>23097.8</v>
      </c>
    </row>
    <row r="453" spans="1:6" ht="25.5">
      <c r="A453" s="9">
        <f t="shared" si="6"/>
        <v>438</v>
      </c>
      <c r="B453" s="87" t="s">
        <v>202</v>
      </c>
      <c r="C453" s="88" t="s">
        <v>472</v>
      </c>
      <c r="D453" s="88" t="s">
        <v>203</v>
      </c>
      <c r="E453" s="88"/>
      <c r="F453" s="89">
        <v>20304.7</v>
      </c>
    </row>
    <row r="454" spans="1:6" ht="25.5">
      <c r="A454" s="9">
        <f t="shared" si="6"/>
        <v>439</v>
      </c>
      <c r="B454" s="87" t="s">
        <v>826</v>
      </c>
      <c r="C454" s="88" t="s">
        <v>472</v>
      </c>
      <c r="D454" s="88" t="s">
        <v>205</v>
      </c>
      <c r="E454" s="88"/>
      <c r="F454" s="89">
        <v>20304.7</v>
      </c>
    </row>
    <row r="455" spans="1:6" ht="165.75">
      <c r="A455" s="9">
        <f t="shared" si="6"/>
        <v>440</v>
      </c>
      <c r="B455" s="96" t="s">
        <v>1103</v>
      </c>
      <c r="C455" s="88" t="s">
        <v>472</v>
      </c>
      <c r="D455" s="88" t="s">
        <v>256</v>
      </c>
      <c r="E455" s="88"/>
      <c r="F455" s="89">
        <v>48</v>
      </c>
    </row>
    <row r="456" spans="1:6" ht="25.5">
      <c r="A456" s="9">
        <f t="shared" si="6"/>
        <v>441</v>
      </c>
      <c r="B456" s="87" t="s">
        <v>629</v>
      </c>
      <c r="C456" s="88" t="s">
        <v>472</v>
      </c>
      <c r="D456" s="88" t="s">
        <v>256</v>
      </c>
      <c r="E456" s="88" t="s">
        <v>630</v>
      </c>
      <c r="F456" s="89">
        <v>18</v>
      </c>
    </row>
    <row r="457" spans="1:6" ht="38.25">
      <c r="A457" s="9">
        <f t="shared" si="6"/>
        <v>442</v>
      </c>
      <c r="B457" s="87" t="s">
        <v>701</v>
      </c>
      <c r="C457" s="88" t="s">
        <v>472</v>
      </c>
      <c r="D457" s="88" t="s">
        <v>256</v>
      </c>
      <c r="E457" s="88" t="s">
        <v>631</v>
      </c>
      <c r="F457" s="89">
        <v>18</v>
      </c>
    </row>
    <row r="458" spans="1:6" ht="38.25">
      <c r="A458" s="9">
        <f t="shared" si="6"/>
        <v>443</v>
      </c>
      <c r="B458" s="87" t="s">
        <v>625</v>
      </c>
      <c r="C458" s="88" t="s">
        <v>472</v>
      </c>
      <c r="D458" s="88" t="s">
        <v>256</v>
      </c>
      <c r="E458" s="88" t="s">
        <v>372</v>
      </c>
      <c r="F458" s="89">
        <v>30</v>
      </c>
    </row>
    <row r="459" spans="1:6" ht="12.75">
      <c r="A459" s="9">
        <f t="shared" si="6"/>
        <v>444</v>
      </c>
      <c r="B459" s="87" t="s">
        <v>373</v>
      </c>
      <c r="C459" s="88" t="s">
        <v>472</v>
      </c>
      <c r="D459" s="88" t="s">
        <v>256</v>
      </c>
      <c r="E459" s="88" t="s">
        <v>374</v>
      </c>
      <c r="F459" s="89">
        <v>30</v>
      </c>
    </row>
    <row r="460" spans="1:6" ht="102">
      <c r="A460" s="9">
        <f t="shared" si="6"/>
        <v>445</v>
      </c>
      <c r="B460" s="96" t="s">
        <v>1104</v>
      </c>
      <c r="C460" s="88" t="s">
        <v>472</v>
      </c>
      <c r="D460" s="88" t="s">
        <v>257</v>
      </c>
      <c r="E460" s="88"/>
      <c r="F460" s="89">
        <v>20256.7</v>
      </c>
    </row>
    <row r="461" spans="1:6" ht="25.5">
      <c r="A461" s="9">
        <f t="shared" si="6"/>
        <v>446</v>
      </c>
      <c r="B461" s="87" t="s">
        <v>629</v>
      </c>
      <c r="C461" s="88" t="s">
        <v>472</v>
      </c>
      <c r="D461" s="88" t="s">
        <v>257</v>
      </c>
      <c r="E461" s="88" t="s">
        <v>630</v>
      </c>
      <c r="F461" s="89">
        <v>1083.2</v>
      </c>
    </row>
    <row r="462" spans="1:6" ht="38.25">
      <c r="A462" s="9">
        <f t="shared" si="6"/>
        <v>447</v>
      </c>
      <c r="B462" s="87" t="s">
        <v>701</v>
      </c>
      <c r="C462" s="88" t="s">
        <v>472</v>
      </c>
      <c r="D462" s="88" t="s">
        <v>257</v>
      </c>
      <c r="E462" s="88" t="s">
        <v>631</v>
      </c>
      <c r="F462" s="89">
        <v>1083.2</v>
      </c>
    </row>
    <row r="463" spans="1:6" ht="38.25">
      <c r="A463" s="9">
        <f t="shared" si="6"/>
        <v>448</v>
      </c>
      <c r="B463" s="87" t="s">
        <v>625</v>
      </c>
      <c r="C463" s="88" t="s">
        <v>472</v>
      </c>
      <c r="D463" s="88" t="s">
        <v>257</v>
      </c>
      <c r="E463" s="88" t="s">
        <v>372</v>
      </c>
      <c r="F463" s="89">
        <v>19173.5</v>
      </c>
    </row>
    <row r="464" spans="1:6" ht="12.75">
      <c r="A464" s="9">
        <f t="shared" si="6"/>
        <v>449</v>
      </c>
      <c r="B464" s="87" t="s">
        <v>373</v>
      </c>
      <c r="C464" s="88" t="s">
        <v>472</v>
      </c>
      <c r="D464" s="88" t="s">
        <v>257</v>
      </c>
      <c r="E464" s="88" t="s">
        <v>374</v>
      </c>
      <c r="F464" s="89">
        <v>19173.5</v>
      </c>
    </row>
    <row r="465" spans="1:6" ht="38.25">
      <c r="A465" s="9">
        <f t="shared" si="6"/>
        <v>450</v>
      </c>
      <c r="B465" s="87" t="s">
        <v>118</v>
      </c>
      <c r="C465" s="88" t="s">
        <v>472</v>
      </c>
      <c r="D465" s="88" t="s">
        <v>271</v>
      </c>
      <c r="E465" s="88"/>
      <c r="F465" s="89">
        <f>982.3+135</f>
        <v>1117.3</v>
      </c>
    </row>
    <row r="466" spans="1:6" ht="25.5">
      <c r="A466" s="9">
        <f t="shared" si="6"/>
        <v>451</v>
      </c>
      <c r="B466" s="87" t="s">
        <v>23</v>
      </c>
      <c r="C466" s="88" t="s">
        <v>472</v>
      </c>
      <c r="D466" s="88" t="s">
        <v>24</v>
      </c>
      <c r="E466" s="88"/>
      <c r="F466" s="89">
        <v>135</v>
      </c>
    </row>
    <row r="467" spans="1:6" ht="114.75">
      <c r="A467" s="9">
        <f aca="true" t="shared" si="7" ref="A467:A474">A466+1</f>
        <v>452</v>
      </c>
      <c r="B467" s="96" t="s">
        <v>25</v>
      </c>
      <c r="C467" s="88" t="s">
        <v>472</v>
      </c>
      <c r="D467" s="88" t="s">
        <v>26</v>
      </c>
      <c r="E467" s="88"/>
      <c r="F467" s="89">
        <v>135</v>
      </c>
    </row>
    <row r="468" spans="1:6" ht="76.5">
      <c r="A468" s="9">
        <f t="shared" si="7"/>
        <v>453</v>
      </c>
      <c r="B468" s="87" t="s">
        <v>308</v>
      </c>
      <c r="C468" s="88" t="s">
        <v>472</v>
      </c>
      <c r="D468" s="88" t="s">
        <v>26</v>
      </c>
      <c r="E468" s="88" t="s">
        <v>309</v>
      </c>
      <c r="F468" s="89">
        <v>20.9</v>
      </c>
    </row>
    <row r="469" spans="1:6" ht="25.5">
      <c r="A469" s="9">
        <f t="shared" si="7"/>
        <v>454</v>
      </c>
      <c r="B469" s="87" t="s">
        <v>626</v>
      </c>
      <c r="C469" s="88" t="s">
        <v>472</v>
      </c>
      <c r="D469" s="88" t="s">
        <v>26</v>
      </c>
      <c r="E469" s="88" t="s">
        <v>571</v>
      </c>
      <c r="F469" s="89">
        <v>20.9</v>
      </c>
    </row>
    <row r="470" spans="1:6" ht="25.5">
      <c r="A470" s="9">
        <f t="shared" si="7"/>
        <v>455</v>
      </c>
      <c r="B470" s="87" t="s">
        <v>629</v>
      </c>
      <c r="C470" s="88" t="s">
        <v>472</v>
      </c>
      <c r="D470" s="88" t="s">
        <v>26</v>
      </c>
      <c r="E470" s="88" t="s">
        <v>630</v>
      </c>
      <c r="F470" s="89">
        <v>114.1</v>
      </c>
    </row>
    <row r="471" spans="1:6" ht="38.25">
      <c r="A471" s="9">
        <f t="shared" si="7"/>
        <v>456</v>
      </c>
      <c r="B471" s="87" t="s">
        <v>701</v>
      </c>
      <c r="C471" s="88" t="s">
        <v>472</v>
      </c>
      <c r="D471" s="88" t="s">
        <v>26</v>
      </c>
      <c r="E471" s="88" t="s">
        <v>631</v>
      </c>
      <c r="F471" s="89">
        <v>114.1</v>
      </c>
    </row>
    <row r="472" spans="1:6" ht="38.25">
      <c r="A472" s="9">
        <f t="shared" si="7"/>
        <v>457</v>
      </c>
      <c r="B472" s="87" t="s">
        <v>261</v>
      </c>
      <c r="C472" s="88" t="s">
        <v>472</v>
      </c>
      <c r="D472" s="88" t="s">
        <v>1039</v>
      </c>
      <c r="E472" s="88"/>
      <c r="F472" s="89">
        <v>982.3</v>
      </c>
    </row>
    <row r="473" spans="1:6" ht="102">
      <c r="A473" s="9">
        <f t="shared" si="7"/>
        <v>458</v>
      </c>
      <c r="B473" s="96" t="s">
        <v>120</v>
      </c>
      <c r="C473" s="88" t="s">
        <v>472</v>
      </c>
      <c r="D473" s="88" t="s">
        <v>664</v>
      </c>
      <c r="E473" s="88"/>
      <c r="F473" s="89">
        <v>36.3</v>
      </c>
    </row>
    <row r="474" spans="1:6" ht="25.5">
      <c r="A474" s="9">
        <f t="shared" si="7"/>
        <v>459</v>
      </c>
      <c r="B474" s="87" t="s">
        <v>775</v>
      </c>
      <c r="C474" s="88" t="s">
        <v>472</v>
      </c>
      <c r="D474" s="88" t="s">
        <v>664</v>
      </c>
      <c r="E474" s="88" t="s">
        <v>776</v>
      </c>
      <c r="F474" s="89">
        <v>36.3</v>
      </c>
    </row>
    <row r="475" spans="1:6" ht="12.75">
      <c r="A475" s="9">
        <f aca="true" t="shared" si="8" ref="A475:A535">A474+1</f>
        <v>460</v>
      </c>
      <c r="B475" s="87" t="s">
        <v>288</v>
      </c>
      <c r="C475" s="88" t="s">
        <v>472</v>
      </c>
      <c r="D475" s="88" t="s">
        <v>664</v>
      </c>
      <c r="E475" s="88" t="s">
        <v>289</v>
      </c>
      <c r="F475" s="89">
        <v>36.3</v>
      </c>
    </row>
    <row r="476" spans="1:6" ht="114.75">
      <c r="A476" s="9">
        <f t="shared" si="8"/>
        <v>461</v>
      </c>
      <c r="B476" s="96" t="s">
        <v>121</v>
      </c>
      <c r="C476" s="88" t="s">
        <v>472</v>
      </c>
      <c r="D476" s="88" t="s">
        <v>665</v>
      </c>
      <c r="E476" s="88"/>
      <c r="F476" s="89">
        <v>835</v>
      </c>
    </row>
    <row r="477" spans="1:6" ht="25.5">
      <c r="A477" s="9">
        <f t="shared" si="8"/>
        <v>462</v>
      </c>
      <c r="B477" s="87" t="s">
        <v>629</v>
      </c>
      <c r="C477" s="88" t="s">
        <v>472</v>
      </c>
      <c r="D477" s="88" t="s">
        <v>665</v>
      </c>
      <c r="E477" s="88" t="s">
        <v>630</v>
      </c>
      <c r="F477" s="89">
        <v>705</v>
      </c>
    </row>
    <row r="478" spans="1:6" ht="38.25">
      <c r="A478" s="9">
        <f t="shared" si="8"/>
        <v>463</v>
      </c>
      <c r="B478" s="87" t="s">
        <v>701</v>
      </c>
      <c r="C478" s="88" t="s">
        <v>472</v>
      </c>
      <c r="D478" s="88" t="s">
        <v>665</v>
      </c>
      <c r="E478" s="88" t="s">
        <v>631</v>
      </c>
      <c r="F478" s="89">
        <v>705</v>
      </c>
    </row>
    <row r="479" spans="1:6" ht="25.5">
      <c r="A479" s="9">
        <f t="shared" si="8"/>
        <v>464</v>
      </c>
      <c r="B479" s="87" t="s">
        <v>775</v>
      </c>
      <c r="C479" s="88" t="s">
        <v>472</v>
      </c>
      <c r="D479" s="88" t="s">
        <v>665</v>
      </c>
      <c r="E479" s="88" t="s">
        <v>776</v>
      </c>
      <c r="F479" s="89">
        <v>130</v>
      </c>
    </row>
    <row r="480" spans="1:6" ht="12.75">
      <c r="A480" s="9">
        <f t="shared" si="8"/>
        <v>465</v>
      </c>
      <c r="B480" s="87" t="s">
        <v>288</v>
      </c>
      <c r="C480" s="88" t="s">
        <v>472</v>
      </c>
      <c r="D480" s="88" t="s">
        <v>665</v>
      </c>
      <c r="E480" s="88" t="s">
        <v>289</v>
      </c>
      <c r="F480" s="89">
        <v>130</v>
      </c>
    </row>
    <row r="481" spans="1:6" ht="165.75">
      <c r="A481" s="9">
        <f t="shared" si="8"/>
        <v>466</v>
      </c>
      <c r="B481" s="96" t="s">
        <v>122</v>
      </c>
      <c r="C481" s="88" t="s">
        <v>472</v>
      </c>
      <c r="D481" s="88" t="s">
        <v>666</v>
      </c>
      <c r="E481" s="88"/>
      <c r="F481" s="89">
        <v>111</v>
      </c>
    </row>
    <row r="482" spans="1:6" ht="25.5">
      <c r="A482" s="9">
        <f t="shared" si="8"/>
        <v>467</v>
      </c>
      <c r="B482" s="87" t="s">
        <v>775</v>
      </c>
      <c r="C482" s="88" t="s">
        <v>472</v>
      </c>
      <c r="D482" s="88" t="s">
        <v>666</v>
      </c>
      <c r="E482" s="88" t="s">
        <v>776</v>
      </c>
      <c r="F482" s="89">
        <v>111</v>
      </c>
    </row>
    <row r="483" spans="1:6" ht="25.5">
      <c r="A483" s="9">
        <f t="shared" si="8"/>
        <v>468</v>
      </c>
      <c r="B483" s="87" t="s">
        <v>275</v>
      </c>
      <c r="C483" s="88" t="s">
        <v>472</v>
      </c>
      <c r="D483" s="88" t="s">
        <v>666</v>
      </c>
      <c r="E483" s="88" t="s">
        <v>276</v>
      </c>
      <c r="F483" s="89">
        <v>111</v>
      </c>
    </row>
    <row r="484" spans="1:6" ht="25.5">
      <c r="A484" s="9">
        <f t="shared" si="8"/>
        <v>469</v>
      </c>
      <c r="B484" s="87" t="s">
        <v>940</v>
      </c>
      <c r="C484" s="88" t="s">
        <v>472</v>
      </c>
      <c r="D484" s="88" t="s">
        <v>941</v>
      </c>
      <c r="E484" s="88"/>
      <c r="F484" s="89">
        <v>920</v>
      </c>
    </row>
    <row r="485" spans="1:6" ht="25.5">
      <c r="A485" s="9">
        <f t="shared" si="8"/>
        <v>470</v>
      </c>
      <c r="B485" s="87" t="s">
        <v>771</v>
      </c>
      <c r="C485" s="88" t="s">
        <v>472</v>
      </c>
      <c r="D485" s="88" t="s">
        <v>772</v>
      </c>
      <c r="E485" s="88"/>
      <c r="F485" s="89">
        <v>920</v>
      </c>
    </row>
    <row r="486" spans="1:6" ht="89.25">
      <c r="A486" s="9">
        <f t="shared" si="8"/>
        <v>471</v>
      </c>
      <c r="B486" s="96" t="s">
        <v>773</v>
      </c>
      <c r="C486" s="88" t="s">
        <v>472</v>
      </c>
      <c r="D486" s="88" t="s">
        <v>774</v>
      </c>
      <c r="E486" s="88"/>
      <c r="F486" s="89">
        <v>920</v>
      </c>
    </row>
    <row r="487" spans="1:6" ht="25.5">
      <c r="A487" s="9">
        <f t="shared" si="8"/>
        <v>472</v>
      </c>
      <c r="B487" s="87" t="s">
        <v>775</v>
      </c>
      <c r="C487" s="88" t="s">
        <v>472</v>
      </c>
      <c r="D487" s="88" t="s">
        <v>774</v>
      </c>
      <c r="E487" s="88" t="s">
        <v>776</v>
      </c>
      <c r="F487" s="89">
        <v>920</v>
      </c>
    </row>
    <row r="488" spans="1:6" ht="25.5">
      <c r="A488" s="9">
        <f t="shared" si="8"/>
        <v>473</v>
      </c>
      <c r="B488" s="87" t="s">
        <v>777</v>
      </c>
      <c r="C488" s="88" t="s">
        <v>472</v>
      </c>
      <c r="D488" s="88" t="s">
        <v>774</v>
      </c>
      <c r="E488" s="88" t="s">
        <v>778</v>
      </c>
      <c r="F488" s="89">
        <v>920</v>
      </c>
    </row>
    <row r="489" spans="1:6" ht="25.5">
      <c r="A489" s="9">
        <f t="shared" si="8"/>
        <v>474</v>
      </c>
      <c r="B489" s="87" t="s">
        <v>1026</v>
      </c>
      <c r="C489" s="88" t="s">
        <v>472</v>
      </c>
      <c r="D489" s="88" t="s">
        <v>1027</v>
      </c>
      <c r="E489" s="88"/>
      <c r="F489" s="89">
        <v>755.8</v>
      </c>
    </row>
    <row r="490" spans="1:6" ht="25.5">
      <c r="A490" s="9">
        <f t="shared" si="8"/>
        <v>475</v>
      </c>
      <c r="B490" s="87" t="s">
        <v>1033</v>
      </c>
      <c r="C490" s="88" t="s">
        <v>472</v>
      </c>
      <c r="D490" s="88" t="s">
        <v>1034</v>
      </c>
      <c r="E490" s="88"/>
      <c r="F490" s="89">
        <v>755.8</v>
      </c>
    </row>
    <row r="491" spans="1:6" ht="102">
      <c r="A491" s="9">
        <f t="shared" si="8"/>
        <v>476</v>
      </c>
      <c r="B491" s="96" t="s">
        <v>823</v>
      </c>
      <c r="C491" s="88" t="s">
        <v>472</v>
      </c>
      <c r="D491" s="88" t="s">
        <v>731</v>
      </c>
      <c r="E491" s="88"/>
      <c r="F491" s="89">
        <v>755.8</v>
      </c>
    </row>
    <row r="492" spans="1:6" ht="25.5">
      <c r="A492" s="9">
        <f t="shared" si="8"/>
        <v>477</v>
      </c>
      <c r="B492" s="87" t="s">
        <v>629</v>
      </c>
      <c r="C492" s="88" t="s">
        <v>472</v>
      </c>
      <c r="D492" s="88" t="s">
        <v>731</v>
      </c>
      <c r="E492" s="88" t="s">
        <v>630</v>
      </c>
      <c r="F492" s="89">
        <v>755.8</v>
      </c>
    </row>
    <row r="493" spans="1:6" ht="38.25">
      <c r="A493" s="9">
        <f t="shared" si="8"/>
        <v>478</v>
      </c>
      <c r="B493" s="87" t="s">
        <v>701</v>
      </c>
      <c r="C493" s="88" t="s">
        <v>472</v>
      </c>
      <c r="D493" s="88" t="s">
        <v>731</v>
      </c>
      <c r="E493" s="88" t="s">
        <v>631</v>
      </c>
      <c r="F493" s="89">
        <v>755.8</v>
      </c>
    </row>
    <row r="494" spans="1:6" ht="12.75">
      <c r="A494" s="9">
        <f t="shared" si="8"/>
        <v>479</v>
      </c>
      <c r="B494" s="87" t="s">
        <v>473</v>
      </c>
      <c r="C494" s="88" t="s">
        <v>474</v>
      </c>
      <c r="D494" s="88"/>
      <c r="E494" s="88"/>
      <c r="F494" s="89">
        <v>2440.1</v>
      </c>
    </row>
    <row r="495" spans="1:6" ht="25.5">
      <c r="A495" s="9">
        <f t="shared" si="8"/>
        <v>480</v>
      </c>
      <c r="B495" s="87" t="s">
        <v>202</v>
      </c>
      <c r="C495" s="88" t="s">
        <v>474</v>
      </c>
      <c r="D495" s="88" t="s">
        <v>203</v>
      </c>
      <c r="E495" s="88"/>
      <c r="F495" s="89">
        <v>698.5</v>
      </c>
    </row>
    <row r="496" spans="1:6" ht="25.5">
      <c r="A496" s="9">
        <f t="shared" si="8"/>
        <v>481</v>
      </c>
      <c r="B496" s="87" t="s">
        <v>826</v>
      </c>
      <c r="C496" s="88" t="s">
        <v>474</v>
      </c>
      <c r="D496" s="88" t="s">
        <v>205</v>
      </c>
      <c r="E496" s="88"/>
      <c r="F496" s="89">
        <v>698.5</v>
      </c>
    </row>
    <row r="497" spans="1:6" ht="114.75">
      <c r="A497" s="9">
        <f t="shared" si="8"/>
        <v>482</v>
      </c>
      <c r="B497" s="96" t="s">
        <v>1105</v>
      </c>
      <c r="C497" s="88" t="s">
        <v>474</v>
      </c>
      <c r="D497" s="88" t="s">
        <v>258</v>
      </c>
      <c r="E497" s="88"/>
      <c r="F497" s="89">
        <v>698.5</v>
      </c>
    </row>
    <row r="498" spans="1:6" ht="25.5">
      <c r="A498" s="9">
        <f t="shared" si="8"/>
        <v>483</v>
      </c>
      <c r="B498" s="87" t="s">
        <v>629</v>
      </c>
      <c r="C498" s="88" t="s">
        <v>474</v>
      </c>
      <c r="D498" s="88" t="s">
        <v>258</v>
      </c>
      <c r="E498" s="88" t="s">
        <v>630</v>
      </c>
      <c r="F498" s="89">
        <v>3.5</v>
      </c>
    </row>
    <row r="499" spans="1:6" ht="38.25">
      <c r="A499" s="9">
        <f t="shared" si="8"/>
        <v>484</v>
      </c>
      <c r="B499" s="87" t="s">
        <v>701</v>
      </c>
      <c r="C499" s="88" t="s">
        <v>474</v>
      </c>
      <c r="D499" s="88" t="s">
        <v>258</v>
      </c>
      <c r="E499" s="88" t="s">
        <v>631</v>
      </c>
      <c r="F499" s="89">
        <v>3.5</v>
      </c>
    </row>
    <row r="500" spans="1:6" ht="25.5">
      <c r="A500" s="9">
        <f t="shared" si="8"/>
        <v>485</v>
      </c>
      <c r="B500" s="87" t="s">
        <v>775</v>
      </c>
      <c r="C500" s="88" t="s">
        <v>474</v>
      </c>
      <c r="D500" s="88" t="s">
        <v>258</v>
      </c>
      <c r="E500" s="88" t="s">
        <v>776</v>
      </c>
      <c r="F500" s="89">
        <v>695</v>
      </c>
    </row>
    <row r="501" spans="1:6" ht="25.5">
      <c r="A501" s="9">
        <f t="shared" si="8"/>
        <v>486</v>
      </c>
      <c r="B501" s="87" t="s">
        <v>777</v>
      </c>
      <c r="C501" s="88" t="s">
        <v>474</v>
      </c>
      <c r="D501" s="88" t="s">
        <v>258</v>
      </c>
      <c r="E501" s="88" t="s">
        <v>778</v>
      </c>
      <c r="F501" s="89">
        <v>695</v>
      </c>
    </row>
    <row r="502" spans="1:6" ht="25.5">
      <c r="A502" s="9">
        <f t="shared" si="8"/>
        <v>487</v>
      </c>
      <c r="B502" s="87" t="s">
        <v>645</v>
      </c>
      <c r="C502" s="88" t="s">
        <v>474</v>
      </c>
      <c r="D502" s="88" t="s">
        <v>646</v>
      </c>
      <c r="E502" s="88"/>
      <c r="F502" s="89">
        <v>1741.6</v>
      </c>
    </row>
    <row r="503" spans="1:6" ht="25.5">
      <c r="A503" s="9">
        <f t="shared" si="8"/>
        <v>488</v>
      </c>
      <c r="B503" s="87" t="s">
        <v>647</v>
      </c>
      <c r="C503" s="88" t="s">
        <v>474</v>
      </c>
      <c r="D503" s="88" t="s">
        <v>648</v>
      </c>
      <c r="E503" s="88"/>
      <c r="F503" s="89">
        <v>1741.6</v>
      </c>
    </row>
    <row r="504" spans="1:6" ht="89.25">
      <c r="A504" s="9">
        <f t="shared" si="8"/>
        <v>489</v>
      </c>
      <c r="B504" s="96" t="s">
        <v>177</v>
      </c>
      <c r="C504" s="88" t="s">
        <v>474</v>
      </c>
      <c r="D504" s="88" t="s">
        <v>178</v>
      </c>
      <c r="E504" s="88"/>
      <c r="F504" s="89">
        <v>496.9</v>
      </c>
    </row>
    <row r="505" spans="1:6" ht="25.5">
      <c r="A505" s="9">
        <f t="shared" si="8"/>
        <v>490</v>
      </c>
      <c r="B505" s="87" t="s">
        <v>629</v>
      </c>
      <c r="C505" s="88" t="s">
        <v>474</v>
      </c>
      <c r="D505" s="88" t="s">
        <v>178</v>
      </c>
      <c r="E505" s="88" t="s">
        <v>630</v>
      </c>
      <c r="F505" s="89">
        <v>496.9</v>
      </c>
    </row>
    <row r="506" spans="1:6" ht="38.25">
      <c r="A506" s="9">
        <f t="shared" si="8"/>
        <v>491</v>
      </c>
      <c r="B506" s="87" t="s">
        <v>701</v>
      </c>
      <c r="C506" s="88" t="s">
        <v>474</v>
      </c>
      <c r="D506" s="88" t="s">
        <v>178</v>
      </c>
      <c r="E506" s="88" t="s">
        <v>631</v>
      </c>
      <c r="F506" s="89">
        <v>496.9</v>
      </c>
    </row>
    <row r="507" spans="1:6" ht="76.5">
      <c r="A507" s="9">
        <f t="shared" si="8"/>
        <v>492</v>
      </c>
      <c r="B507" s="87" t="s">
        <v>179</v>
      </c>
      <c r="C507" s="88" t="s">
        <v>474</v>
      </c>
      <c r="D507" s="88" t="s">
        <v>180</v>
      </c>
      <c r="E507" s="88"/>
      <c r="F507" s="89">
        <v>1244.7</v>
      </c>
    </row>
    <row r="508" spans="1:6" ht="25.5">
      <c r="A508" s="9">
        <f t="shared" si="8"/>
        <v>493</v>
      </c>
      <c r="B508" s="87" t="s">
        <v>629</v>
      </c>
      <c r="C508" s="88" t="s">
        <v>474</v>
      </c>
      <c r="D508" s="88" t="s">
        <v>180</v>
      </c>
      <c r="E508" s="88" t="s">
        <v>630</v>
      </c>
      <c r="F508" s="89">
        <v>1244.7</v>
      </c>
    </row>
    <row r="509" spans="1:6" ht="38.25">
      <c r="A509" s="9">
        <f t="shared" si="8"/>
        <v>494</v>
      </c>
      <c r="B509" s="87" t="s">
        <v>701</v>
      </c>
      <c r="C509" s="88" t="s">
        <v>474</v>
      </c>
      <c r="D509" s="88" t="s">
        <v>180</v>
      </c>
      <c r="E509" s="88" t="s">
        <v>631</v>
      </c>
      <c r="F509" s="89">
        <v>1244.7</v>
      </c>
    </row>
    <row r="510" spans="1:6" ht="25.5">
      <c r="A510" s="9">
        <f t="shared" si="8"/>
        <v>495</v>
      </c>
      <c r="B510" s="87" t="s">
        <v>607</v>
      </c>
      <c r="C510" s="88" t="s">
        <v>608</v>
      </c>
      <c r="D510" s="88"/>
      <c r="E510" s="88"/>
      <c r="F510" s="89">
        <f>6947.5+177.4</f>
        <v>7124.9</v>
      </c>
    </row>
    <row r="511" spans="1:6" ht="38.25">
      <c r="A511" s="9">
        <f t="shared" si="8"/>
        <v>496</v>
      </c>
      <c r="B511" s="87" t="s">
        <v>118</v>
      </c>
      <c r="C511" s="88" t="s">
        <v>608</v>
      </c>
      <c r="D511" s="88" t="s">
        <v>271</v>
      </c>
      <c r="E511" s="88"/>
      <c r="F511" s="89">
        <v>7124.9</v>
      </c>
    </row>
    <row r="512" spans="1:6" ht="38.25">
      <c r="A512" s="9">
        <f t="shared" si="8"/>
        <v>497</v>
      </c>
      <c r="B512" s="87" t="s">
        <v>261</v>
      </c>
      <c r="C512" s="88" t="s">
        <v>608</v>
      </c>
      <c r="D512" s="88" t="s">
        <v>1039</v>
      </c>
      <c r="E512" s="88"/>
      <c r="F512" s="89">
        <v>7124.9</v>
      </c>
    </row>
    <row r="513" spans="1:6" ht="114.75">
      <c r="A513" s="9">
        <f t="shared" si="8"/>
        <v>498</v>
      </c>
      <c r="B513" s="96" t="s">
        <v>116</v>
      </c>
      <c r="C513" s="88" t="s">
        <v>608</v>
      </c>
      <c r="D513" s="88" t="s">
        <v>1040</v>
      </c>
      <c r="E513" s="88"/>
      <c r="F513" s="89">
        <f>F514+F516+F518</f>
        <v>7124.900000000001</v>
      </c>
    </row>
    <row r="514" spans="1:6" ht="76.5">
      <c r="A514" s="9">
        <f t="shared" si="8"/>
        <v>499</v>
      </c>
      <c r="B514" s="87" t="s">
        <v>308</v>
      </c>
      <c r="C514" s="88" t="s">
        <v>608</v>
      </c>
      <c r="D514" s="88" t="s">
        <v>1040</v>
      </c>
      <c r="E514" s="88" t="s">
        <v>309</v>
      </c>
      <c r="F514" s="89">
        <f>6299.8+177.4</f>
        <v>6477.2</v>
      </c>
    </row>
    <row r="515" spans="1:6" ht="25.5">
      <c r="A515" s="9">
        <f t="shared" si="8"/>
        <v>500</v>
      </c>
      <c r="B515" s="87" t="s">
        <v>626</v>
      </c>
      <c r="C515" s="88" t="s">
        <v>608</v>
      </c>
      <c r="D515" s="88" t="s">
        <v>1040</v>
      </c>
      <c r="E515" s="88" t="s">
        <v>571</v>
      </c>
      <c r="F515" s="89">
        <f>6299.8+177.4</f>
        <v>6477.2</v>
      </c>
    </row>
    <row r="516" spans="1:6" ht="25.5">
      <c r="A516" s="9">
        <f t="shared" si="8"/>
        <v>501</v>
      </c>
      <c r="B516" s="87" t="s">
        <v>629</v>
      </c>
      <c r="C516" s="88" t="s">
        <v>608</v>
      </c>
      <c r="D516" s="88" t="s">
        <v>1040</v>
      </c>
      <c r="E516" s="88" t="s">
        <v>630</v>
      </c>
      <c r="F516" s="89">
        <v>647.6</v>
      </c>
    </row>
    <row r="517" spans="1:6" ht="38.25">
      <c r="A517" s="9">
        <f t="shared" si="8"/>
        <v>502</v>
      </c>
      <c r="B517" s="87" t="s">
        <v>701</v>
      </c>
      <c r="C517" s="88" t="s">
        <v>608</v>
      </c>
      <c r="D517" s="88" t="s">
        <v>1040</v>
      </c>
      <c r="E517" s="88" t="s">
        <v>631</v>
      </c>
      <c r="F517" s="89">
        <v>647.6</v>
      </c>
    </row>
    <row r="518" spans="1:6" ht="12.75">
      <c r="A518" s="9">
        <f t="shared" si="8"/>
        <v>503</v>
      </c>
      <c r="B518" s="87" t="s">
        <v>655</v>
      </c>
      <c r="C518" s="88" t="s">
        <v>608</v>
      </c>
      <c r="D518" s="88" t="s">
        <v>1040</v>
      </c>
      <c r="E518" s="88" t="s">
        <v>656</v>
      </c>
      <c r="F518" s="89">
        <v>0.1</v>
      </c>
    </row>
    <row r="519" spans="1:6" ht="12.75">
      <c r="A519" s="9">
        <f t="shared" si="8"/>
        <v>504</v>
      </c>
      <c r="B519" s="87" t="s">
        <v>657</v>
      </c>
      <c r="C519" s="88" t="s">
        <v>608</v>
      </c>
      <c r="D519" s="88" t="s">
        <v>1040</v>
      </c>
      <c r="E519" s="88" t="s">
        <v>658</v>
      </c>
      <c r="F519" s="89">
        <v>0.1</v>
      </c>
    </row>
    <row r="520" spans="1:6" ht="12.75">
      <c r="A520" s="195">
        <f t="shared" si="8"/>
        <v>505</v>
      </c>
      <c r="B520" s="84" t="s">
        <v>609</v>
      </c>
      <c r="C520" s="83" t="s">
        <v>610</v>
      </c>
      <c r="D520" s="83"/>
      <c r="E520" s="83"/>
      <c r="F520" s="85">
        <v>1077.8</v>
      </c>
    </row>
    <row r="521" spans="1:6" ht="12.75">
      <c r="A521" s="9">
        <f t="shared" si="8"/>
        <v>506</v>
      </c>
      <c r="B521" s="87" t="s">
        <v>611</v>
      </c>
      <c r="C521" s="88" t="s">
        <v>612</v>
      </c>
      <c r="D521" s="88"/>
      <c r="E521" s="88"/>
      <c r="F521" s="89">
        <v>1077.8</v>
      </c>
    </row>
    <row r="522" spans="1:6" ht="38.25">
      <c r="A522" s="9">
        <f t="shared" si="8"/>
        <v>507</v>
      </c>
      <c r="B522" s="87" t="s">
        <v>181</v>
      </c>
      <c r="C522" s="88" t="s">
        <v>612</v>
      </c>
      <c r="D522" s="88" t="s">
        <v>403</v>
      </c>
      <c r="E522" s="88"/>
      <c r="F522" s="89">
        <v>1077.8</v>
      </c>
    </row>
    <row r="523" spans="1:6" ht="25.5">
      <c r="A523" s="9">
        <f t="shared" si="8"/>
        <v>508</v>
      </c>
      <c r="B523" s="87" t="s">
        <v>732</v>
      </c>
      <c r="C523" s="88" t="s">
        <v>612</v>
      </c>
      <c r="D523" s="88" t="s">
        <v>182</v>
      </c>
      <c r="E523" s="88"/>
      <c r="F523" s="89">
        <v>87.8</v>
      </c>
    </row>
    <row r="524" spans="1:6" ht="76.5">
      <c r="A524" s="9">
        <f t="shared" si="8"/>
        <v>509</v>
      </c>
      <c r="B524" s="87" t="s">
        <v>197</v>
      </c>
      <c r="C524" s="88" t="s">
        <v>612</v>
      </c>
      <c r="D524" s="88" t="s">
        <v>198</v>
      </c>
      <c r="E524" s="88"/>
      <c r="F524" s="89">
        <v>87.8</v>
      </c>
    </row>
    <row r="525" spans="1:6" ht="38.25">
      <c r="A525" s="9">
        <f t="shared" si="8"/>
        <v>510</v>
      </c>
      <c r="B525" s="87" t="s">
        <v>625</v>
      </c>
      <c r="C525" s="88" t="s">
        <v>612</v>
      </c>
      <c r="D525" s="88" t="s">
        <v>198</v>
      </c>
      <c r="E525" s="88" t="s">
        <v>372</v>
      </c>
      <c r="F525" s="89">
        <v>87.8</v>
      </c>
    </row>
    <row r="526" spans="1:6" ht="12.75">
      <c r="A526" s="9">
        <f t="shared" si="8"/>
        <v>511</v>
      </c>
      <c r="B526" s="87" t="s">
        <v>373</v>
      </c>
      <c r="C526" s="88" t="s">
        <v>612</v>
      </c>
      <c r="D526" s="88" t="s">
        <v>198</v>
      </c>
      <c r="E526" s="88" t="s">
        <v>374</v>
      </c>
      <c r="F526" s="89">
        <v>87.8</v>
      </c>
    </row>
    <row r="527" spans="1:6" ht="12.75">
      <c r="A527" s="9">
        <f t="shared" si="8"/>
        <v>512</v>
      </c>
      <c r="B527" s="87" t="s">
        <v>312</v>
      </c>
      <c r="C527" s="88" t="s">
        <v>612</v>
      </c>
      <c r="D527" s="88" t="s">
        <v>199</v>
      </c>
      <c r="E527" s="88"/>
      <c r="F527" s="89">
        <v>990</v>
      </c>
    </row>
    <row r="528" spans="1:6" ht="102">
      <c r="A528" s="9">
        <f t="shared" si="8"/>
        <v>513</v>
      </c>
      <c r="B528" s="96" t="s">
        <v>200</v>
      </c>
      <c r="C528" s="88" t="s">
        <v>612</v>
      </c>
      <c r="D528" s="88" t="s">
        <v>201</v>
      </c>
      <c r="E528" s="88"/>
      <c r="F528" s="89">
        <v>990</v>
      </c>
    </row>
    <row r="529" spans="1:6" ht="25.5">
      <c r="A529" s="9">
        <f t="shared" si="8"/>
        <v>514</v>
      </c>
      <c r="B529" s="87" t="s">
        <v>629</v>
      </c>
      <c r="C529" s="88" t="s">
        <v>612</v>
      </c>
      <c r="D529" s="88" t="s">
        <v>201</v>
      </c>
      <c r="E529" s="88" t="s">
        <v>630</v>
      </c>
      <c r="F529" s="89">
        <v>990</v>
      </c>
    </row>
    <row r="530" spans="1:6" ht="38.25">
      <c r="A530" s="9">
        <f t="shared" si="8"/>
        <v>515</v>
      </c>
      <c r="B530" s="87" t="s">
        <v>701</v>
      </c>
      <c r="C530" s="88" t="s">
        <v>612</v>
      </c>
      <c r="D530" s="88" t="s">
        <v>201</v>
      </c>
      <c r="E530" s="88" t="s">
        <v>631</v>
      </c>
      <c r="F530" s="89">
        <v>990</v>
      </c>
    </row>
    <row r="531" spans="1:6" ht="25.5">
      <c r="A531" s="195">
        <f t="shared" si="8"/>
        <v>516</v>
      </c>
      <c r="B531" s="84" t="s">
        <v>613</v>
      </c>
      <c r="C531" s="83" t="s">
        <v>614</v>
      </c>
      <c r="D531" s="83"/>
      <c r="E531" s="83"/>
      <c r="F531" s="85">
        <v>250</v>
      </c>
    </row>
    <row r="532" spans="1:6" ht="25.5">
      <c r="A532" s="9">
        <f t="shared" si="8"/>
        <v>517</v>
      </c>
      <c r="B532" s="87" t="s">
        <v>615</v>
      </c>
      <c r="C532" s="88" t="s">
        <v>616</v>
      </c>
      <c r="D532" s="88"/>
      <c r="E532" s="88"/>
      <c r="F532" s="89">
        <v>250</v>
      </c>
    </row>
    <row r="533" spans="1:6" ht="25.5">
      <c r="A533" s="9">
        <f t="shared" si="8"/>
        <v>518</v>
      </c>
      <c r="B533" s="87" t="s">
        <v>259</v>
      </c>
      <c r="C533" s="88" t="s">
        <v>616</v>
      </c>
      <c r="D533" s="88" t="s">
        <v>260</v>
      </c>
      <c r="E533" s="88"/>
      <c r="F533" s="89">
        <v>250</v>
      </c>
    </row>
    <row r="534" spans="1:6" ht="25.5">
      <c r="A534" s="9">
        <f t="shared" si="8"/>
        <v>519</v>
      </c>
      <c r="B534" s="87" t="s">
        <v>875</v>
      </c>
      <c r="C534" s="88" t="s">
        <v>616</v>
      </c>
      <c r="D534" s="88" t="s">
        <v>876</v>
      </c>
      <c r="E534" s="88"/>
      <c r="F534" s="89">
        <v>250</v>
      </c>
    </row>
    <row r="535" spans="1:6" ht="63.75">
      <c r="A535" s="9">
        <f t="shared" si="8"/>
        <v>520</v>
      </c>
      <c r="B535" s="87" t="s">
        <v>877</v>
      </c>
      <c r="C535" s="88" t="s">
        <v>616</v>
      </c>
      <c r="D535" s="88" t="s">
        <v>878</v>
      </c>
      <c r="E535" s="88"/>
      <c r="F535" s="89">
        <v>250</v>
      </c>
    </row>
    <row r="536" spans="1:6" ht="25.5">
      <c r="A536" s="9">
        <f aca="true" t="shared" si="9" ref="A536:A554">A535+1</f>
        <v>521</v>
      </c>
      <c r="B536" s="87" t="s">
        <v>879</v>
      </c>
      <c r="C536" s="88" t="s">
        <v>616</v>
      </c>
      <c r="D536" s="88" t="s">
        <v>878</v>
      </c>
      <c r="E536" s="88" t="s">
        <v>880</v>
      </c>
      <c r="F536" s="89">
        <v>250</v>
      </c>
    </row>
    <row r="537" spans="1:6" ht="12.75">
      <c r="A537" s="9">
        <f t="shared" si="9"/>
        <v>522</v>
      </c>
      <c r="B537" s="87" t="s">
        <v>881</v>
      </c>
      <c r="C537" s="88" t="s">
        <v>616</v>
      </c>
      <c r="D537" s="88" t="s">
        <v>878</v>
      </c>
      <c r="E537" s="88" t="s">
        <v>882</v>
      </c>
      <c r="F537" s="89">
        <v>250</v>
      </c>
    </row>
    <row r="538" spans="1:6" ht="38.25">
      <c r="A538" s="195">
        <f t="shared" si="9"/>
        <v>523</v>
      </c>
      <c r="B538" s="197" t="s">
        <v>804</v>
      </c>
      <c r="C538" s="83" t="s">
        <v>617</v>
      </c>
      <c r="D538" s="83"/>
      <c r="E538" s="83"/>
      <c r="F538" s="85">
        <v>95255.9</v>
      </c>
    </row>
    <row r="539" spans="1:6" ht="38.25">
      <c r="A539" s="9">
        <f t="shared" si="9"/>
        <v>524</v>
      </c>
      <c r="B539" s="87" t="s">
        <v>786</v>
      </c>
      <c r="C539" s="88" t="s">
        <v>787</v>
      </c>
      <c r="D539" s="88"/>
      <c r="E539" s="88"/>
      <c r="F539" s="89">
        <f>95255.9-31143</f>
        <v>64112.899999999994</v>
      </c>
    </row>
    <row r="540" spans="1:6" ht="25.5">
      <c r="A540" s="9">
        <f t="shared" si="9"/>
        <v>525</v>
      </c>
      <c r="B540" s="87" t="s">
        <v>259</v>
      </c>
      <c r="C540" s="88" t="s">
        <v>787</v>
      </c>
      <c r="D540" s="88" t="s">
        <v>260</v>
      </c>
      <c r="E540" s="88"/>
      <c r="F540" s="89">
        <f>95255.9-31143</f>
        <v>64112.899999999994</v>
      </c>
    </row>
    <row r="541" spans="1:6" ht="63.75">
      <c r="A541" s="9">
        <f t="shared" si="9"/>
        <v>526</v>
      </c>
      <c r="B541" s="87" t="s">
        <v>884</v>
      </c>
      <c r="C541" s="88" t="s">
        <v>787</v>
      </c>
      <c r="D541" s="88" t="s">
        <v>885</v>
      </c>
      <c r="E541" s="88"/>
      <c r="F541" s="89">
        <f>95255.9-31143</f>
        <v>64112.899999999994</v>
      </c>
    </row>
    <row r="542" spans="1:6" ht="114.75">
      <c r="A542" s="9">
        <f t="shared" si="9"/>
        <v>527</v>
      </c>
      <c r="B542" s="96" t="s">
        <v>886</v>
      </c>
      <c r="C542" s="88" t="s">
        <v>787</v>
      </c>
      <c r="D542" s="88" t="s">
        <v>887</v>
      </c>
      <c r="E542" s="88"/>
      <c r="F542" s="89">
        <v>10551.8</v>
      </c>
    </row>
    <row r="543" spans="1:6" ht="12.75">
      <c r="A543" s="9">
        <f t="shared" si="9"/>
        <v>528</v>
      </c>
      <c r="B543" s="87" t="s">
        <v>920</v>
      </c>
      <c r="C543" s="88" t="s">
        <v>787</v>
      </c>
      <c r="D543" s="88" t="s">
        <v>887</v>
      </c>
      <c r="E543" s="88" t="s">
        <v>797</v>
      </c>
      <c r="F543" s="89">
        <v>10551.8</v>
      </c>
    </row>
    <row r="544" spans="1:6" ht="12.75">
      <c r="A544" s="9">
        <f t="shared" si="9"/>
        <v>529</v>
      </c>
      <c r="B544" s="87" t="s">
        <v>1006</v>
      </c>
      <c r="C544" s="88" t="s">
        <v>787</v>
      </c>
      <c r="D544" s="88" t="s">
        <v>887</v>
      </c>
      <c r="E544" s="88" t="s">
        <v>888</v>
      </c>
      <c r="F544" s="89">
        <v>10551.8</v>
      </c>
    </row>
    <row r="545" spans="1:6" ht="127.5">
      <c r="A545" s="9">
        <f t="shared" si="9"/>
        <v>530</v>
      </c>
      <c r="B545" s="96" t="s">
        <v>889</v>
      </c>
      <c r="C545" s="88" t="s">
        <v>787</v>
      </c>
      <c r="D545" s="88" t="s">
        <v>890</v>
      </c>
      <c r="E545" s="88"/>
      <c r="F545" s="89">
        <v>53561.1</v>
      </c>
    </row>
    <row r="546" spans="1:6" ht="12.75">
      <c r="A546" s="9">
        <f t="shared" si="9"/>
        <v>531</v>
      </c>
      <c r="B546" s="87" t="s">
        <v>920</v>
      </c>
      <c r="C546" s="88" t="s">
        <v>787</v>
      </c>
      <c r="D546" s="88" t="s">
        <v>890</v>
      </c>
      <c r="E546" s="88" t="s">
        <v>797</v>
      </c>
      <c r="F546" s="89">
        <v>53561.1</v>
      </c>
    </row>
    <row r="547" spans="1:6" ht="12.75">
      <c r="A547" s="9">
        <f t="shared" si="9"/>
        <v>532</v>
      </c>
      <c r="B547" s="87" t="s">
        <v>1006</v>
      </c>
      <c r="C547" s="88" t="s">
        <v>787</v>
      </c>
      <c r="D547" s="88" t="s">
        <v>890</v>
      </c>
      <c r="E547" s="88" t="s">
        <v>888</v>
      </c>
      <c r="F547" s="89">
        <v>53561.1</v>
      </c>
    </row>
    <row r="548" spans="1:6" ht="25.5">
      <c r="A548" s="9">
        <f t="shared" si="9"/>
        <v>533</v>
      </c>
      <c r="B548" s="87" t="s">
        <v>93</v>
      </c>
      <c r="C548" s="88" t="s">
        <v>94</v>
      </c>
      <c r="D548" s="88"/>
      <c r="E548" s="88"/>
      <c r="F548" s="89">
        <f>F551</f>
        <v>31143</v>
      </c>
    </row>
    <row r="549" spans="1:6" ht="25.5">
      <c r="A549" s="9">
        <f t="shared" si="9"/>
        <v>534</v>
      </c>
      <c r="B549" s="87" t="s">
        <v>259</v>
      </c>
      <c r="C549" s="88" t="s">
        <v>94</v>
      </c>
      <c r="D549" s="88" t="s">
        <v>260</v>
      </c>
      <c r="E549" s="88"/>
      <c r="F549" s="89">
        <f>F550</f>
        <v>31143</v>
      </c>
    </row>
    <row r="550" spans="1:6" ht="63.75">
      <c r="A550" s="9">
        <f t="shared" si="9"/>
        <v>535</v>
      </c>
      <c r="B550" s="87" t="s">
        <v>884</v>
      </c>
      <c r="C550" s="88" t="s">
        <v>94</v>
      </c>
      <c r="D550" s="88" t="s">
        <v>885</v>
      </c>
      <c r="E550" s="88"/>
      <c r="F550" s="89">
        <f>F551</f>
        <v>31143</v>
      </c>
    </row>
    <row r="551" spans="1:6" ht="114.75">
      <c r="A551" s="9">
        <f t="shared" si="9"/>
        <v>536</v>
      </c>
      <c r="B551" s="96" t="s">
        <v>27</v>
      </c>
      <c r="C551" s="88" t="s">
        <v>94</v>
      </c>
      <c r="D551" s="88" t="s">
        <v>269</v>
      </c>
      <c r="E551" s="88"/>
      <c r="F551" s="89">
        <v>31143</v>
      </c>
    </row>
    <row r="552" spans="1:6" ht="12.75">
      <c r="A552" s="9">
        <f t="shared" si="9"/>
        <v>537</v>
      </c>
      <c r="B552" s="87" t="s">
        <v>920</v>
      </c>
      <c r="C552" s="88" t="s">
        <v>94</v>
      </c>
      <c r="D552" s="88" t="s">
        <v>269</v>
      </c>
      <c r="E552" s="88" t="s">
        <v>797</v>
      </c>
      <c r="F552" s="89">
        <v>31143</v>
      </c>
    </row>
    <row r="553" spans="1:6" ht="12.75">
      <c r="A553" s="9">
        <f t="shared" si="9"/>
        <v>538</v>
      </c>
      <c r="B553" s="87" t="s">
        <v>1006</v>
      </c>
      <c r="C553" s="88" t="s">
        <v>94</v>
      </c>
      <c r="D553" s="88" t="s">
        <v>269</v>
      </c>
      <c r="E553" s="88" t="s">
        <v>888</v>
      </c>
      <c r="F553" s="89">
        <v>31143</v>
      </c>
    </row>
    <row r="554" spans="1:6" ht="12.75">
      <c r="A554" s="195">
        <f t="shared" si="9"/>
        <v>539</v>
      </c>
      <c r="B554" s="91" t="s">
        <v>299</v>
      </c>
      <c r="C554" s="92" t="s">
        <v>758</v>
      </c>
      <c r="D554" s="92"/>
      <c r="E554" s="92"/>
      <c r="F554" s="93">
        <f>F538+F531+F520+F439+F410+F275+F217+F133+F126+F16</f>
        <v>705601.9000000001</v>
      </c>
    </row>
    <row r="555" ht="12.75" customHeight="1">
      <c r="A555" s="100"/>
    </row>
    <row r="556" ht="12.75" customHeight="1">
      <c r="A556" s="100"/>
    </row>
    <row r="557" ht="12.75" customHeight="1">
      <c r="A557" s="100"/>
    </row>
    <row r="558" ht="12.75" customHeight="1">
      <c r="A558" s="100"/>
    </row>
    <row r="559" ht="12.75" customHeight="1">
      <c r="A559" s="100"/>
    </row>
    <row r="560" ht="12.75" customHeight="1">
      <c r="A560" s="100"/>
    </row>
    <row r="561" ht="12.75" customHeight="1">
      <c r="A561" s="100"/>
    </row>
    <row r="562" ht="12.75" customHeight="1">
      <c r="A562" s="100"/>
    </row>
    <row r="563" ht="12.75" customHeight="1">
      <c r="A563" s="100"/>
    </row>
    <row r="564" ht="12.75" customHeight="1">
      <c r="A564" s="100"/>
    </row>
    <row r="565" ht="12.75" customHeight="1">
      <c r="A565" s="100"/>
    </row>
    <row r="566" ht="12.75" customHeight="1">
      <c r="A566" s="100"/>
    </row>
    <row r="567" ht="12.75" customHeight="1">
      <c r="A567" s="100"/>
    </row>
    <row r="568" ht="12.75" customHeight="1">
      <c r="A568" s="100"/>
    </row>
    <row r="569" ht="12.75" customHeight="1">
      <c r="A569" s="100"/>
    </row>
    <row r="570" ht="12.75" customHeight="1">
      <c r="A570" s="100"/>
    </row>
    <row r="571" ht="12.75" customHeight="1">
      <c r="A571" s="100"/>
    </row>
    <row r="572" ht="12.75" customHeight="1">
      <c r="A572" s="100"/>
    </row>
    <row r="573" ht="12.75" customHeight="1">
      <c r="A573" s="100"/>
    </row>
    <row r="574" ht="12.75" customHeight="1">
      <c r="A574" s="100"/>
    </row>
    <row r="575" ht="12.75" customHeight="1">
      <c r="A575" s="100"/>
    </row>
    <row r="576" ht="12.75" customHeight="1">
      <c r="A576" s="100"/>
    </row>
    <row r="577" ht="12.75" customHeight="1">
      <c r="A577" s="100"/>
    </row>
    <row r="578" ht="12.75" customHeight="1">
      <c r="A578" s="100"/>
    </row>
    <row r="579" ht="12.75" customHeight="1">
      <c r="A579" s="100"/>
    </row>
    <row r="580" ht="12.75" customHeight="1">
      <c r="A580" s="100"/>
    </row>
    <row r="581" ht="12.75" customHeight="1">
      <c r="A581" s="100"/>
    </row>
    <row r="582" ht="12.75" customHeight="1">
      <c r="A582" s="100"/>
    </row>
    <row r="583" ht="12.75" customHeight="1">
      <c r="A583" s="100"/>
    </row>
    <row r="584" ht="12.75" customHeight="1">
      <c r="A584" s="100"/>
    </row>
    <row r="585" ht="12.75" customHeight="1">
      <c r="A585" s="100"/>
    </row>
    <row r="586" ht="12.75" customHeight="1">
      <c r="A586" s="100"/>
    </row>
    <row r="587" ht="12.75" customHeight="1">
      <c r="A587" s="100"/>
    </row>
    <row r="588" ht="12.75" customHeight="1">
      <c r="A588" s="100"/>
    </row>
    <row r="589" ht="12.75" customHeight="1">
      <c r="A589" s="100"/>
    </row>
    <row r="590" ht="12.75" customHeight="1">
      <c r="A590" s="100"/>
    </row>
    <row r="591" ht="12.75" customHeight="1">
      <c r="A591" s="100"/>
    </row>
    <row r="592" ht="12.75" customHeight="1">
      <c r="A592" s="100"/>
    </row>
    <row r="593" ht="12.75" customHeight="1">
      <c r="A593" s="100"/>
    </row>
    <row r="594" ht="12.75" customHeight="1">
      <c r="A594" s="100"/>
    </row>
    <row r="595" ht="12.75" customHeight="1">
      <c r="A595" s="100"/>
    </row>
    <row r="596" ht="12.75" customHeight="1">
      <c r="A596" s="100"/>
    </row>
    <row r="597" ht="12.75" customHeight="1">
      <c r="A597" s="100"/>
    </row>
    <row r="598" ht="12.75" customHeight="1">
      <c r="A598" s="100"/>
    </row>
    <row r="599" ht="12.75" customHeight="1">
      <c r="A599" s="100"/>
    </row>
    <row r="600" ht="12.75" customHeight="1">
      <c r="A600" s="100"/>
    </row>
    <row r="601" ht="12.75" customHeight="1">
      <c r="A601" s="100"/>
    </row>
    <row r="602" ht="12.75" customHeight="1">
      <c r="A602" s="100"/>
    </row>
    <row r="603" ht="12.75" customHeight="1">
      <c r="A603" s="100"/>
    </row>
    <row r="604" ht="12.75" customHeight="1">
      <c r="A604" s="100"/>
    </row>
    <row r="605" ht="12.75" customHeight="1">
      <c r="A605" s="100"/>
    </row>
    <row r="606" ht="12.75" customHeight="1">
      <c r="A606" s="100"/>
    </row>
    <row r="607" ht="12.75" customHeight="1">
      <c r="A607" s="100"/>
    </row>
    <row r="608" ht="12.75" customHeight="1">
      <c r="A608" s="100"/>
    </row>
    <row r="609" ht="12.75" customHeight="1">
      <c r="A609" s="100"/>
    </row>
    <row r="610" ht="12.75" customHeight="1">
      <c r="A610" s="100"/>
    </row>
    <row r="611" ht="12.75" customHeight="1">
      <c r="A611" s="100"/>
    </row>
    <row r="612" ht="12.75" customHeight="1">
      <c r="A612" s="100"/>
    </row>
    <row r="613" ht="12.75" customHeight="1">
      <c r="A613" s="100"/>
    </row>
    <row r="614" ht="12.75" customHeight="1">
      <c r="A614" s="100"/>
    </row>
    <row r="615" ht="12.75" customHeight="1">
      <c r="A615" s="100"/>
    </row>
    <row r="616" ht="12.75" customHeight="1">
      <c r="A616" s="100"/>
    </row>
    <row r="617" ht="12.75" customHeight="1">
      <c r="A617" s="100"/>
    </row>
    <row r="618" ht="12.75" customHeight="1">
      <c r="A618" s="100"/>
    </row>
    <row r="619" ht="12.75" customHeight="1">
      <c r="A619" s="100"/>
    </row>
    <row r="620" ht="12.75" customHeight="1">
      <c r="A620" s="100"/>
    </row>
    <row r="621" ht="12.75" customHeight="1">
      <c r="A621" s="100"/>
    </row>
    <row r="622" ht="12.75" customHeight="1">
      <c r="A622" s="100"/>
    </row>
    <row r="623" ht="12.75" customHeight="1">
      <c r="A623" s="100"/>
    </row>
    <row r="624" ht="12.75" customHeight="1">
      <c r="A624" s="100"/>
    </row>
    <row r="625" ht="12.75" customHeight="1">
      <c r="A625" s="100"/>
    </row>
    <row r="626" ht="12.75" customHeight="1">
      <c r="A626" s="100"/>
    </row>
    <row r="627" ht="12.75" customHeight="1">
      <c r="A627" s="100"/>
    </row>
    <row r="628" ht="12.75" customHeight="1">
      <c r="A628" s="100"/>
    </row>
    <row r="629" ht="12.75" customHeight="1">
      <c r="A629" s="100"/>
    </row>
    <row r="630" ht="12.75" customHeight="1">
      <c r="A630" s="100"/>
    </row>
    <row r="631" ht="12.75" customHeight="1">
      <c r="A631" s="100"/>
    </row>
    <row r="632" ht="12.75" customHeight="1">
      <c r="A632" s="100"/>
    </row>
    <row r="633" ht="12.75" customHeight="1">
      <c r="A633" s="100"/>
    </row>
    <row r="634" ht="12.75" customHeight="1">
      <c r="A634" s="100"/>
    </row>
    <row r="635" ht="12.75" customHeight="1">
      <c r="A635" s="100"/>
    </row>
    <row r="636" ht="12.75" customHeight="1">
      <c r="A636" s="100"/>
    </row>
    <row r="637" ht="12.75" customHeight="1">
      <c r="A637" s="100"/>
    </row>
    <row r="638" ht="12.75" customHeight="1">
      <c r="A638" s="100"/>
    </row>
    <row r="639" ht="12.75" customHeight="1">
      <c r="A639" s="100"/>
    </row>
    <row r="640" ht="12.75" customHeight="1">
      <c r="A640" s="100"/>
    </row>
    <row r="641" ht="12.75" customHeight="1">
      <c r="A641" s="100"/>
    </row>
    <row r="642" ht="12.75" customHeight="1">
      <c r="A642" s="100"/>
    </row>
    <row r="643" ht="12.75" customHeight="1">
      <c r="A643" s="100"/>
    </row>
    <row r="644" ht="12.75" customHeight="1">
      <c r="A644" s="100"/>
    </row>
    <row r="645" ht="12.75" customHeight="1">
      <c r="A645" s="100"/>
    </row>
    <row r="646" ht="12.75" customHeight="1">
      <c r="A646" s="100"/>
    </row>
    <row r="647" ht="12.75" customHeight="1">
      <c r="A647" s="100"/>
    </row>
    <row r="648" ht="12.75" customHeight="1">
      <c r="A648" s="100"/>
    </row>
    <row r="649" ht="12.75" customHeight="1">
      <c r="A649" s="100"/>
    </row>
    <row r="650" ht="12.75" customHeight="1">
      <c r="A650" s="100"/>
    </row>
    <row r="651" ht="12.75" customHeight="1">
      <c r="A651" s="100"/>
    </row>
    <row r="652" ht="12.75" customHeight="1">
      <c r="A652" s="100"/>
    </row>
    <row r="653" ht="12.75" customHeight="1">
      <c r="A653" s="100"/>
    </row>
    <row r="654" ht="12.75" customHeight="1">
      <c r="A654" s="100"/>
    </row>
    <row r="655" ht="12.75" customHeight="1">
      <c r="A655" s="100"/>
    </row>
    <row r="656" ht="12.75" customHeight="1">
      <c r="A656" s="100"/>
    </row>
    <row r="657" ht="12.75" customHeight="1">
      <c r="A657" s="100"/>
    </row>
    <row r="658" ht="12.75" customHeight="1">
      <c r="A658" s="100"/>
    </row>
    <row r="659" ht="12.75" customHeight="1">
      <c r="A659" s="100"/>
    </row>
    <row r="660" ht="12.75" customHeight="1">
      <c r="A660" s="100"/>
    </row>
    <row r="661" ht="12.75" customHeight="1">
      <c r="A661" s="100"/>
    </row>
    <row r="662" ht="12.75" customHeight="1">
      <c r="A662" s="100"/>
    </row>
    <row r="663" ht="12.75" customHeight="1">
      <c r="A663" s="100"/>
    </row>
    <row r="664" ht="12.75" customHeight="1">
      <c r="A664" s="100"/>
    </row>
    <row r="665" ht="12.75" customHeight="1">
      <c r="A665" s="100"/>
    </row>
    <row r="666" ht="12.75" customHeight="1">
      <c r="A666" s="100"/>
    </row>
    <row r="667" ht="12.75" customHeight="1">
      <c r="A667" s="100"/>
    </row>
    <row r="668" ht="12.75" customHeight="1">
      <c r="A668" s="100"/>
    </row>
    <row r="669" ht="12.75" customHeight="1">
      <c r="A669" s="100"/>
    </row>
    <row r="670" ht="12.75" customHeight="1">
      <c r="A670" s="100"/>
    </row>
    <row r="671" ht="12.75" customHeight="1">
      <c r="A671" s="100"/>
    </row>
    <row r="672" ht="12.75" customHeight="1">
      <c r="A672" s="100"/>
    </row>
    <row r="673" ht="12.75" customHeight="1">
      <c r="A673" s="100"/>
    </row>
    <row r="674" ht="12.75" customHeight="1">
      <c r="A674" s="100"/>
    </row>
    <row r="675" ht="12.75" customHeight="1">
      <c r="A675" s="100"/>
    </row>
    <row r="676" ht="12.75" customHeight="1">
      <c r="A676" s="100"/>
    </row>
    <row r="677" ht="12.75" customHeight="1">
      <c r="A677" s="100"/>
    </row>
    <row r="678" ht="12.75" customHeight="1">
      <c r="A678" s="100"/>
    </row>
    <row r="679" ht="12.75" customHeight="1">
      <c r="A679" s="100"/>
    </row>
    <row r="680" ht="12.75" customHeight="1">
      <c r="A680" s="100"/>
    </row>
    <row r="681" ht="12.75" customHeight="1">
      <c r="A681" s="100"/>
    </row>
    <row r="682" ht="12.75" customHeight="1">
      <c r="A682" s="100"/>
    </row>
    <row r="683" ht="12.75" customHeight="1">
      <c r="A683" s="100"/>
    </row>
    <row r="684" ht="12.75" customHeight="1">
      <c r="A684" s="100"/>
    </row>
    <row r="685" ht="12.75" customHeight="1">
      <c r="A685" s="100"/>
    </row>
    <row r="686" ht="12.75" customHeight="1">
      <c r="A686" s="100"/>
    </row>
    <row r="687" ht="12.75" customHeight="1">
      <c r="A687" s="100"/>
    </row>
    <row r="688" ht="12.75" customHeight="1">
      <c r="A688" s="100"/>
    </row>
    <row r="689" ht="12.75" customHeight="1">
      <c r="A689" s="100"/>
    </row>
    <row r="690" ht="12.75" customHeight="1">
      <c r="A690" s="100"/>
    </row>
    <row r="691" ht="12.75" customHeight="1">
      <c r="A691" s="100"/>
    </row>
    <row r="692" ht="12.75" customHeight="1">
      <c r="A692" s="100"/>
    </row>
    <row r="693" ht="12.75" customHeight="1">
      <c r="A693" s="100"/>
    </row>
    <row r="694" ht="12.75" customHeight="1">
      <c r="A694" s="100"/>
    </row>
    <row r="695" ht="12.75" customHeight="1">
      <c r="A695" s="100"/>
    </row>
    <row r="696" ht="12.75" customHeight="1">
      <c r="A696" s="100"/>
    </row>
    <row r="697" ht="12.75" customHeight="1">
      <c r="A697" s="100"/>
    </row>
    <row r="698" ht="12.75" customHeight="1">
      <c r="A698" s="100"/>
    </row>
    <row r="699" ht="12.75" customHeight="1">
      <c r="A699" s="100"/>
    </row>
    <row r="700" ht="12.75" customHeight="1">
      <c r="A700" s="100"/>
    </row>
    <row r="701" ht="12.75" customHeight="1">
      <c r="A701" s="100"/>
    </row>
    <row r="702" ht="12.75" customHeight="1">
      <c r="A702" s="100"/>
    </row>
    <row r="703" ht="12.75" customHeight="1">
      <c r="A703" s="100"/>
    </row>
    <row r="704" ht="12.75" customHeight="1">
      <c r="A704" s="100"/>
    </row>
    <row r="705" ht="12.75" customHeight="1">
      <c r="A705" s="100"/>
    </row>
    <row r="706" ht="12.75" customHeight="1">
      <c r="A706" s="100"/>
    </row>
    <row r="707" ht="12.75" customHeight="1">
      <c r="A707" s="100"/>
    </row>
    <row r="708" ht="12.75" customHeight="1">
      <c r="A708" s="100"/>
    </row>
    <row r="709" ht="12.75" customHeight="1">
      <c r="A709" s="100"/>
    </row>
    <row r="710" ht="12.75" customHeight="1">
      <c r="A710" s="100"/>
    </row>
    <row r="711" ht="12.75" customHeight="1">
      <c r="A711" s="100"/>
    </row>
    <row r="712" ht="12.75" customHeight="1">
      <c r="A712" s="100"/>
    </row>
    <row r="713" ht="12.75" customHeight="1">
      <c r="A713" s="100"/>
    </row>
    <row r="714" ht="12.75" customHeight="1">
      <c r="A714" s="100"/>
    </row>
    <row r="715" ht="12.75" customHeight="1">
      <c r="A715" s="100"/>
    </row>
    <row r="716" ht="12.75" customHeight="1">
      <c r="A716" s="100"/>
    </row>
    <row r="717" ht="12.75" customHeight="1">
      <c r="A717" s="100"/>
    </row>
    <row r="718" ht="12.75" customHeight="1">
      <c r="A718" s="100"/>
    </row>
    <row r="719" ht="12.75" customHeight="1">
      <c r="A719" s="100"/>
    </row>
    <row r="720" ht="12.75" customHeight="1">
      <c r="A720" s="100"/>
    </row>
    <row r="721" ht="12.75" customHeight="1">
      <c r="A721" s="100"/>
    </row>
    <row r="722" ht="12.75" customHeight="1">
      <c r="A722" s="100"/>
    </row>
    <row r="723" ht="12.75" customHeight="1">
      <c r="A723" s="100"/>
    </row>
    <row r="724" ht="12.75" customHeight="1">
      <c r="A724" s="100"/>
    </row>
    <row r="725" ht="12.75" customHeight="1">
      <c r="A725" s="100"/>
    </row>
  </sheetData>
  <sheetProtection/>
  <mergeCells count="9">
    <mergeCell ref="A11:F11"/>
    <mergeCell ref="A12:B12"/>
    <mergeCell ref="A1:F1"/>
    <mergeCell ref="A2:F2"/>
    <mergeCell ref="A3:F3"/>
    <mergeCell ref="A4:F4"/>
    <mergeCell ref="A8:F8"/>
    <mergeCell ref="A9:F9"/>
    <mergeCell ref="A10:F10"/>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G518"/>
  <sheetViews>
    <sheetView zoomScalePageLayoutView="0" workbookViewId="0" topLeftCell="A1">
      <selection activeCell="D5" sqref="D5"/>
    </sheetView>
  </sheetViews>
  <sheetFormatPr defaultColWidth="9.00390625" defaultRowHeight="12.75"/>
  <cols>
    <col min="1" max="1" width="4.875" style="14" customWidth="1"/>
    <col min="2" max="2" width="40.75390625" style="14" customWidth="1"/>
    <col min="3" max="3" width="10.75390625" style="14" customWidth="1"/>
    <col min="4" max="4" width="9.875" style="14" customWidth="1"/>
    <col min="5" max="5" width="9.25390625" style="14" customWidth="1"/>
    <col min="6" max="7" width="11.375" style="14" customWidth="1"/>
    <col min="8" max="8" width="8.875" style="14" customWidth="1"/>
    <col min="9" max="16384" width="9.125" style="14" customWidth="1"/>
  </cols>
  <sheetData>
    <row r="1" spans="1:7" ht="12.75" customHeight="1">
      <c r="A1" s="217" t="s">
        <v>129</v>
      </c>
      <c r="B1" s="217"/>
      <c r="C1" s="217"/>
      <c r="D1" s="217"/>
      <c r="E1" s="217"/>
      <c r="F1" s="217"/>
      <c r="G1" s="217"/>
    </row>
    <row r="2" spans="1:7" ht="12.75" customHeight="1">
      <c r="A2" s="217" t="s">
        <v>1044</v>
      </c>
      <c r="B2" s="217"/>
      <c r="C2" s="217"/>
      <c r="D2" s="217"/>
      <c r="E2" s="217"/>
      <c r="F2" s="217"/>
      <c r="G2" s="217"/>
    </row>
    <row r="3" spans="1:7" ht="12.75" customHeight="1">
      <c r="A3" s="217" t="s">
        <v>1124</v>
      </c>
      <c r="B3" s="217"/>
      <c r="C3" s="217"/>
      <c r="D3" s="217"/>
      <c r="E3" s="217"/>
      <c r="F3" s="217"/>
      <c r="G3" s="217"/>
    </row>
    <row r="4" spans="5:6" ht="12.75" customHeight="1">
      <c r="E4" s="39"/>
      <c r="F4" s="39"/>
    </row>
    <row r="5" spans="5:6" ht="12.75" customHeight="1">
      <c r="E5" s="39"/>
      <c r="F5" s="39"/>
    </row>
    <row r="6" ht="12.75" customHeight="1"/>
    <row r="7" spans="1:7" ht="12.75" customHeight="1">
      <c r="A7" s="193"/>
      <c r="B7" s="193" t="s">
        <v>88</v>
      </c>
      <c r="C7" s="193"/>
      <c r="D7" s="193"/>
      <c r="E7" s="193"/>
      <c r="F7" s="193"/>
      <c r="G7" s="193"/>
    </row>
    <row r="8" spans="1:7" ht="12.75" customHeight="1">
      <c r="A8" s="244" t="s">
        <v>89</v>
      </c>
      <c r="B8" s="244"/>
      <c r="C8" s="244"/>
      <c r="D8" s="244"/>
      <c r="E8" s="244"/>
      <c r="F8" s="244"/>
      <c r="G8" s="244"/>
    </row>
    <row r="9" spans="1:7" ht="12.75" customHeight="1">
      <c r="A9" s="244" t="s">
        <v>80</v>
      </c>
      <c r="B9" s="244"/>
      <c r="C9" s="244"/>
      <c r="D9" s="244"/>
      <c r="E9" s="244"/>
      <c r="F9" s="244"/>
      <c r="G9" s="244"/>
    </row>
    <row r="10" spans="1:7" ht="12.75" customHeight="1">
      <c r="A10" s="245" t="s">
        <v>742</v>
      </c>
      <c r="B10" s="245"/>
      <c r="C10" s="245"/>
      <c r="D10" s="245"/>
      <c r="E10" s="245"/>
      <c r="F10" s="245"/>
      <c r="G10" s="245"/>
    </row>
    <row r="11" spans="1:7" ht="12.75" customHeight="1">
      <c r="A11" s="193"/>
      <c r="B11" s="193"/>
      <c r="C11" s="193"/>
      <c r="D11" s="193"/>
      <c r="E11" s="193"/>
      <c r="F11" s="193"/>
      <c r="G11" s="193"/>
    </row>
    <row r="12" ht="12.75" customHeight="1">
      <c r="G12" s="2"/>
    </row>
    <row r="13" ht="12.75" customHeight="1">
      <c r="G13" s="2" t="s">
        <v>997</v>
      </c>
    </row>
    <row r="14" spans="1:7" ht="44.25" customHeight="1">
      <c r="A14" s="192" t="s">
        <v>411</v>
      </c>
      <c r="B14" s="192" t="s">
        <v>1045</v>
      </c>
      <c r="C14" s="192" t="s">
        <v>291</v>
      </c>
      <c r="D14" s="192" t="s">
        <v>790</v>
      </c>
      <c r="E14" s="192" t="s">
        <v>791</v>
      </c>
      <c r="F14" s="192" t="s">
        <v>293</v>
      </c>
      <c r="G14" s="192" t="s">
        <v>698</v>
      </c>
    </row>
    <row r="15" spans="1:7" ht="12.75" customHeight="1">
      <c r="A15" s="64" t="s">
        <v>792</v>
      </c>
      <c r="B15" s="64" t="s">
        <v>545</v>
      </c>
      <c r="C15" s="64" t="s">
        <v>793</v>
      </c>
      <c r="D15" s="64" t="s">
        <v>794</v>
      </c>
      <c r="E15" s="64" t="s">
        <v>795</v>
      </c>
      <c r="F15" s="64" t="s">
        <v>796</v>
      </c>
      <c r="G15" s="64" t="s">
        <v>585</v>
      </c>
    </row>
    <row r="16" spans="1:7" ht="12.75">
      <c r="A16" s="195">
        <v>1</v>
      </c>
      <c r="B16" s="84" t="s">
        <v>301</v>
      </c>
      <c r="C16" s="83" t="s">
        <v>593</v>
      </c>
      <c r="D16" s="83"/>
      <c r="E16" s="83"/>
      <c r="F16" s="85">
        <v>46099.6</v>
      </c>
      <c r="G16" s="85">
        <v>50084.8</v>
      </c>
    </row>
    <row r="17" spans="1:7" ht="38.25">
      <c r="A17" s="9">
        <f>A16+1</f>
        <v>2</v>
      </c>
      <c r="B17" s="87" t="s">
        <v>594</v>
      </c>
      <c r="C17" s="88" t="s">
        <v>595</v>
      </c>
      <c r="D17" s="88"/>
      <c r="E17" s="88"/>
      <c r="F17" s="89">
        <v>939.5</v>
      </c>
      <c r="G17" s="89">
        <v>939.5</v>
      </c>
    </row>
    <row r="18" spans="1:7" ht="25.5">
      <c r="A18" s="9">
        <f aca="true" t="shared" si="0" ref="A18:A81">A17+1</f>
        <v>3</v>
      </c>
      <c r="B18" s="87" t="s">
        <v>302</v>
      </c>
      <c r="C18" s="88" t="s">
        <v>595</v>
      </c>
      <c r="D18" s="88" t="s">
        <v>303</v>
      </c>
      <c r="E18" s="88"/>
      <c r="F18" s="89">
        <v>939.5</v>
      </c>
      <c r="G18" s="89">
        <v>939.5</v>
      </c>
    </row>
    <row r="19" spans="1:7" ht="25.5">
      <c r="A19" s="9">
        <f t="shared" si="0"/>
        <v>4</v>
      </c>
      <c r="B19" s="87" t="s">
        <v>304</v>
      </c>
      <c r="C19" s="88" t="s">
        <v>595</v>
      </c>
      <c r="D19" s="88" t="s">
        <v>305</v>
      </c>
      <c r="E19" s="88"/>
      <c r="F19" s="89">
        <v>939.5</v>
      </c>
      <c r="G19" s="89">
        <v>939.5</v>
      </c>
    </row>
    <row r="20" spans="1:7" ht="38.25">
      <c r="A20" s="9">
        <f t="shared" si="0"/>
        <v>5</v>
      </c>
      <c r="B20" s="87" t="s">
        <v>306</v>
      </c>
      <c r="C20" s="88" t="s">
        <v>595</v>
      </c>
      <c r="D20" s="88" t="s">
        <v>307</v>
      </c>
      <c r="E20" s="88"/>
      <c r="F20" s="89">
        <v>939.5</v>
      </c>
      <c r="G20" s="89">
        <v>939.5</v>
      </c>
    </row>
    <row r="21" spans="1:7" ht="66" customHeight="1">
      <c r="A21" s="9">
        <f t="shared" si="0"/>
        <v>6</v>
      </c>
      <c r="B21" s="87" t="s">
        <v>308</v>
      </c>
      <c r="C21" s="88" t="s">
        <v>595</v>
      </c>
      <c r="D21" s="88" t="s">
        <v>307</v>
      </c>
      <c r="E21" s="88" t="s">
        <v>309</v>
      </c>
      <c r="F21" s="89">
        <v>937.1</v>
      </c>
      <c r="G21" s="89">
        <v>937.1</v>
      </c>
    </row>
    <row r="22" spans="1:7" ht="25.5">
      <c r="A22" s="9">
        <f t="shared" si="0"/>
        <v>7</v>
      </c>
      <c r="B22" s="87" t="s">
        <v>626</v>
      </c>
      <c r="C22" s="88" t="s">
        <v>595</v>
      </c>
      <c r="D22" s="88" t="s">
        <v>307</v>
      </c>
      <c r="E22" s="88" t="s">
        <v>571</v>
      </c>
      <c r="F22" s="89">
        <v>937.1</v>
      </c>
      <c r="G22" s="89">
        <v>937.1</v>
      </c>
    </row>
    <row r="23" spans="1:7" ht="25.5">
      <c r="A23" s="9">
        <f t="shared" si="0"/>
        <v>8</v>
      </c>
      <c r="B23" s="87" t="s">
        <v>629</v>
      </c>
      <c r="C23" s="88" t="s">
        <v>595</v>
      </c>
      <c r="D23" s="88" t="s">
        <v>307</v>
      </c>
      <c r="E23" s="88" t="s">
        <v>630</v>
      </c>
      <c r="F23" s="89">
        <v>2.4</v>
      </c>
      <c r="G23" s="89">
        <v>2.4</v>
      </c>
    </row>
    <row r="24" spans="1:7" ht="38.25">
      <c r="A24" s="9">
        <f t="shared" si="0"/>
        <v>9</v>
      </c>
      <c r="B24" s="87" t="s">
        <v>701</v>
      </c>
      <c r="C24" s="88" t="s">
        <v>595</v>
      </c>
      <c r="D24" s="88" t="s">
        <v>307</v>
      </c>
      <c r="E24" s="88" t="s">
        <v>631</v>
      </c>
      <c r="F24" s="89">
        <v>2.4</v>
      </c>
      <c r="G24" s="89">
        <v>2.4</v>
      </c>
    </row>
    <row r="25" spans="1:7" ht="51">
      <c r="A25" s="9">
        <f t="shared" si="0"/>
        <v>10</v>
      </c>
      <c r="B25" s="87" t="s">
        <v>596</v>
      </c>
      <c r="C25" s="88" t="s">
        <v>597</v>
      </c>
      <c r="D25" s="88"/>
      <c r="E25" s="88"/>
      <c r="F25" s="89">
        <v>1118.1</v>
      </c>
      <c r="G25" s="89">
        <v>1118.1</v>
      </c>
    </row>
    <row r="26" spans="1:7" ht="25.5">
      <c r="A26" s="9">
        <f t="shared" si="0"/>
        <v>11</v>
      </c>
      <c r="B26" s="87" t="s">
        <v>302</v>
      </c>
      <c r="C26" s="88" t="s">
        <v>597</v>
      </c>
      <c r="D26" s="88" t="s">
        <v>303</v>
      </c>
      <c r="E26" s="88"/>
      <c r="F26" s="89">
        <v>1118.1</v>
      </c>
      <c r="G26" s="89">
        <v>1118.1</v>
      </c>
    </row>
    <row r="27" spans="1:7" ht="25.5">
      <c r="A27" s="9">
        <f t="shared" si="0"/>
        <v>12</v>
      </c>
      <c r="B27" s="87" t="s">
        <v>304</v>
      </c>
      <c r="C27" s="88" t="s">
        <v>597</v>
      </c>
      <c r="D27" s="88" t="s">
        <v>305</v>
      </c>
      <c r="E27" s="88"/>
      <c r="F27" s="89">
        <v>1118.1</v>
      </c>
      <c r="G27" s="89">
        <v>1118.1</v>
      </c>
    </row>
    <row r="28" spans="1:7" ht="51">
      <c r="A28" s="9">
        <f t="shared" si="0"/>
        <v>13</v>
      </c>
      <c r="B28" s="87" t="s">
        <v>627</v>
      </c>
      <c r="C28" s="88" t="s">
        <v>597</v>
      </c>
      <c r="D28" s="88" t="s">
        <v>628</v>
      </c>
      <c r="E28" s="88"/>
      <c r="F28" s="89">
        <v>1118.1</v>
      </c>
      <c r="G28" s="89">
        <v>1118.1</v>
      </c>
    </row>
    <row r="29" spans="1:7" ht="76.5">
      <c r="A29" s="9">
        <f t="shared" si="0"/>
        <v>14</v>
      </c>
      <c r="B29" s="87" t="s">
        <v>308</v>
      </c>
      <c r="C29" s="88" t="s">
        <v>597</v>
      </c>
      <c r="D29" s="88" t="s">
        <v>628</v>
      </c>
      <c r="E29" s="88" t="s">
        <v>309</v>
      </c>
      <c r="F29" s="89">
        <v>842.6</v>
      </c>
      <c r="G29" s="89">
        <v>842.6</v>
      </c>
    </row>
    <row r="30" spans="1:7" ht="25.5">
      <c r="A30" s="9">
        <f t="shared" si="0"/>
        <v>15</v>
      </c>
      <c r="B30" s="87" t="s">
        <v>626</v>
      </c>
      <c r="C30" s="88" t="s">
        <v>597</v>
      </c>
      <c r="D30" s="88" t="s">
        <v>628</v>
      </c>
      <c r="E30" s="88" t="s">
        <v>571</v>
      </c>
      <c r="F30" s="89">
        <v>842.6</v>
      </c>
      <c r="G30" s="89">
        <v>842.6</v>
      </c>
    </row>
    <row r="31" spans="1:7" ht="25.5">
      <c r="A31" s="9">
        <f t="shared" si="0"/>
        <v>16</v>
      </c>
      <c r="B31" s="87" t="s">
        <v>629</v>
      </c>
      <c r="C31" s="88" t="s">
        <v>597</v>
      </c>
      <c r="D31" s="88" t="s">
        <v>628</v>
      </c>
      <c r="E31" s="88" t="s">
        <v>630</v>
      </c>
      <c r="F31" s="89">
        <v>275.5</v>
      </c>
      <c r="G31" s="89">
        <v>275.5</v>
      </c>
    </row>
    <row r="32" spans="1:7" ht="38.25">
      <c r="A32" s="9">
        <f t="shared" si="0"/>
        <v>17</v>
      </c>
      <c r="B32" s="87" t="s">
        <v>701</v>
      </c>
      <c r="C32" s="88" t="s">
        <v>597</v>
      </c>
      <c r="D32" s="88" t="s">
        <v>628</v>
      </c>
      <c r="E32" s="88" t="s">
        <v>631</v>
      </c>
      <c r="F32" s="89">
        <v>275.5</v>
      </c>
      <c r="G32" s="89">
        <v>275.5</v>
      </c>
    </row>
    <row r="33" spans="1:7" ht="51">
      <c r="A33" s="9">
        <f t="shared" si="0"/>
        <v>18</v>
      </c>
      <c r="B33" s="87" t="s">
        <v>294</v>
      </c>
      <c r="C33" s="88" t="s">
        <v>598</v>
      </c>
      <c r="D33" s="88"/>
      <c r="E33" s="88"/>
      <c r="F33" s="89">
        <v>36232.4</v>
      </c>
      <c r="G33" s="89">
        <v>40232.4</v>
      </c>
    </row>
    <row r="34" spans="1:7" ht="51">
      <c r="A34" s="9">
        <f t="shared" si="0"/>
        <v>19</v>
      </c>
      <c r="B34" s="87" t="s">
        <v>634</v>
      </c>
      <c r="C34" s="88" t="s">
        <v>598</v>
      </c>
      <c r="D34" s="88" t="s">
        <v>635</v>
      </c>
      <c r="E34" s="88"/>
      <c r="F34" s="89">
        <v>50</v>
      </c>
      <c r="G34" s="89">
        <v>50</v>
      </c>
    </row>
    <row r="35" spans="1:7" ht="38.25">
      <c r="A35" s="9">
        <f t="shared" si="0"/>
        <v>20</v>
      </c>
      <c r="B35" s="87" t="s">
        <v>636</v>
      </c>
      <c r="C35" s="88" t="s">
        <v>598</v>
      </c>
      <c r="D35" s="88" t="s">
        <v>637</v>
      </c>
      <c r="E35" s="88"/>
      <c r="F35" s="89">
        <v>40</v>
      </c>
      <c r="G35" s="89">
        <v>40</v>
      </c>
    </row>
    <row r="36" spans="1:7" ht="114.75">
      <c r="A36" s="9">
        <f t="shared" si="0"/>
        <v>21</v>
      </c>
      <c r="B36" s="96" t="s">
        <v>638</v>
      </c>
      <c r="C36" s="88" t="s">
        <v>598</v>
      </c>
      <c r="D36" s="88" t="s">
        <v>639</v>
      </c>
      <c r="E36" s="88"/>
      <c r="F36" s="89">
        <v>40</v>
      </c>
      <c r="G36" s="89">
        <v>40</v>
      </c>
    </row>
    <row r="37" spans="1:7" ht="25.5">
      <c r="A37" s="9">
        <f t="shared" si="0"/>
        <v>22</v>
      </c>
      <c r="B37" s="87" t="s">
        <v>629</v>
      </c>
      <c r="C37" s="88" t="s">
        <v>598</v>
      </c>
      <c r="D37" s="88" t="s">
        <v>639</v>
      </c>
      <c r="E37" s="88" t="s">
        <v>630</v>
      </c>
      <c r="F37" s="89">
        <v>40</v>
      </c>
      <c r="G37" s="89">
        <v>40</v>
      </c>
    </row>
    <row r="38" spans="1:7" ht="38.25">
      <c r="A38" s="9">
        <f t="shared" si="0"/>
        <v>23</v>
      </c>
      <c r="B38" s="87" t="s">
        <v>701</v>
      </c>
      <c r="C38" s="88" t="s">
        <v>598</v>
      </c>
      <c r="D38" s="88" t="s">
        <v>639</v>
      </c>
      <c r="E38" s="88" t="s">
        <v>631</v>
      </c>
      <c r="F38" s="89">
        <v>40</v>
      </c>
      <c r="G38" s="89">
        <v>40</v>
      </c>
    </row>
    <row r="39" spans="1:7" ht="38.25">
      <c r="A39" s="9">
        <f t="shared" si="0"/>
        <v>24</v>
      </c>
      <c r="B39" s="87" t="s">
        <v>702</v>
      </c>
      <c r="C39" s="88" t="s">
        <v>598</v>
      </c>
      <c r="D39" s="88" t="s">
        <v>640</v>
      </c>
      <c r="E39" s="88"/>
      <c r="F39" s="89">
        <v>10</v>
      </c>
      <c r="G39" s="89">
        <v>10</v>
      </c>
    </row>
    <row r="40" spans="1:7" ht="102">
      <c r="A40" s="9">
        <f t="shared" si="0"/>
        <v>25</v>
      </c>
      <c r="B40" s="96" t="s">
        <v>82</v>
      </c>
      <c r="C40" s="88" t="s">
        <v>598</v>
      </c>
      <c r="D40" s="88" t="s">
        <v>310</v>
      </c>
      <c r="E40" s="88"/>
      <c r="F40" s="89">
        <v>10</v>
      </c>
      <c r="G40" s="89">
        <v>10</v>
      </c>
    </row>
    <row r="41" spans="1:7" ht="25.5">
      <c r="A41" s="9">
        <f t="shared" si="0"/>
        <v>26</v>
      </c>
      <c r="B41" s="87" t="s">
        <v>629</v>
      </c>
      <c r="C41" s="88" t="s">
        <v>598</v>
      </c>
      <c r="D41" s="88" t="s">
        <v>310</v>
      </c>
      <c r="E41" s="88" t="s">
        <v>630</v>
      </c>
      <c r="F41" s="89">
        <v>10</v>
      </c>
      <c r="G41" s="89">
        <v>10</v>
      </c>
    </row>
    <row r="42" spans="1:7" ht="38.25">
      <c r="A42" s="9">
        <f t="shared" si="0"/>
        <v>27</v>
      </c>
      <c r="B42" s="87" t="s">
        <v>701</v>
      </c>
      <c r="C42" s="88" t="s">
        <v>598</v>
      </c>
      <c r="D42" s="88" t="s">
        <v>310</v>
      </c>
      <c r="E42" s="88" t="s">
        <v>631</v>
      </c>
      <c r="F42" s="89">
        <v>10</v>
      </c>
      <c r="G42" s="89">
        <v>10</v>
      </c>
    </row>
    <row r="43" spans="1:7" ht="51">
      <c r="A43" s="9">
        <f t="shared" si="0"/>
        <v>28</v>
      </c>
      <c r="B43" s="87" t="s">
        <v>349</v>
      </c>
      <c r="C43" s="88" t="s">
        <v>598</v>
      </c>
      <c r="D43" s="88" t="s">
        <v>311</v>
      </c>
      <c r="E43" s="88"/>
      <c r="F43" s="89">
        <v>963.1</v>
      </c>
      <c r="G43" s="89">
        <v>963.1</v>
      </c>
    </row>
    <row r="44" spans="1:7" ht="12.75">
      <c r="A44" s="9">
        <f t="shared" si="0"/>
        <v>29</v>
      </c>
      <c r="B44" s="87" t="s">
        <v>312</v>
      </c>
      <c r="C44" s="88" t="s">
        <v>598</v>
      </c>
      <c r="D44" s="88" t="s">
        <v>313</v>
      </c>
      <c r="E44" s="88"/>
      <c r="F44" s="89">
        <v>963.1</v>
      </c>
      <c r="G44" s="89">
        <v>963.1</v>
      </c>
    </row>
    <row r="45" spans="1:7" ht="114.75">
      <c r="A45" s="9">
        <f t="shared" si="0"/>
        <v>30</v>
      </c>
      <c r="B45" s="96" t="s">
        <v>83</v>
      </c>
      <c r="C45" s="88" t="s">
        <v>598</v>
      </c>
      <c r="D45" s="88" t="s">
        <v>641</v>
      </c>
      <c r="E45" s="88"/>
      <c r="F45" s="89">
        <v>87.2</v>
      </c>
      <c r="G45" s="89">
        <v>87.2</v>
      </c>
    </row>
    <row r="46" spans="1:7" ht="25.5">
      <c r="A46" s="9">
        <f t="shared" si="0"/>
        <v>31</v>
      </c>
      <c r="B46" s="87" t="s">
        <v>629</v>
      </c>
      <c r="C46" s="88" t="s">
        <v>598</v>
      </c>
      <c r="D46" s="88" t="s">
        <v>641</v>
      </c>
      <c r="E46" s="88" t="s">
        <v>630</v>
      </c>
      <c r="F46" s="89">
        <v>87.2</v>
      </c>
      <c r="G46" s="89">
        <v>87.2</v>
      </c>
    </row>
    <row r="47" spans="1:7" ht="38.25">
      <c r="A47" s="9">
        <f t="shared" si="0"/>
        <v>32</v>
      </c>
      <c r="B47" s="87" t="s">
        <v>701</v>
      </c>
      <c r="C47" s="88" t="s">
        <v>598</v>
      </c>
      <c r="D47" s="88" t="s">
        <v>641</v>
      </c>
      <c r="E47" s="88" t="s">
        <v>631</v>
      </c>
      <c r="F47" s="89">
        <v>87.2</v>
      </c>
      <c r="G47" s="89">
        <v>87.2</v>
      </c>
    </row>
    <row r="48" spans="1:7" ht="114.75">
      <c r="A48" s="9">
        <f t="shared" si="0"/>
        <v>33</v>
      </c>
      <c r="B48" s="96" t="s">
        <v>348</v>
      </c>
      <c r="C48" s="88" t="s">
        <v>598</v>
      </c>
      <c r="D48" s="88" t="s">
        <v>642</v>
      </c>
      <c r="E48" s="88"/>
      <c r="F48" s="89">
        <v>661.9</v>
      </c>
      <c r="G48" s="89">
        <v>661.9</v>
      </c>
    </row>
    <row r="49" spans="1:7" ht="25.5">
      <c r="A49" s="9">
        <f t="shared" si="0"/>
        <v>34</v>
      </c>
      <c r="B49" s="87" t="s">
        <v>629</v>
      </c>
      <c r="C49" s="88" t="s">
        <v>598</v>
      </c>
      <c r="D49" s="88" t="s">
        <v>642</v>
      </c>
      <c r="E49" s="88" t="s">
        <v>630</v>
      </c>
      <c r="F49" s="89">
        <v>661.9</v>
      </c>
      <c r="G49" s="89">
        <v>661.9</v>
      </c>
    </row>
    <row r="50" spans="1:7" ht="38.25">
      <c r="A50" s="9">
        <f t="shared" si="0"/>
        <v>35</v>
      </c>
      <c r="B50" s="87" t="s">
        <v>701</v>
      </c>
      <c r="C50" s="88" t="s">
        <v>598</v>
      </c>
      <c r="D50" s="88" t="s">
        <v>642</v>
      </c>
      <c r="E50" s="88" t="s">
        <v>631</v>
      </c>
      <c r="F50" s="89">
        <v>661.9</v>
      </c>
      <c r="G50" s="89">
        <v>661.9</v>
      </c>
    </row>
    <row r="51" spans="1:7" ht="102">
      <c r="A51" s="9">
        <f t="shared" si="0"/>
        <v>36</v>
      </c>
      <c r="B51" s="96" t="s">
        <v>84</v>
      </c>
      <c r="C51" s="88" t="s">
        <v>598</v>
      </c>
      <c r="D51" s="88" t="s">
        <v>643</v>
      </c>
      <c r="E51" s="88"/>
      <c r="F51" s="89">
        <v>50</v>
      </c>
      <c r="G51" s="89">
        <v>50</v>
      </c>
    </row>
    <row r="52" spans="1:7" ht="25.5">
      <c r="A52" s="9">
        <f t="shared" si="0"/>
        <v>37</v>
      </c>
      <c r="B52" s="87" t="s">
        <v>629</v>
      </c>
      <c r="C52" s="88" t="s">
        <v>598</v>
      </c>
      <c r="D52" s="88" t="s">
        <v>643</v>
      </c>
      <c r="E52" s="88" t="s">
        <v>630</v>
      </c>
      <c r="F52" s="89">
        <v>50</v>
      </c>
      <c r="G52" s="89">
        <v>50</v>
      </c>
    </row>
    <row r="53" spans="1:7" ht="38.25">
      <c r="A53" s="9">
        <f t="shared" si="0"/>
        <v>38</v>
      </c>
      <c r="B53" s="87" t="s">
        <v>701</v>
      </c>
      <c r="C53" s="88" t="s">
        <v>598</v>
      </c>
      <c r="D53" s="88" t="s">
        <v>643</v>
      </c>
      <c r="E53" s="88" t="s">
        <v>631</v>
      </c>
      <c r="F53" s="89">
        <v>50</v>
      </c>
      <c r="G53" s="89">
        <v>50</v>
      </c>
    </row>
    <row r="54" spans="1:7" ht="76.5">
      <c r="A54" s="9">
        <f t="shared" si="0"/>
        <v>39</v>
      </c>
      <c r="B54" s="87" t="s">
        <v>63</v>
      </c>
      <c r="C54" s="88" t="s">
        <v>598</v>
      </c>
      <c r="D54" s="88" t="s">
        <v>644</v>
      </c>
      <c r="E54" s="88"/>
      <c r="F54" s="89">
        <v>164</v>
      </c>
      <c r="G54" s="89">
        <v>164</v>
      </c>
    </row>
    <row r="55" spans="1:7" ht="25.5">
      <c r="A55" s="9">
        <f t="shared" si="0"/>
        <v>40</v>
      </c>
      <c r="B55" s="87" t="s">
        <v>629</v>
      </c>
      <c r="C55" s="88" t="s">
        <v>598</v>
      </c>
      <c r="D55" s="88" t="s">
        <v>644</v>
      </c>
      <c r="E55" s="88" t="s">
        <v>630</v>
      </c>
      <c r="F55" s="89">
        <v>164</v>
      </c>
      <c r="G55" s="89">
        <v>164</v>
      </c>
    </row>
    <row r="56" spans="1:7" ht="38.25">
      <c r="A56" s="9">
        <f t="shared" si="0"/>
        <v>41</v>
      </c>
      <c r="B56" s="87" t="s">
        <v>701</v>
      </c>
      <c r="C56" s="88" t="s">
        <v>598</v>
      </c>
      <c r="D56" s="88" t="s">
        <v>644</v>
      </c>
      <c r="E56" s="88" t="s">
        <v>631</v>
      </c>
      <c r="F56" s="89">
        <v>164</v>
      </c>
      <c r="G56" s="89">
        <v>164</v>
      </c>
    </row>
    <row r="57" spans="1:7" ht="25.5">
      <c r="A57" s="9">
        <f t="shared" si="0"/>
        <v>42</v>
      </c>
      <c r="B57" s="87" t="s">
        <v>645</v>
      </c>
      <c r="C57" s="88" t="s">
        <v>598</v>
      </c>
      <c r="D57" s="88" t="s">
        <v>646</v>
      </c>
      <c r="E57" s="88"/>
      <c r="F57" s="89">
        <v>35219.3</v>
      </c>
      <c r="G57" s="89">
        <v>39219.3</v>
      </c>
    </row>
    <row r="58" spans="1:7" ht="25.5">
      <c r="A58" s="9">
        <f t="shared" si="0"/>
        <v>43</v>
      </c>
      <c r="B58" s="87" t="s">
        <v>647</v>
      </c>
      <c r="C58" s="88" t="s">
        <v>598</v>
      </c>
      <c r="D58" s="88" t="s">
        <v>648</v>
      </c>
      <c r="E58" s="88"/>
      <c r="F58" s="89">
        <v>35219.3</v>
      </c>
      <c r="G58" s="89">
        <v>39219.3</v>
      </c>
    </row>
    <row r="59" spans="1:7" ht="63.75">
      <c r="A59" s="9">
        <f t="shared" si="0"/>
        <v>44</v>
      </c>
      <c r="B59" s="87" t="s">
        <v>649</v>
      </c>
      <c r="C59" s="88" t="s">
        <v>598</v>
      </c>
      <c r="D59" s="88" t="s">
        <v>650</v>
      </c>
      <c r="E59" s="88"/>
      <c r="F59" s="89">
        <v>1081.8</v>
      </c>
      <c r="G59" s="89">
        <v>1081.8</v>
      </c>
    </row>
    <row r="60" spans="1:7" ht="76.5">
      <c r="A60" s="9">
        <f t="shared" si="0"/>
        <v>45</v>
      </c>
      <c r="B60" s="87" t="s">
        <v>308</v>
      </c>
      <c r="C60" s="88" t="s">
        <v>598</v>
      </c>
      <c r="D60" s="88" t="s">
        <v>650</v>
      </c>
      <c r="E60" s="88" t="s">
        <v>309</v>
      </c>
      <c r="F60" s="89">
        <v>834</v>
      </c>
      <c r="G60" s="89">
        <v>834</v>
      </c>
    </row>
    <row r="61" spans="1:7" ht="25.5">
      <c r="A61" s="9">
        <f t="shared" si="0"/>
        <v>46</v>
      </c>
      <c r="B61" s="87" t="s">
        <v>626</v>
      </c>
      <c r="C61" s="88" t="s">
        <v>598</v>
      </c>
      <c r="D61" s="88" t="s">
        <v>650</v>
      </c>
      <c r="E61" s="88" t="s">
        <v>571</v>
      </c>
      <c r="F61" s="89">
        <v>834</v>
      </c>
      <c r="G61" s="89">
        <v>834</v>
      </c>
    </row>
    <row r="62" spans="1:7" ht="25.5">
      <c r="A62" s="9">
        <f t="shared" si="0"/>
        <v>47</v>
      </c>
      <c r="B62" s="87" t="s">
        <v>629</v>
      </c>
      <c r="C62" s="88" t="s">
        <v>598</v>
      </c>
      <c r="D62" s="88" t="s">
        <v>650</v>
      </c>
      <c r="E62" s="88" t="s">
        <v>630</v>
      </c>
      <c r="F62" s="89">
        <v>247.8</v>
      </c>
      <c r="G62" s="89">
        <v>247.8</v>
      </c>
    </row>
    <row r="63" spans="1:7" ht="38.25">
      <c r="A63" s="9">
        <f t="shared" si="0"/>
        <v>48</v>
      </c>
      <c r="B63" s="87" t="s">
        <v>701</v>
      </c>
      <c r="C63" s="88" t="s">
        <v>598</v>
      </c>
      <c r="D63" s="88" t="s">
        <v>650</v>
      </c>
      <c r="E63" s="88" t="s">
        <v>631</v>
      </c>
      <c r="F63" s="89">
        <v>247.8</v>
      </c>
      <c r="G63" s="89">
        <v>247.8</v>
      </c>
    </row>
    <row r="64" spans="1:7" ht="63.75">
      <c r="A64" s="9">
        <f t="shared" si="0"/>
        <v>49</v>
      </c>
      <c r="B64" s="87" t="s">
        <v>651</v>
      </c>
      <c r="C64" s="88" t="s">
        <v>598</v>
      </c>
      <c r="D64" s="88" t="s">
        <v>652</v>
      </c>
      <c r="E64" s="88"/>
      <c r="F64" s="89">
        <v>467.6</v>
      </c>
      <c r="G64" s="89">
        <v>467.6</v>
      </c>
    </row>
    <row r="65" spans="1:7" ht="76.5">
      <c r="A65" s="9">
        <f t="shared" si="0"/>
        <v>50</v>
      </c>
      <c r="B65" s="87" t="s">
        <v>308</v>
      </c>
      <c r="C65" s="88" t="s">
        <v>598</v>
      </c>
      <c r="D65" s="88" t="s">
        <v>652</v>
      </c>
      <c r="E65" s="88" t="s">
        <v>309</v>
      </c>
      <c r="F65" s="89">
        <v>416.9</v>
      </c>
      <c r="G65" s="89">
        <v>416.9</v>
      </c>
    </row>
    <row r="66" spans="1:7" ht="25.5">
      <c r="A66" s="9">
        <f t="shared" si="0"/>
        <v>51</v>
      </c>
      <c r="B66" s="87" t="s">
        <v>626</v>
      </c>
      <c r="C66" s="88" t="s">
        <v>598</v>
      </c>
      <c r="D66" s="88" t="s">
        <v>652</v>
      </c>
      <c r="E66" s="88" t="s">
        <v>571</v>
      </c>
      <c r="F66" s="89">
        <v>416.9</v>
      </c>
      <c r="G66" s="89">
        <v>416.9</v>
      </c>
    </row>
    <row r="67" spans="1:7" ht="25.5">
      <c r="A67" s="9">
        <f t="shared" si="0"/>
        <v>52</v>
      </c>
      <c r="B67" s="87" t="s">
        <v>629</v>
      </c>
      <c r="C67" s="88" t="s">
        <v>598</v>
      </c>
      <c r="D67" s="88" t="s">
        <v>652</v>
      </c>
      <c r="E67" s="88" t="s">
        <v>630</v>
      </c>
      <c r="F67" s="89">
        <v>50.7</v>
      </c>
      <c r="G67" s="89">
        <v>50.7</v>
      </c>
    </row>
    <row r="68" spans="1:7" ht="38.25">
      <c r="A68" s="9">
        <f t="shared" si="0"/>
        <v>53</v>
      </c>
      <c r="B68" s="87" t="s">
        <v>701</v>
      </c>
      <c r="C68" s="88" t="s">
        <v>598</v>
      </c>
      <c r="D68" s="88" t="s">
        <v>652</v>
      </c>
      <c r="E68" s="88" t="s">
        <v>631</v>
      </c>
      <c r="F68" s="89">
        <v>50.7</v>
      </c>
      <c r="G68" s="89">
        <v>50.7</v>
      </c>
    </row>
    <row r="69" spans="1:7" ht="51">
      <c r="A69" s="9">
        <f t="shared" si="0"/>
        <v>54</v>
      </c>
      <c r="B69" s="87" t="s">
        <v>653</v>
      </c>
      <c r="C69" s="88" t="s">
        <v>598</v>
      </c>
      <c r="D69" s="88" t="s">
        <v>654</v>
      </c>
      <c r="E69" s="88"/>
      <c r="F69" s="89">
        <v>32763.2</v>
      </c>
      <c r="G69" s="89">
        <v>36763.2</v>
      </c>
    </row>
    <row r="70" spans="1:7" ht="76.5">
      <c r="A70" s="9">
        <f t="shared" si="0"/>
        <v>55</v>
      </c>
      <c r="B70" s="87" t="s">
        <v>308</v>
      </c>
      <c r="C70" s="88" t="s">
        <v>598</v>
      </c>
      <c r="D70" s="88" t="s">
        <v>654</v>
      </c>
      <c r="E70" s="88" t="s">
        <v>309</v>
      </c>
      <c r="F70" s="89">
        <v>19982.7</v>
      </c>
      <c r="G70" s="89">
        <v>19982.7</v>
      </c>
    </row>
    <row r="71" spans="1:7" ht="25.5">
      <c r="A71" s="9">
        <f t="shared" si="0"/>
        <v>56</v>
      </c>
      <c r="B71" s="87" t="s">
        <v>626</v>
      </c>
      <c r="C71" s="88" t="s">
        <v>598</v>
      </c>
      <c r="D71" s="88" t="s">
        <v>654</v>
      </c>
      <c r="E71" s="88" t="s">
        <v>571</v>
      </c>
      <c r="F71" s="89">
        <v>19982.7</v>
      </c>
      <c r="G71" s="89">
        <v>19982.7</v>
      </c>
    </row>
    <row r="72" spans="1:7" ht="25.5">
      <c r="A72" s="9">
        <f t="shared" si="0"/>
        <v>57</v>
      </c>
      <c r="B72" s="87" t="s">
        <v>629</v>
      </c>
      <c r="C72" s="88" t="s">
        <v>598</v>
      </c>
      <c r="D72" s="88" t="s">
        <v>654</v>
      </c>
      <c r="E72" s="88" t="s">
        <v>630</v>
      </c>
      <c r="F72" s="89">
        <v>12756.8</v>
      </c>
      <c r="G72" s="89">
        <v>16756.8</v>
      </c>
    </row>
    <row r="73" spans="1:7" ht="38.25">
      <c r="A73" s="9">
        <f t="shared" si="0"/>
        <v>58</v>
      </c>
      <c r="B73" s="87" t="s">
        <v>701</v>
      </c>
      <c r="C73" s="88" t="s">
        <v>598</v>
      </c>
      <c r="D73" s="88" t="s">
        <v>654</v>
      </c>
      <c r="E73" s="88" t="s">
        <v>631</v>
      </c>
      <c r="F73" s="89">
        <v>12756.8</v>
      </c>
      <c r="G73" s="89">
        <v>16756.8</v>
      </c>
    </row>
    <row r="74" spans="1:7" ht="12.75">
      <c r="A74" s="9">
        <f t="shared" si="0"/>
        <v>59</v>
      </c>
      <c r="B74" s="87" t="s">
        <v>655</v>
      </c>
      <c r="C74" s="88" t="s">
        <v>598</v>
      </c>
      <c r="D74" s="88" t="s">
        <v>654</v>
      </c>
      <c r="E74" s="88" t="s">
        <v>656</v>
      </c>
      <c r="F74" s="89">
        <v>23.7</v>
      </c>
      <c r="G74" s="89">
        <v>23.7</v>
      </c>
    </row>
    <row r="75" spans="1:7" ht="12.75">
      <c r="A75" s="9">
        <f t="shared" si="0"/>
        <v>60</v>
      </c>
      <c r="B75" s="87" t="s">
        <v>657</v>
      </c>
      <c r="C75" s="88" t="s">
        <v>598</v>
      </c>
      <c r="D75" s="88" t="s">
        <v>654</v>
      </c>
      <c r="E75" s="88" t="s">
        <v>658</v>
      </c>
      <c r="F75" s="89">
        <v>23.7</v>
      </c>
      <c r="G75" s="89">
        <v>23.7</v>
      </c>
    </row>
    <row r="76" spans="1:7" ht="38.25">
      <c r="A76" s="9">
        <f t="shared" si="0"/>
        <v>61</v>
      </c>
      <c r="B76" s="87" t="s">
        <v>659</v>
      </c>
      <c r="C76" s="88" t="s">
        <v>598</v>
      </c>
      <c r="D76" s="88" t="s">
        <v>660</v>
      </c>
      <c r="E76" s="88"/>
      <c r="F76" s="89">
        <v>906.7</v>
      </c>
      <c r="G76" s="89">
        <v>906.7</v>
      </c>
    </row>
    <row r="77" spans="1:7" ht="76.5">
      <c r="A77" s="9">
        <f t="shared" si="0"/>
        <v>62</v>
      </c>
      <c r="B77" s="87" t="s">
        <v>308</v>
      </c>
      <c r="C77" s="88" t="s">
        <v>598</v>
      </c>
      <c r="D77" s="88" t="s">
        <v>660</v>
      </c>
      <c r="E77" s="88" t="s">
        <v>309</v>
      </c>
      <c r="F77" s="89">
        <v>906.7</v>
      </c>
      <c r="G77" s="89">
        <v>906.7</v>
      </c>
    </row>
    <row r="78" spans="1:7" ht="25.5">
      <c r="A78" s="9">
        <f t="shared" si="0"/>
        <v>63</v>
      </c>
      <c r="B78" s="87" t="s">
        <v>626</v>
      </c>
      <c r="C78" s="88" t="s">
        <v>598</v>
      </c>
      <c r="D78" s="88" t="s">
        <v>660</v>
      </c>
      <c r="E78" s="88" t="s">
        <v>571</v>
      </c>
      <c r="F78" s="89">
        <v>906.7</v>
      </c>
      <c r="G78" s="89">
        <v>906.7</v>
      </c>
    </row>
    <row r="79" spans="1:7" ht="12.75">
      <c r="A79" s="9">
        <f t="shared" si="0"/>
        <v>64</v>
      </c>
      <c r="B79" s="87" t="s">
        <v>295</v>
      </c>
      <c r="C79" s="88" t="s">
        <v>296</v>
      </c>
      <c r="D79" s="88"/>
      <c r="E79" s="88"/>
      <c r="F79" s="89">
        <v>14.8</v>
      </c>
      <c r="G79" s="89">
        <v>0</v>
      </c>
    </row>
    <row r="80" spans="1:7" ht="25.5">
      <c r="A80" s="9">
        <f t="shared" si="0"/>
        <v>65</v>
      </c>
      <c r="B80" s="87" t="s">
        <v>645</v>
      </c>
      <c r="C80" s="88" t="s">
        <v>296</v>
      </c>
      <c r="D80" s="88" t="s">
        <v>646</v>
      </c>
      <c r="E80" s="88"/>
      <c r="F80" s="89">
        <v>14.8</v>
      </c>
      <c r="G80" s="89">
        <v>0</v>
      </c>
    </row>
    <row r="81" spans="1:7" ht="25.5">
      <c r="A81" s="9">
        <f t="shared" si="0"/>
        <v>66</v>
      </c>
      <c r="B81" s="87" t="s">
        <v>647</v>
      </c>
      <c r="C81" s="88" t="s">
        <v>296</v>
      </c>
      <c r="D81" s="88" t="s">
        <v>648</v>
      </c>
      <c r="E81" s="88"/>
      <c r="F81" s="89">
        <v>14.8</v>
      </c>
      <c r="G81" s="89">
        <v>0</v>
      </c>
    </row>
    <row r="82" spans="1:7" ht="76.5">
      <c r="A82" s="9">
        <f aca="true" t="shared" si="1" ref="A82:A145">A81+1</f>
        <v>67</v>
      </c>
      <c r="B82" s="87" t="s">
        <v>1017</v>
      </c>
      <c r="C82" s="88" t="s">
        <v>296</v>
      </c>
      <c r="D82" s="88" t="s">
        <v>1018</v>
      </c>
      <c r="E82" s="88"/>
      <c r="F82" s="89">
        <v>14.8</v>
      </c>
      <c r="G82" s="89">
        <v>0</v>
      </c>
    </row>
    <row r="83" spans="1:7" ht="25.5">
      <c r="A83" s="9">
        <f t="shared" si="1"/>
        <v>68</v>
      </c>
      <c r="B83" s="87" t="s">
        <v>629</v>
      </c>
      <c r="C83" s="88" t="s">
        <v>296</v>
      </c>
      <c r="D83" s="88" t="s">
        <v>1018</v>
      </c>
      <c r="E83" s="88" t="s">
        <v>630</v>
      </c>
      <c r="F83" s="89">
        <v>14.8</v>
      </c>
      <c r="G83" s="89">
        <v>0</v>
      </c>
    </row>
    <row r="84" spans="1:7" ht="38.25">
      <c r="A84" s="9">
        <f t="shared" si="1"/>
        <v>69</v>
      </c>
      <c r="B84" s="87" t="s">
        <v>701</v>
      </c>
      <c r="C84" s="88" t="s">
        <v>296</v>
      </c>
      <c r="D84" s="88" t="s">
        <v>1018</v>
      </c>
      <c r="E84" s="88" t="s">
        <v>631</v>
      </c>
      <c r="F84" s="89">
        <v>14.8</v>
      </c>
      <c r="G84" s="89">
        <v>0</v>
      </c>
    </row>
    <row r="85" spans="1:7" ht="38.25">
      <c r="A85" s="9">
        <f t="shared" si="1"/>
        <v>70</v>
      </c>
      <c r="B85" s="87" t="s">
        <v>599</v>
      </c>
      <c r="C85" s="88" t="s">
        <v>600</v>
      </c>
      <c r="D85" s="88"/>
      <c r="E85" s="88"/>
      <c r="F85" s="89">
        <v>6784.6</v>
      </c>
      <c r="G85" s="89">
        <v>6784.6</v>
      </c>
    </row>
    <row r="86" spans="1:7" ht="25.5">
      <c r="A86" s="9">
        <f t="shared" si="1"/>
        <v>71</v>
      </c>
      <c r="B86" s="87" t="s">
        <v>259</v>
      </c>
      <c r="C86" s="88" t="s">
        <v>600</v>
      </c>
      <c r="D86" s="88" t="s">
        <v>260</v>
      </c>
      <c r="E86" s="88"/>
      <c r="F86" s="89">
        <v>6166</v>
      </c>
      <c r="G86" s="89">
        <v>6166</v>
      </c>
    </row>
    <row r="87" spans="1:7" ht="38.25">
      <c r="A87" s="9">
        <f t="shared" si="1"/>
        <v>72</v>
      </c>
      <c r="B87" s="87" t="s">
        <v>261</v>
      </c>
      <c r="C87" s="88" t="s">
        <v>600</v>
      </c>
      <c r="D87" s="88" t="s">
        <v>262</v>
      </c>
      <c r="E87" s="88"/>
      <c r="F87" s="89">
        <v>6166</v>
      </c>
      <c r="G87" s="89">
        <v>6166</v>
      </c>
    </row>
    <row r="88" spans="1:7" ht="89.25">
      <c r="A88" s="9">
        <f t="shared" si="1"/>
        <v>73</v>
      </c>
      <c r="B88" s="87" t="s">
        <v>263</v>
      </c>
      <c r="C88" s="88" t="s">
        <v>600</v>
      </c>
      <c r="D88" s="88" t="s">
        <v>264</v>
      </c>
      <c r="E88" s="88"/>
      <c r="F88" s="89">
        <v>6166</v>
      </c>
      <c r="G88" s="89">
        <v>6166</v>
      </c>
    </row>
    <row r="89" spans="1:7" ht="76.5">
      <c r="A89" s="9">
        <f t="shared" si="1"/>
        <v>74</v>
      </c>
      <c r="B89" s="87" t="s">
        <v>308</v>
      </c>
      <c r="C89" s="88" t="s">
        <v>600</v>
      </c>
      <c r="D89" s="88" t="s">
        <v>264</v>
      </c>
      <c r="E89" s="88" t="s">
        <v>309</v>
      </c>
      <c r="F89" s="89">
        <v>4346</v>
      </c>
      <c r="G89" s="89">
        <v>4346</v>
      </c>
    </row>
    <row r="90" spans="1:7" ht="25.5">
      <c r="A90" s="9">
        <f t="shared" si="1"/>
        <v>75</v>
      </c>
      <c r="B90" s="87" t="s">
        <v>626</v>
      </c>
      <c r="C90" s="88" t="s">
        <v>600</v>
      </c>
      <c r="D90" s="88" t="s">
        <v>264</v>
      </c>
      <c r="E90" s="88" t="s">
        <v>571</v>
      </c>
      <c r="F90" s="89">
        <v>4346</v>
      </c>
      <c r="G90" s="89">
        <v>4346</v>
      </c>
    </row>
    <row r="91" spans="1:7" ht="25.5">
      <c r="A91" s="9">
        <f t="shared" si="1"/>
        <v>76</v>
      </c>
      <c r="B91" s="87" t="s">
        <v>629</v>
      </c>
      <c r="C91" s="88" t="s">
        <v>600</v>
      </c>
      <c r="D91" s="88" t="s">
        <v>264</v>
      </c>
      <c r="E91" s="88" t="s">
        <v>630</v>
      </c>
      <c r="F91" s="89">
        <v>1819</v>
      </c>
      <c r="G91" s="89">
        <v>1819</v>
      </c>
    </row>
    <row r="92" spans="1:7" ht="38.25">
      <c r="A92" s="9">
        <f t="shared" si="1"/>
        <v>77</v>
      </c>
      <c r="B92" s="87" t="s">
        <v>701</v>
      </c>
      <c r="C92" s="88" t="s">
        <v>600</v>
      </c>
      <c r="D92" s="88" t="s">
        <v>264</v>
      </c>
      <c r="E92" s="88" t="s">
        <v>631</v>
      </c>
      <c r="F92" s="89">
        <v>1819</v>
      </c>
      <c r="G92" s="89">
        <v>1819</v>
      </c>
    </row>
    <row r="93" spans="1:7" ht="12.75">
      <c r="A93" s="9">
        <f t="shared" si="1"/>
        <v>78</v>
      </c>
      <c r="B93" s="87" t="s">
        <v>655</v>
      </c>
      <c r="C93" s="88" t="s">
        <v>600</v>
      </c>
      <c r="D93" s="88" t="s">
        <v>264</v>
      </c>
      <c r="E93" s="88" t="s">
        <v>656</v>
      </c>
      <c r="F93" s="89">
        <v>1</v>
      </c>
      <c r="G93" s="89">
        <v>1</v>
      </c>
    </row>
    <row r="94" spans="1:7" ht="12.75">
      <c r="A94" s="9">
        <f t="shared" si="1"/>
        <v>79</v>
      </c>
      <c r="B94" s="87" t="s">
        <v>657</v>
      </c>
      <c r="C94" s="88" t="s">
        <v>600</v>
      </c>
      <c r="D94" s="88" t="s">
        <v>264</v>
      </c>
      <c r="E94" s="88" t="s">
        <v>658</v>
      </c>
      <c r="F94" s="89">
        <v>1</v>
      </c>
      <c r="G94" s="89">
        <v>1</v>
      </c>
    </row>
    <row r="95" spans="1:7" ht="25.5">
      <c r="A95" s="9">
        <f t="shared" si="1"/>
        <v>80</v>
      </c>
      <c r="B95" s="87" t="s">
        <v>302</v>
      </c>
      <c r="C95" s="88" t="s">
        <v>600</v>
      </c>
      <c r="D95" s="88" t="s">
        <v>303</v>
      </c>
      <c r="E95" s="88"/>
      <c r="F95" s="89">
        <v>618.6</v>
      </c>
      <c r="G95" s="89">
        <v>618.6</v>
      </c>
    </row>
    <row r="96" spans="1:7" ht="25.5">
      <c r="A96" s="9">
        <f t="shared" si="1"/>
        <v>81</v>
      </c>
      <c r="B96" s="87" t="s">
        <v>304</v>
      </c>
      <c r="C96" s="88" t="s">
        <v>600</v>
      </c>
      <c r="D96" s="88" t="s">
        <v>305</v>
      </c>
      <c r="E96" s="88"/>
      <c r="F96" s="89">
        <v>618.6</v>
      </c>
      <c r="G96" s="89">
        <v>618.6</v>
      </c>
    </row>
    <row r="97" spans="1:7" ht="38.25">
      <c r="A97" s="9">
        <f t="shared" si="1"/>
        <v>82</v>
      </c>
      <c r="B97" s="87" t="s">
        <v>632</v>
      </c>
      <c r="C97" s="88" t="s">
        <v>600</v>
      </c>
      <c r="D97" s="88" t="s">
        <v>633</v>
      </c>
      <c r="E97" s="88"/>
      <c r="F97" s="89">
        <v>618.6</v>
      </c>
      <c r="G97" s="89">
        <v>618.6</v>
      </c>
    </row>
    <row r="98" spans="1:7" ht="76.5">
      <c r="A98" s="9">
        <f t="shared" si="1"/>
        <v>83</v>
      </c>
      <c r="B98" s="87" t="s">
        <v>308</v>
      </c>
      <c r="C98" s="88" t="s">
        <v>600</v>
      </c>
      <c r="D98" s="88" t="s">
        <v>633</v>
      </c>
      <c r="E98" s="88" t="s">
        <v>309</v>
      </c>
      <c r="F98" s="89">
        <v>582.6</v>
      </c>
      <c r="G98" s="89">
        <v>582.6</v>
      </c>
    </row>
    <row r="99" spans="1:7" ht="25.5">
      <c r="A99" s="9">
        <f t="shared" si="1"/>
        <v>84</v>
      </c>
      <c r="B99" s="87" t="s">
        <v>626</v>
      </c>
      <c r="C99" s="88" t="s">
        <v>600</v>
      </c>
      <c r="D99" s="88" t="s">
        <v>633</v>
      </c>
      <c r="E99" s="88" t="s">
        <v>571</v>
      </c>
      <c r="F99" s="89">
        <v>582.6</v>
      </c>
      <c r="G99" s="89">
        <v>582.6</v>
      </c>
    </row>
    <row r="100" spans="1:7" ht="25.5">
      <c r="A100" s="9">
        <f t="shared" si="1"/>
        <v>85</v>
      </c>
      <c r="B100" s="87" t="s">
        <v>629</v>
      </c>
      <c r="C100" s="88" t="s">
        <v>600</v>
      </c>
      <c r="D100" s="88" t="s">
        <v>633</v>
      </c>
      <c r="E100" s="88" t="s">
        <v>630</v>
      </c>
      <c r="F100" s="89">
        <v>36</v>
      </c>
      <c r="G100" s="89">
        <v>36</v>
      </c>
    </row>
    <row r="101" spans="1:7" ht="38.25">
      <c r="A101" s="9">
        <f t="shared" si="1"/>
        <v>86</v>
      </c>
      <c r="B101" s="87" t="s">
        <v>701</v>
      </c>
      <c r="C101" s="88" t="s">
        <v>600</v>
      </c>
      <c r="D101" s="88" t="s">
        <v>633</v>
      </c>
      <c r="E101" s="88" t="s">
        <v>631</v>
      </c>
      <c r="F101" s="89">
        <v>36</v>
      </c>
      <c r="G101" s="89">
        <v>36</v>
      </c>
    </row>
    <row r="102" spans="1:7" ht="12.75">
      <c r="A102" s="9">
        <f t="shared" si="1"/>
        <v>87</v>
      </c>
      <c r="B102" s="87" t="s">
        <v>601</v>
      </c>
      <c r="C102" s="88" t="s">
        <v>582</v>
      </c>
      <c r="D102" s="88"/>
      <c r="E102" s="88"/>
      <c r="F102" s="89">
        <v>140</v>
      </c>
      <c r="G102" s="89">
        <v>140</v>
      </c>
    </row>
    <row r="103" spans="1:7" ht="25.5">
      <c r="A103" s="9">
        <f t="shared" si="1"/>
        <v>88</v>
      </c>
      <c r="B103" s="87" t="s">
        <v>645</v>
      </c>
      <c r="C103" s="88" t="s">
        <v>582</v>
      </c>
      <c r="D103" s="88" t="s">
        <v>646</v>
      </c>
      <c r="E103" s="88"/>
      <c r="F103" s="89">
        <v>140</v>
      </c>
      <c r="G103" s="89">
        <v>140</v>
      </c>
    </row>
    <row r="104" spans="1:7" ht="25.5">
      <c r="A104" s="9">
        <f t="shared" si="1"/>
        <v>89</v>
      </c>
      <c r="B104" s="87" t="s">
        <v>647</v>
      </c>
      <c r="C104" s="88" t="s">
        <v>582</v>
      </c>
      <c r="D104" s="88" t="s">
        <v>648</v>
      </c>
      <c r="E104" s="88"/>
      <c r="F104" s="89">
        <v>140</v>
      </c>
      <c r="G104" s="89">
        <v>140</v>
      </c>
    </row>
    <row r="105" spans="1:7" ht="38.25">
      <c r="A105" s="9">
        <f t="shared" si="1"/>
        <v>90</v>
      </c>
      <c r="B105" s="87" t="s">
        <v>1019</v>
      </c>
      <c r="C105" s="88" t="s">
        <v>582</v>
      </c>
      <c r="D105" s="88" t="s">
        <v>1020</v>
      </c>
      <c r="E105" s="88"/>
      <c r="F105" s="89">
        <v>140</v>
      </c>
      <c r="G105" s="89">
        <v>140</v>
      </c>
    </row>
    <row r="106" spans="1:7" ht="12.75">
      <c r="A106" s="9">
        <f t="shared" si="1"/>
        <v>91</v>
      </c>
      <c r="B106" s="87" t="s">
        <v>655</v>
      </c>
      <c r="C106" s="88" t="s">
        <v>582</v>
      </c>
      <c r="D106" s="88" t="s">
        <v>1020</v>
      </c>
      <c r="E106" s="88" t="s">
        <v>656</v>
      </c>
      <c r="F106" s="89">
        <v>140</v>
      </c>
      <c r="G106" s="89">
        <v>140</v>
      </c>
    </row>
    <row r="107" spans="1:7" ht="12.75">
      <c r="A107" s="9">
        <f t="shared" si="1"/>
        <v>92</v>
      </c>
      <c r="B107" s="87" t="s">
        <v>1021</v>
      </c>
      <c r="C107" s="88" t="s">
        <v>582</v>
      </c>
      <c r="D107" s="88" t="s">
        <v>1020</v>
      </c>
      <c r="E107" s="88" t="s">
        <v>1022</v>
      </c>
      <c r="F107" s="89">
        <v>140</v>
      </c>
      <c r="G107" s="89">
        <v>140</v>
      </c>
    </row>
    <row r="108" spans="1:7" ht="12.75">
      <c r="A108" s="9">
        <f t="shared" si="1"/>
        <v>93</v>
      </c>
      <c r="B108" s="87" t="s">
        <v>314</v>
      </c>
      <c r="C108" s="88" t="s">
        <v>583</v>
      </c>
      <c r="D108" s="88"/>
      <c r="E108" s="88"/>
      <c r="F108" s="89">
        <v>870.2</v>
      </c>
      <c r="G108" s="89">
        <v>870.2</v>
      </c>
    </row>
    <row r="109" spans="1:7" ht="51">
      <c r="A109" s="9">
        <f t="shared" si="1"/>
        <v>94</v>
      </c>
      <c r="B109" s="87" t="s">
        <v>634</v>
      </c>
      <c r="C109" s="88" t="s">
        <v>583</v>
      </c>
      <c r="D109" s="88" t="s">
        <v>635</v>
      </c>
      <c r="E109" s="88"/>
      <c r="F109" s="89">
        <v>450</v>
      </c>
      <c r="G109" s="89">
        <v>450</v>
      </c>
    </row>
    <row r="110" spans="1:7" ht="38.25">
      <c r="A110" s="9">
        <f t="shared" si="1"/>
        <v>95</v>
      </c>
      <c r="B110" s="87" t="s">
        <v>636</v>
      </c>
      <c r="C110" s="88" t="s">
        <v>583</v>
      </c>
      <c r="D110" s="88" t="s">
        <v>637</v>
      </c>
      <c r="E110" s="88"/>
      <c r="F110" s="89">
        <v>450</v>
      </c>
      <c r="G110" s="89">
        <v>450</v>
      </c>
    </row>
    <row r="111" spans="1:7" ht="127.5">
      <c r="A111" s="9">
        <f t="shared" si="1"/>
        <v>96</v>
      </c>
      <c r="B111" s="96" t="s">
        <v>704</v>
      </c>
      <c r="C111" s="88" t="s">
        <v>583</v>
      </c>
      <c r="D111" s="88" t="s">
        <v>705</v>
      </c>
      <c r="E111" s="88"/>
      <c r="F111" s="89">
        <v>450</v>
      </c>
      <c r="G111" s="89">
        <v>450</v>
      </c>
    </row>
    <row r="112" spans="1:7" ht="25.5">
      <c r="A112" s="9">
        <f t="shared" si="1"/>
        <v>97</v>
      </c>
      <c r="B112" s="87" t="s">
        <v>629</v>
      </c>
      <c r="C112" s="88" t="s">
        <v>583</v>
      </c>
      <c r="D112" s="88" t="s">
        <v>705</v>
      </c>
      <c r="E112" s="88" t="s">
        <v>630</v>
      </c>
      <c r="F112" s="89">
        <v>450</v>
      </c>
      <c r="G112" s="89">
        <v>450</v>
      </c>
    </row>
    <row r="113" spans="1:7" ht="38.25">
      <c r="A113" s="9">
        <f t="shared" si="1"/>
        <v>98</v>
      </c>
      <c r="B113" s="87" t="s">
        <v>701</v>
      </c>
      <c r="C113" s="88" t="s">
        <v>583</v>
      </c>
      <c r="D113" s="88" t="s">
        <v>705</v>
      </c>
      <c r="E113" s="88" t="s">
        <v>631</v>
      </c>
      <c r="F113" s="89">
        <v>450</v>
      </c>
      <c r="G113" s="89">
        <v>450</v>
      </c>
    </row>
    <row r="114" spans="1:7" ht="25.5">
      <c r="A114" s="9">
        <f t="shared" si="1"/>
        <v>99</v>
      </c>
      <c r="B114" s="87" t="s">
        <v>645</v>
      </c>
      <c r="C114" s="88" t="s">
        <v>583</v>
      </c>
      <c r="D114" s="88" t="s">
        <v>646</v>
      </c>
      <c r="E114" s="88"/>
      <c r="F114" s="89">
        <v>420.2</v>
      </c>
      <c r="G114" s="89">
        <v>420.2</v>
      </c>
    </row>
    <row r="115" spans="1:7" ht="25.5">
      <c r="A115" s="9">
        <f t="shared" si="1"/>
        <v>100</v>
      </c>
      <c r="B115" s="87" t="s">
        <v>647</v>
      </c>
      <c r="C115" s="88" t="s">
        <v>583</v>
      </c>
      <c r="D115" s="88" t="s">
        <v>648</v>
      </c>
      <c r="E115" s="88"/>
      <c r="F115" s="89">
        <v>344.6</v>
      </c>
      <c r="G115" s="89">
        <v>344.6</v>
      </c>
    </row>
    <row r="116" spans="1:7" ht="76.5">
      <c r="A116" s="9">
        <f t="shared" si="1"/>
        <v>101</v>
      </c>
      <c r="B116" s="87" t="s">
        <v>706</v>
      </c>
      <c r="C116" s="88" t="s">
        <v>583</v>
      </c>
      <c r="D116" s="88" t="s">
        <v>707</v>
      </c>
      <c r="E116" s="88"/>
      <c r="F116" s="89">
        <v>39.8</v>
      </c>
      <c r="G116" s="89">
        <v>39.8</v>
      </c>
    </row>
    <row r="117" spans="1:7" ht="25.5">
      <c r="A117" s="9">
        <f t="shared" si="1"/>
        <v>102</v>
      </c>
      <c r="B117" s="87" t="s">
        <v>629</v>
      </c>
      <c r="C117" s="88" t="s">
        <v>583</v>
      </c>
      <c r="D117" s="88" t="s">
        <v>707</v>
      </c>
      <c r="E117" s="88" t="s">
        <v>630</v>
      </c>
      <c r="F117" s="89">
        <v>39.8</v>
      </c>
      <c r="G117" s="89">
        <v>39.8</v>
      </c>
    </row>
    <row r="118" spans="1:7" ht="38.25">
      <c r="A118" s="9">
        <f t="shared" si="1"/>
        <v>103</v>
      </c>
      <c r="B118" s="87" t="s">
        <v>701</v>
      </c>
      <c r="C118" s="88" t="s">
        <v>583</v>
      </c>
      <c r="D118" s="88" t="s">
        <v>707</v>
      </c>
      <c r="E118" s="88" t="s">
        <v>631</v>
      </c>
      <c r="F118" s="89">
        <v>39.8</v>
      </c>
      <c r="G118" s="89">
        <v>39.8</v>
      </c>
    </row>
    <row r="119" spans="1:7" ht="51">
      <c r="A119" s="9">
        <f t="shared" si="1"/>
        <v>104</v>
      </c>
      <c r="B119" s="87" t="s">
        <v>1023</v>
      </c>
      <c r="C119" s="88" t="s">
        <v>583</v>
      </c>
      <c r="D119" s="88" t="s">
        <v>1024</v>
      </c>
      <c r="E119" s="88"/>
      <c r="F119" s="89">
        <v>148.8</v>
      </c>
      <c r="G119" s="89">
        <v>148.8</v>
      </c>
    </row>
    <row r="120" spans="1:7" ht="25.5">
      <c r="A120" s="9">
        <f t="shared" si="1"/>
        <v>105</v>
      </c>
      <c r="B120" s="87" t="s">
        <v>629</v>
      </c>
      <c r="C120" s="88" t="s">
        <v>583</v>
      </c>
      <c r="D120" s="88" t="s">
        <v>1024</v>
      </c>
      <c r="E120" s="88" t="s">
        <v>630</v>
      </c>
      <c r="F120" s="89">
        <v>148.8</v>
      </c>
      <c r="G120" s="89">
        <v>148.8</v>
      </c>
    </row>
    <row r="121" spans="1:7" ht="38.25">
      <c r="A121" s="9">
        <f t="shared" si="1"/>
        <v>106</v>
      </c>
      <c r="B121" s="87" t="s">
        <v>701</v>
      </c>
      <c r="C121" s="88" t="s">
        <v>583</v>
      </c>
      <c r="D121" s="88" t="s">
        <v>1024</v>
      </c>
      <c r="E121" s="88" t="s">
        <v>631</v>
      </c>
      <c r="F121" s="89">
        <v>148.8</v>
      </c>
      <c r="G121" s="89">
        <v>148.8</v>
      </c>
    </row>
    <row r="122" spans="1:7" ht="76.5">
      <c r="A122" s="9">
        <f t="shared" si="1"/>
        <v>107</v>
      </c>
      <c r="B122" s="87" t="s">
        <v>708</v>
      </c>
      <c r="C122" s="88" t="s">
        <v>583</v>
      </c>
      <c r="D122" s="88" t="s">
        <v>709</v>
      </c>
      <c r="E122" s="88"/>
      <c r="F122" s="89">
        <v>156</v>
      </c>
      <c r="G122" s="89">
        <v>156</v>
      </c>
    </row>
    <row r="123" spans="1:7" ht="12.75">
      <c r="A123" s="9">
        <f t="shared" si="1"/>
        <v>108</v>
      </c>
      <c r="B123" s="87" t="s">
        <v>655</v>
      </c>
      <c r="C123" s="88" t="s">
        <v>583</v>
      </c>
      <c r="D123" s="88" t="s">
        <v>709</v>
      </c>
      <c r="E123" s="88" t="s">
        <v>656</v>
      </c>
      <c r="F123" s="89">
        <v>156</v>
      </c>
      <c r="G123" s="89">
        <v>156</v>
      </c>
    </row>
    <row r="124" spans="1:7" ht="12.75">
      <c r="A124" s="9">
        <f t="shared" si="1"/>
        <v>109</v>
      </c>
      <c r="B124" s="87" t="s">
        <v>710</v>
      </c>
      <c r="C124" s="88" t="s">
        <v>583</v>
      </c>
      <c r="D124" s="88" t="s">
        <v>709</v>
      </c>
      <c r="E124" s="88" t="s">
        <v>711</v>
      </c>
      <c r="F124" s="89">
        <v>156</v>
      </c>
      <c r="G124" s="89">
        <v>156</v>
      </c>
    </row>
    <row r="125" spans="1:7" ht="25.5">
      <c r="A125" s="9">
        <f t="shared" si="1"/>
        <v>110</v>
      </c>
      <c r="B125" s="87" t="s">
        <v>867</v>
      </c>
      <c r="C125" s="88" t="s">
        <v>583</v>
      </c>
      <c r="D125" s="88" t="s">
        <v>868</v>
      </c>
      <c r="E125" s="88"/>
      <c r="F125" s="89">
        <v>75.6</v>
      </c>
      <c r="G125" s="89">
        <v>75.6</v>
      </c>
    </row>
    <row r="126" spans="1:7" ht="63.75">
      <c r="A126" s="9">
        <f t="shared" si="1"/>
        <v>111</v>
      </c>
      <c r="B126" s="87" t="s">
        <v>869</v>
      </c>
      <c r="C126" s="88" t="s">
        <v>583</v>
      </c>
      <c r="D126" s="88" t="s">
        <v>870</v>
      </c>
      <c r="E126" s="88"/>
      <c r="F126" s="89">
        <v>75.6</v>
      </c>
      <c r="G126" s="89">
        <v>75.6</v>
      </c>
    </row>
    <row r="127" spans="1:7" ht="12.75">
      <c r="A127" s="9">
        <f t="shared" si="1"/>
        <v>112</v>
      </c>
      <c r="B127" s="87" t="s">
        <v>920</v>
      </c>
      <c r="C127" s="88" t="s">
        <v>583</v>
      </c>
      <c r="D127" s="88" t="s">
        <v>870</v>
      </c>
      <c r="E127" s="88" t="s">
        <v>797</v>
      </c>
      <c r="F127" s="89">
        <v>75.6</v>
      </c>
      <c r="G127" s="89">
        <v>75.6</v>
      </c>
    </row>
    <row r="128" spans="1:7" ht="12.75">
      <c r="A128" s="9">
        <f t="shared" si="1"/>
        <v>113</v>
      </c>
      <c r="B128" s="87" t="s">
        <v>590</v>
      </c>
      <c r="C128" s="88" t="s">
        <v>583</v>
      </c>
      <c r="D128" s="88" t="s">
        <v>870</v>
      </c>
      <c r="E128" s="88" t="s">
        <v>921</v>
      </c>
      <c r="F128" s="89">
        <v>75.6</v>
      </c>
      <c r="G128" s="89">
        <v>75.6</v>
      </c>
    </row>
    <row r="129" spans="1:7" ht="12.75">
      <c r="A129" s="195">
        <f t="shared" si="1"/>
        <v>114</v>
      </c>
      <c r="B129" s="84" t="s">
        <v>871</v>
      </c>
      <c r="C129" s="83" t="s">
        <v>966</v>
      </c>
      <c r="D129" s="83"/>
      <c r="E129" s="83"/>
      <c r="F129" s="85">
        <v>2197.4</v>
      </c>
      <c r="G129" s="85">
        <v>2085.2</v>
      </c>
    </row>
    <row r="130" spans="1:7" ht="12.75">
      <c r="A130" s="9">
        <f t="shared" si="1"/>
        <v>115</v>
      </c>
      <c r="B130" s="87" t="s">
        <v>967</v>
      </c>
      <c r="C130" s="88" t="s">
        <v>968</v>
      </c>
      <c r="D130" s="88"/>
      <c r="E130" s="88"/>
      <c r="F130" s="89">
        <v>2197.4</v>
      </c>
      <c r="G130" s="89">
        <v>2085.2</v>
      </c>
    </row>
    <row r="131" spans="1:7" ht="25.5">
      <c r="A131" s="9">
        <f t="shared" si="1"/>
        <v>116</v>
      </c>
      <c r="B131" s="87" t="s">
        <v>645</v>
      </c>
      <c r="C131" s="88" t="s">
        <v>968</v>
      </c>
      <c r="D131" s="88" t="s">
        <v>646</v>
      </c>
      <c r="E131" s="88"/>
      <c r="F131" s="89">
        <v>2197.4</v>
      </c>
      <c r="G131" s="89">
        <v>2085.2</v>
      </c>
    </row>
    <row r="132" spans="1:7" ht="25.5">
      <c r="A132" s="9">
        <f t="shared" si="1"/>
        <v>117</v>
      </c>
      <c r="B132" s="87" t="s">
        <v>867</v>
      </c>
      <c r="C132" s="88" t="s">
        <v>968</v>
      </c>
      <c r="D132" s="88" t="s">
        <v>868</v>
      </c>
      <c r="E132" s="88"/>
      <c r="F132" s="89">
        <v>2197.4</v>
      </c>
      <c r="G132" s="89">
        <v>2085.2</v>
      </c>
    </row>
    <row r="133" spans="1:7" ht="51">
      <c r="A133" s="9">
        <f t="shared" si="1"/>
        <v>118</v>
      </c>
      <c r="B133" s="87" t="s">
        <v>872</v>
      </c>
      <c r="C133" s="88" t="s">
        <v>968</v>
      </c>
      <c r="D133" s="88" t="s">
        <v>873</v>
      </c>
      <c r="E133" s="88"/>
      <c r="F133" s="89">
        <v>2197.4</v>
      </c>
      <c r="G133" s="89">
        <v>2085.2</v>
      </c>
    </row>
    <row r="134" spans="1:7" ht="12.75">
      <c r="A134" s="9">
        <f t="shared" si="1"/>
        <v>119</v>
      </c>
      <c r="B134" s="87" t="s">
        <v>920</v>
      </c>
      <c r="C134" s="88" t="s">
        <v>968</v>
      </c>
      <c r="D134" s="88" t="s">
        <v>873</v>
      </c>
      <c r="E134" s="88" t="s">
        <v>797</v>
      </c>
      <c r="F134" s="89">
        <v>2197.4</v>
      </c>
      <c r="G134" s="89">
        <v>2085.2</v>
      </c>
    </row>
    <row r="135" spans="1:7" ht="12.75">
      <c r="A135" s="9">
        <f t="shared" si="1"/>
        <v>120</v>
      </c>
      <c r="B135" s="87" t="s">
        <v>590</v>
      </c>
      <c r="C135" s="88" t="s">
        <v>968</v>
      </c>
      <c r="D135" s="88" t="s">
        <v>873</v>
      </c>
      <c r="E135" s="88" t="s">
        <v>921</v>
      </c>
      <c r="F135" s="89">
        <v>2197.4</v>
      </c>
      <c r="G135" s="89">
        <v>2085.2</v>
      </c>
    </row>
    <row r="136" spans="1:7" ht="12.75">
      <c r="A136" s="195">
        <f t="shared" si="1"/>
        <v>121</v>
      </c>
      <c r="B136" s="84" t="s">
        <v>1025</v>
      </c>
      <c r="C136" s="83" t="s">
        <v>429</v>
      </c>
      <c r="D136" s="83"/>
      <c r="E136" s="83"/>
      <c r="F136" s="85">
        <v>21903</v>
      </c>
      <c r="G136" s="85">
        <v>18799.5</v>
      </c>
    </row>
    <row r="137" spans="1:7" ht="12.75">
      <c r="A137" s="9">
        <f t="shared" si="1"/>
        <v>122</v>
      </c>
      <c r="B137" s="87" t="s">
        <v>430</v>
      </c>
      <c r="C137" s="88" t="s">
        <v>431</v>
      </c>
      <c r="D137" s="88"/>
      <c r="E137" s="88"/>
      <c r="F137" s="89">
        <v>3536.5</v>
      </c>
      <c r="G137" s="89">
        <v>3532.7</v>
      </c>
    </row>
    <row r="138" spans="1:7" ht="25.5">
      <c r="A138" s="9">
        <f t="shared" si="1"/>
        <v>123</v>
      </c>
      <c r="B138" s="87" t="s">
        <v>1026</v>
      </c>
      <c r="C138" s="88" t="s">
        <v>431</v>
      </c>
      <c r="D138" s="88" t="s">
        <v>1027</v>
      </c>
      <c r="E138" s="88"/>
      <c r="F138" s="89">
        <v>3536.5</v>
      </c>
      <c r="G138" s="89">
        <v>3532.7</v>
      </c>
    </row>
    <row r="139" spans="1:7" ht="25.5">
      <c r="A139" s="9">
        <f t="shared" si="1"/>
        <v>124</v>
      </c>
      <c r="B139" s="87" t="s">
        <v>1028</v>
      </c>
      <c r="C139" s="88" t="s">
        <v>431</v>
      </c>
      <c r="D139" s="88" t="s">
        <v>1029</v>
      </c>
      <c r="E139" s="88"/>
      <c r="F139" s="89">
        <v>45.3</v>
      </c>
      <c r="G139" s="89">
        <v>41.5</v>
      </c>
    </row>
    <row r="140" spans="1:7" ht="114.75">
      <c r="A140" s="9">
        <f t="shared" si="1"/>
        <v>125</v>
      </c>
      <c r="B140" s="96" t="s">
        <v>712</v>
      </c>
      <c r="C140" s="88" t="s">
        <v>431</v>
      </c>
      <c r="D140" s="88" t="s">
        <v>1030</v>
      </c>
      <c r="E140" s="88"/>
      <c r="F140" s="89">
        <v>45.3</v>
      </c>
      <c r="G140" s="89">
        <v>41.5</v>
      </c>
    </row>
    <row r="141" spans="1:7" ht="12.75">
      <c r="A141" s="9">
        <f t="shared" si="1"/>
        <v>126</v>
      </c>
      <c r="B141" s="87" t="s">
        <v>655</v>
      </c>
      <c r="C141" s="88" t="s">
        <v>431</v>
      </c>
      <c r="D141" s="88" t="s">
        <v>1030</v>
      </c>
      <c r="E141" s="88" t="s">
        <v>656</v>
      </c>
      <c r="F141" s="89">
        <v>45.3</v>
      </c>
      <c r="G141" s="89">
        <v>41.5</v>
      </c>
    </row>
    <row r="142" spans="1:7" ht="51">
      <c r="A142" s="9">
        <f t="shared" si="1"/>
        <v>127</v>
      </c>
      <c r="B142" s="87" t="s">
        <v>1031</v>
      </c>
      <c r="C142" s="88" t="s">
        <v>431</v>
      </c>
      <c r="D142" s="88" t="s">
        <v>1030</v>
      </c>
      <c r="E142" s="88" t="s">
        <v>1032</v>
      </c>
      <c r="F142" s="89">
        <v>45.3</v>
      </c>
      <c r="G142" s="89">
        <v>41.5</v>
      </c>
    </row>
    <row r="143" spans="1:7" ht="38.25">
      <c r="A143" s="9">
        <f t="shared" si="1"/>
        <v>128</v>
      </c>
      <c r="B143" s="87" t="s">
        <v>1037</v>
      </c>
      <c r="C143" s="88" t="s">
        <v>431</v>
      </c>
      <c r="D143" s="88" t="s">
        <v>1038</v>
      </c>
      <c r="E143" s="88"/>
      <c r="F143" s="89">
        <v>3491.2</v>
      </c>
      <c r="G143" s="89">
        <v>3491.2</v>
      </c>
    </row>
    <row r="144" spans="1:7" ht="89.25">
      <c r="A144" s="9">
        <f t="shared" si="1"/>
        <v>129</v>
      </c>
      <c r="B144" s="96" t="s">
        <v>808</v>
      </c>
      <c r="C144" s="88" t="s">
        <v>431</v>
      </c>
      <c r="D144" s="88" t="s">
        <v>667</v>
      </c>
      <c r="E144" s="88"/>
      <c r="F144" s="89">
        <v>3491.2</v>
      </c>
      <c r="G144" s="89">
        <v>3491.2</v>
      </c>
    </row>
    <row r="145" spans="1:7" ht="76.5">
      <c r="A145" s="9">
        <f t="shared" si="1"/>
        <v>130</v>
      </c>
      <c r="B145" s="87" t="s">
        <v>308</v>
      </c>
      <c r="C145" s="88" t="s">
        <v>431</v>
      </c>
      <c r="D145" s="88" t="s">
        <v>667</v>
      </c>
      <c r="E145" s="88" t="s">
        <v>309</v>
      </c>
      <c r="F145" s="89">
        <v>2918.6</v>
      </c>
      <c r="G145" s="89">
        <v>2918.6</v>
      </c>
    </row>
    <row r="146" spans="1:7" ht="25.5">
      <c r="A146" s="9">
        <f aca="true" t="shared" si="2" ref="A146:A209">A145+1</f>
        <v>131</v>
      </c>
      <c r="B146" s="87" t="s">
        <v>626</v>
      </c>
      <c r="C146" s="88" t="s">
        <v>431</v>
      </c>
      <c r="D146" s="88" t="s">
        <v>667</v>
      </c>
      <c r="E146" s="88" t="s">
        <v>571</v>
      </c>
      <c r="F146" s="89">
        <v>2918.6</v>
      </c>
      <c r="G146" s="89">
        <v>2918.6</v>
      </c>
    </row>
    <row r="147" spans="1:7" ht="25.5">
      <c r="A147" s="9">
        <f t="shared" si="2"/>
        <v>132</v>
      </c>
      <c r="B147" s="87" t="s">
        <v>629</v>
      </c>
      <c r="C147" s="88" t="s">
        <v>431</v>
      </c>
      <c r="D147" s="88" t="s">
        <v>667</v>
      </c>
      <c r="E147" s="88" t="s">
        <v>630</v>
      </c>
      <c r="F147" s="89">
        <v>572.6</v>
      </c>
      <c r="G147" s="89">
        <v>572.6</v>
      </c>
    </row>
    <row r="148" spans="1:7" ht="38.25">
      <c r="A148" s="9">
        <f t="shared" si="2"/>
        <v>133</v>
      </c>
      <c r="B148" s="87" t="s">
        <v>701</v>
      </c>
      <c r="C148" s="88" t="s">
        <v>431</v>
      </c>
      <c r="D148" s="88" t="s">
        <v>667</v>
      </c>
      <c r="E148" s="88" t="s">
        <v>631</v>
      </c>
      <c r="F148" s="89">
        <v>572.6</v>
      </c>
      <c r="G148" s="89">
        <v>572.6</v>
      </c>
    </row>
    <row r="149" spans="1:7" ht="12.75">
      <c r="A149" s="9">
        <f t="shared" si="2"/>
        <v>134</v>
      </c>
      <c r="B149" s="87" t="s">
        <v>297</v>
      </c>
      <c r="C149" s="88" t="s">
        <v>298</v>
      </c>
      <c r="D149" s="88"/>
      <c r="E149" s="88"/>
      <c r="F149" s="89">
        <v>30</v>
      </c>
      <c r="G149" s="89">
        <v>30</v>
      </c>
    </row>
    <row r="150" spans="1:7" ht="51">
      <c r="A150" s="9">
        <f t="shared" si="2"/>
        <v>135</v>
      </c>
      <c r="B150" s="87" t="s">
        <v>634</v>
      </c>
      <c r="C150" s="88" t="s">
        <v>298</v>
      </c>
      <c r="D150" s="88" t="s">
        <v>635</v>
      </c>
      <c r="E150" s="88"/>
      <c r="F150" s="89">
        <v>30</v>
      </c>
      <c r="G150" s="89">
        <v>30</v>
      </c>
    </row>
    <row r="151" spans="1:7" ht="38.25">
      <c r="A151" s="9">
        <f t="shared" si="2"/>
        <v>136</v>
      </c>
      <c r="B151" s="87" t="s">
        <v>636</v>
      </c>
      <c r="C151" s="88" t="s">
        <v>298</v>
      </c>
      <c r="D151" s="88" t="s">
        <v>637</v>
      </c>
      <c r="E151" s="88"/>
      <c r="F151" s="89">
        <v>30</v>
      </c>
      <c r="G151" s="89">
        <v>30</v>
      </c>
    </row>
    <row r="152" spans="1:7" ht="132" customHeight="1">
      <c r="A152" s="9">
        <f t="shared" si="2"/>
        <v>137</v>
      </c>
      <c r="B152" s="96" t="s">
        <v>713</v>
      </c>
      <c r="C152" s="88" t="s">
        <v>298</v>
      </c>
      <c r="D152" s="88" t="s">
        <v>714</v>
      </c>
      <c r="E152" s="88"/>
      <c r="F152" s="89">
        <v>30</v>
      </c>
      <c r="G152" s="89">
        <v>30</v>
      </c>
    </row>
    <row r="153" spans="1:7" ht="25.5">
      <c r="A153" s="9">
        <f t="shared" si="2"/>
        <v>138</v>
      </c>
      <c r="B153" s="87" t="s">
        <v>629</v>
      </c>
      <c r="C153" s="88" t="s">
        <v>298</v>
      </c>
      <c r="D153" s="88" t="s">
        <v>714</v>
      </c>
      <c r="E153" s="88" t="s">
        <v>630</v>
      </c>
      <c r="F153" s="89">
        <v>30</v>
      </c>
      <c r="G153" s="89">
        <v>30</v>
      </c>
    </row>
    <row r="154" spans="1:7" ht="38.25">
      <c r="A154" s="9">
        <f t="shared" si="2"/>
        <v>139</v>
      </c>
      <c r="B154" s="87" t="s">
        <v>701</v>
      </c>
      <c r="C154" s="88" t="s">
        <v>298</v>
      </c>
      <c r="D154" s="88" t="s">
        <v>714</v>
      </c>
      <c r="E154" s="88" t="s">
        <v>631</v>
      </c>
      <c r="F154" s="89">
        <v>30</v>
      </c>
      <c r="G154" s="89">
        <v>30</v>
      </c>
    </row>
    <row r="155" spans="1:7" ht="12.75">
      <c r="A155" s="9">
        <f t="shared" si="2"/>
        <v>140</v>
      </c>
      <c r="B155" s="87" t="s">
        <v>432</v>
      </c>
      <c r="C155" s="88" t="s">
        <v>433</v>
      </c>
      <c r="D155" s="88"/>
      <c r="E155" s="88"/>
      <c r="F155" s="89">
        <v>12980.9</v>
      </c>
      <c r="G155" s="89">
        <v>12980.9</v>
      </c>
    </row>
    <row r="156" spans="1:7" ht="25.5">
      <c r="A156" s="9">
        <f t="shared" si="2"/>
        <v>141</v>
      </c>
      <c r="B156" s="87" t="s">
        <v>670</v>
      </c>
      <c r="C156" s="88" t="s">
        <v>433</v>
      </c>
      <c r="D156" s="88" t="s">
        <v>671</v>
      </c>
      <c r="E156" s="88"/>
      <c r="F156" s="89">
        <v>12980.9</v>
      </c>
      <c r="G156" s="89">
        <v>12980.9</v>
      </c>
    </row>
    <row r="157" spans="1:7" ht="12.75">
      <c r="A157" s="9">
        <f t="shared" si="2"/>
        <v>142</v>
      </c>
      <c r="B157" s="87" t="s">
        <v>312</v>
      </c>
      <c r="C157" s="88" t="s">
        <v>433</v>
      </c>
      <c r="D157" s="88" t="s">
        <v>672</v>
      </c>
      <c r="E157" s="88"/>
      <c r="F157" s="89">
        <v>12980.9</v>
      </c>
      <c r="G157" s="89">
        <v>12980.9</v>
      </c>
    </row>
    <row r="158" spans="1:7" ht="114.75">
      <c r="A158" s="9">
        <f t="shared" si="2"/>
        <v>143</v>
      </c>
      <c r="B158" s="96" t="s">
        <v>673</v>
      </c>
      <c r="C158" s="88" t="s">
        <v>433</v>
      </c>
      <c r="D158" s="88" t="s">
        <v>674</v>
      </c>
      <c r="E158" s="88"/>
      <c r="F158" s="89">
        <v>12980.9</v>
      </c>
      <c r="G158" s="89">
        <v>12980.9</v>
      </c>
    </row>
    <row r="159" spans="1:7" ht="12.75">
      <c r="A159" s="9">
        <f t="shared" si="2"/>
        <v>144</v>
      </c>
      <c r="B159" s="87" t="s">
        <v>655</v>
      </c>
      <c r="C159" s="88" t="s">
        <v>433</v>
      </c>
      <c r="D159" s="88" t="s">
        <v>674</v>
      </c>
      <c r="E159" s="88" t="s">
        <v>656</v>
      </c>
      <c r="F159" s="89">
        <v>12980.9</v>
      </c>
      <c r="G159" s="89">
        <v>12980.9</v>
      </c>
    </row>
    <row r="160" spans="1:7" ht="51">
      <c r="A160" s="9">
        <f t="shared" si="2"/>
        <v>145</v>
      </c>
      <c r="B160" s="87" t="s">
        <v>1031</v>
      </c>
      <c r="C160" s="88" t="s">
        <v>433</v>
      </c>
      <c r="D160" s="88" t="s">
        <v>674</v>
      </c>
      <c r="E160" s="88" t="s">
        <v>1032</v>
      </c>
      <c r="F160" s="89">
        <v>12980.9</v>
      </c>
      <c r="G160" s="89">
        <v>12980.9</v>
      </c>
    </row>
    <row r="161" spans="1:7" ht="25.5">
      <c r="A161" s="9">
        <f t="shared" si="2"/>
        <v>146</v>
      </c>
      <c r="B161" s="87" t="s">
        <v>586</v>
      </c>
      <c r="C161" s="88" t="s">
        <v>581</v>
      </c>
      <c r="D161" s="88"/>
      <c r="E161" s="88"/>
      <c r="F161" s="89">
        <v>5355.6</v>
      </c>
      <c r="G161" s="89">
        <v>2255.9</v>
      </c>
    </row>
    <row r="162" spans="1:7" ht="25.5">
      <c r="A162" s="9">
        <f t="shared" si="2"/>
        <v>147</v>
      </c>
      <c r="B162" s="87" t="s">
        <v>675</v>
      </c>
      <c r="C162" s="88" t="s">
        <v>581</v>
      </c>
      <c r="D162" s="88" t="s">
        <v>676</v>
      </c>
      <c r="E162" s="88"/>
      <c r="F162" s="89">
        <v>1000</v>
      </c>
      <c r="G162" s="89">
        <v>0</v>
      </c>
    </row>
    <row r="163" spans="1:7" ht="12.75">
      <c r="A163" s="9">
        <f t="shared" si="2"/>
        <v>148</v>
      </c>
      <c r="B163" s="87" t="s">
        <v>312</v>
      </c>
      <c r="C163" s="88" t="s">
        <v>581</v>
      </c>
      <c r="D163" s="88" t="s">
        <v>677</v>
      </c>
      <c r="E163" s="88"/>
      <c r="F163" s="89">
        <v>1000</v>
      </c>
      <c r="G163" s="89">
        <v>0</v>
      </c>
    </row>
    <row r="164" spans="1:7" ht="76.5">
      <c r="A164" s="9">
        <f t="shared" si="2"/>
        <v>149</v>
      </c>
      <c r="B164" s="87" t="s">
        <v>678</v>
      </c>
      <c r="C164" s="88" t="s">
        <v>581</v>
      </c>
      <c r="D164" s="88" t="s">
        <v>679</v>
      </c>
      <c r="E164" s="88"/>
      <c r="F164" s="89">
        <v>100</v>
      </c>
      <c r="G164" s="89">
        <v>0</v>
      </c>
    </row>
    <row r="165" spans="1:7" ht="25.5">
      <c r="A165" s="9">
        <f t="shared" si="2"/>
        <v>150</v>
      </c>
      <c r="B165" s="87" t="s">
        <v>629</v>
      </c>
      <c r="C165" s="88" t="s">
        <v>581</v>
      </c>
      <c r="D165" s="88" t="s">
        <v>679</v>
      </c>
      <c r="E165" s="88" t="s">
        <v>630</v>
      </c>
      <c r="F165" s="89">
        <v>100</v>
      </c>
      <c r="G165" s="89">
        <v>0</v>
      </c>
    </row>
    <row r="166" spans="1:7" ht="38.25">
      <c r="A166" s="9">
        <f t="shared" si="2"/>
        <v>151</v>
      </c>
      <c r="B166" s="87" t="s">
        <v>701</v>
      </c>
      <c r="C166" s="88" t="s">
        <v>581</v>
      </c>
      <c r="D166" s="88" t="s">
        <v>679</v>
      </c>
      <c r="E166" s="88" t="s">
        <v>631</v>
      </c>
      <c r="F166" s="89">
        <v>100</v>
      </c>
      <c r="G166" s="89">
        <v>0</v>
      </c>
    </row>
    <row r="167" spans="1:7" ht="63.75">
      <c r="A167" s="9">
        <f t="shared" si="2"/>
        <v>152</v>
      </c>
      <c r="B167" s="87" t="s">
        <v>682</v>
      </c>
      <c r="C167" s="88" t="s">
        <v>581</v>
      </c>
      <c r="D167" s="88" t="s">
        <v>683</v>
      </c>
      <c r="E167" s="88"/>
      <c r="F167" s="89">
        <v>250</v>
      </c>
      <c r="G167" s="89">
        <v>0</v>
      </c>
    </row>
    <row r="168" spans="1:7" ht="25.5">
      <c r="A168" s="9">
        <f t="shared" si="2"/>
        <v>153</v>
      </c>
      <c r="B168" s="87" t="s">
        <v>629</v>
      </c>
      <c r="C168" s="88" t="s">
        <v>581</v>
      </c>
      <c r="D168" s="88" t="s">
        <v>683</v>
      </c>
      <c r="E168" s="88" t="s">
        <v>630</v>
      </c>
      <c r="F168" s="89">
        <v>250</v>
      </c>
      <c r="G168" s="89">
        <v>0</v>
      </c>
    </row>
    <row r="169" spans="1:7" ht="38.25">
      <c r="A169" s="9">
        <f t="shared" si="2"/>
        <v>154</v>
      </c>
      <c r="B169" s="87" t="s">
        <v>701</v>
      </c>
      <c r="C169" s="88" t="s">
        <v>581</v>
      </c>
      <c r="D169" s="88" t="s">
        <v>683</v>
      </c>
      <c r="E169" s="88" t="s">
        <v>631</v>
      </c>
      <c r="F169" s="89">
        <v>250</v>
      </c>
      <c r="G169" s="89">
        <v>0</v>
      </c>
    </row>
    <row r="170" spans="1:7" ht="63.75">
      <c r="A170" s="9">
        <f t="shared" si="2"/>
        <v>155</v>
      </c>
      <c r="B170" s="87" t="s">
        <v>684</v>
      </c>
      <c r="C170" s="88" t="s">
        <v>581</v>
      </c>
      <c r="D170" s="88" t="s">
        <v>685</v>
      </c>
      <c r="E170" s="88"/>
      <c r="F170" s="89">
        <v>650</v>
      </c>
      <c r="G170" s="89">
        <v>0</v>
      </c>
    </row>
    <row r="171" spans="1:7" ht="25.5">
      <c r="A171" s="9">
        <f t="shared" si="2"/>
        <v>156</v>
      </c>
      <c r="B171" s="87" t="s">
        <v>629</v>
      </c>
      <c r="C171" s="88" t="s">
        <v>581</v>
      </c>
      <c r="D171" s="88" t="s">
        <v>685</v>
      </c>
      <c r="E171" s="88" t="s">
        <v>630</v>
      </c>
      <c r="F171" s="89">
        <v>650</v>
      </c>
      <c r="G171" s="89">
        <v>0</v>
      </c>
    </row>
    <row r="172" spans="1:7" ht="38.25">
      <c r="A172" s="9">
        <f t="shared" si="2"/>
        <v>157</v>
      </c>
      <c r="B172" s="87" t="s">
        <v>701</v>
      </c>
      <c r="C172" s="88" t="s">
        <v>581</v>
      </c>
      <c r="D172" s="88" t="s">
        <v>685</v>
      </c>
      <c r="E172" s="88" t="s">
        <v>631</v>
      </c>
      <c r="F172" s="89">
        <v>650</v>
      </c>
      <c r="G172" s="89">
        <v>0</v>
      </c>
    </row>
    <row r="173" spans="1:7" ht="38.25">
      <c r="A173" s="9">
        <f t="shared" si="2"/>
        <v>158</v>
      </c>
      <c r="B173" s="87" t="s">
        <v>715</v>
      </c>
      <c r="C173" s="88" t="s">
        <v>581</v>
      </c>
      <c r="D173" s="88" t="s">
        <v>686</v>
      </c>
      <c r="E173" s="88"/>
      <c r="F173" s="89">
        <v>50</v>
      </c>
      <c r="G173" s="89">
        <v>50</v>
      </c>
    </row>
    <row r="174" spans="1:7" ht="12.75">
      <c r="A174" s="9">
        <f t="shared" si="2"/>
        <v>159</v>
      </c>
      <c r="B174" s="87" t="s">
        <v>312</v>
      </c>
      <c r="C174" s="88" t="s">
        <v>581</v>
      </c>
      <c r="D174" s="88" t="s">
        <v>687</v>
      </c>
      <c r="E174" s="88"/>
      <c r="F174" s="89">
        <v>50</v>
      </c>
      <c r="G174" s="89">
        <v>50</v>
      </c>
    </row>
    <row r="175" spans="1:7" ht="114.75">
      <c r="A175" s="9">
        <f t="shared" si="2"/>
        <v>160</v>
      </c>
      <c r="B175" s="96" t="s">
        <v>716</v>
      </c>
      <c r="C175" s="88" t="s">
        <v>581</v>
      </c>
      <c r="D175" s="88" t="s">
        <v>688</v>
      </c>
      <c r="E175" s="88"/>
      <c r="F175" s="89">
        <v>40</v>
      </c>
      <c r="G175" s="89">
        <v>40</v>
      </c>
    </row>
    <row r="176" spans="1:7" ht="12.75">
      <c r="A176" s="9">
        <f t="shared" si="2"/>
        <v>161</v>
      </c>
      <c r="B176" s="87" t="s">
        <v>655</v>
      </c>
      <c r="C176" s="88" t="s">
        <v>581</v>
      </c>
      <c r="D176" s="88" t="s">
        <v>688</v>
      </c>
      <c r="E176" s="88" t="s">
        <v>656</v>
      </c>
      <c r="F176" s="89">
        <v>40</v>
      </c>
      <c r="G176" s="89">
        <v>40</v>
      </c>
    </row>
    <row r="177" spans="1:7" ht="51">
      <c r="A177" s="9">
        <f t="shared" si="2"/>
        <v>162</v>
      </c>
      <c r="B177" s="87" t="s">
        <v>1031</v>
      </c>
      <c r="C177" s="88" t="s">
        <v>581</v>
      </c>
      <c r="D177" s="88" t="s">
        <v>688</v>
      </c>
      <c r="E177" s="88" t="s">
        <v>1032</v>
      </c>
      <c r="F177" s="89">
        <v>40</v>
      </c>
      <c r="G177" s="89">
        <v>40</v>
      </c>
    </row>
    <row r="178" spans="1:7" ht="102">
      <c r="A178" s="9">
        <f t="shared" si="2"/>
        <v>163</v>
      </c>
      <c r="B178" s="96" t="s">
        <v>717</v>
      </c>
      <c r="C178" s="88" t="s">
        <v>581</v>
      </c>
      <c r="D178" s="88" t="s">
        <v>689</v>
      </c>
      <c r="E178" s="88"/>
      <c r="F178" s="89">
        <v>10</v>
      </c>
      <c r="G178" s="89">
        <v>10</v>
      </c>
    </row>
    <row r="179" spans="1:7" ht="12.75">
      <c r="A179" s="9">
        <f t="shared" si="2"/>
        <v>164</v>
      </c>
      <c r="B179" s="87" t="s">
        <v>655</v>
      </c>
      <c r="C179" s="88" t="s">
        <v>581</v>
      </c>
      <c r="D179" s="88" t="s">
        <v>689</v>
      </c>
      <c r="E179" s="88" t="s">
        <v>656</v>
      </c>
      <c r="F179" s="89">
        <v>10</v>
      </c>
      <c r="G179" s="89">
        <v>10</v>
      </c>
    </row>
    <row r="180" spans="1:7" ht="51">
      <c r="A180" s="9">
        <f t="shared" si="2"/>
        <v>165</v>
      </c>
      <c r="B180" s="87" t="s">
        <v>1031</v>
      </c>
      <c r="C180" s="88" t="s">
        <v>581</v>
      </c>
      <c r="D180" s="88" t="s">
        <v>689</v>
      </c>
      <c r="E180" s="88" t="s">
        <v>1032</v>
      </c>
      <c r="F180" s="89">
        <v>10</v>
      </c>
      <c r="G180" s="89">
        <v>10</v>
      </c>
    </row>
    <row r="181" spans="1:7" ht="25.5">
      <c r="A181" s="9">
        <f t="shared" si="2"/>
        <v>166</v>
      </c>
      <c r="B181" s="87" t="s">
        <v>1026</v>
      </c>
      <c r="C181" s="88" t="s">
        <v>581</v>
      </c>
      <c r="D181" s="88" t="s">
        <v>1027</v>
      </c>
      <c r="E181" s="88"/>
      <c r="F181" s="89">
        <v>1205.6</v>
      </c>
      <c r="G181" s="89">
        <v>1205.9</v>
      </c>
    </row>
    <row r="182" spans="1:7" ht="25.5">
      <c r="A182" s="9">
        <f t="shared" si="2"/>
        <v>167</v>
      </c>
      <c r="B182" s="87" t="s">
        <v>1033</v>
      </c>
      <c r="C182" s="88" t="s">
        <v>581</v>
      </c>
      <c r="D182" s="88" t="s">
        <v>1034</v>
      </c>
      <c r="E182" s="88"/>
      <c r="F182" s="89">
        <v>1205.6</v>
      </c>
      <c r="G182" s="89">
        <v>1205.9</v>
      </c>
    </row>
    <row r="183" spans="1:7" ht="63.75">
      <c r="A183" s="9">
        <f t="shared" si="2"/>
        <v>168</v>
      </c>
      <c r="B183" s="87" t="s">
        <v>718</v>
      </c>
      <c r="C183" s="88" t="s">
        <v>581</v>
      </c>
      <c r="D183" s="88" t="s">
        <v>719</v>
      </c>
      <c r="E183" s="88"/>
      <c r="F183" s="89">
        <v>602.2</v>
      </c>
      <c r="G183" s="89">
        <v>602.2</v>
      </c>
    </row>
    <row r="184" spans="1:7" ht="25.5">
      <c r="A184" s="9">
        <f t="shared" si="2"/>
        <v>169</v>
      </c>
      <c r="B184" s="87" t="s">
        <v>629</v>
      </c>
      <c r="C184" s="88" t="s">
        <v>581</v>
      </c>
      <c r="D184" s="88" t="s">
        <v>719</v>
      </c>
      <c r="E184" s="88" t="s">
        <v>630</v>
      </c>
      <c r="F184" s="89">
        <v>602.2</v>
      </c>
      <c r="G184" s="89">
        <v>602.2</v>
      </c>
    </row>
    <row r="185" spans="1:7" ht="38.25">
      <c r="A185" s="9">
        <f t="shared" si="2"/>
        <v>170</v>
      </c>
      <c r="B185" s="87" t="s">
        <v>701</v>
      </c>
      <c r="C185" s="88" t="s">
        <v>581</v>
      </c>
      <c r="D185" s="88" t="s">
        <v>719</v>
      </c>
      <c r="E185" s="88" t="s">
        <v>631</v>
      </c>
      <c r="F185" s="89">
        <v>602.2</v>
      </c>
      <c r="G185" s="89">
        <v>602.2</v>
      </c>
    </row>
    <row r="186" spans="1:7" ht="102">
      <c r="A186" s="9">
        <f t="shared" si="2"/>
        <v>171</v>
      </c>
      <c r="B186" s="96" t="s">
        <v>805</v>
      </c>
      <c r="C186" s="88" t="s">
        <v>581</v>
      </c>
      <c r="D186" s="88" t="s">
        <v>1035</v>
      </c>
      <c r="E186" s="88"/>
      <c r="F186" s="89">
        <v>601</v>
      </c>
      <c r="G186" s="89">
        <v>601</v>
      </c>
    </row>
    <row r="187" spans="1:7" ht="25.5">
      <c r="A187" s="9">
        <f t="shared" si="2"/>
        <v>172</v>
      </c>
      <c r="B187" s="87" t="s">
        <v>629</v>
      </c>
      <c r="C187" s="88" t="s">
        <v>581</v>
      </c>
      <c r="D187" s="88" t="s">
        <v>1035</v>
      </c>
      <c r="E187" s="88" t="s">
        <v>630</v>
      </c>
      <c r="F187" s="89">
        <v>601</v>
      </c>
      <c r="G187" s="89">
        <v>601</v>
      </c>
    </row>
    <row r="188" spans="1:7" ht="38.25">
      <c r="A188" s="9">
        <f t="shared" si="2"/>
        <v>173</v>
      </c>
      <c r="B188" s="87" t="s">
        <v>701</v>
      </c>
      <c r="C188" s="88" t="s">
        <v>581</v>
      </c>
      <c r="D188" s="88" t="s">
        <v>1035</v>
      </c>
      <c r="E188" s="88" t="s">
        <v>631</v>
      </c>
      <c r="F188" s="89">
        <v>601</v>
      </c>
      <c r="G188" s="89">
        <v>601</v>
      </c>
    </row>
    <row r="189" spans="1:7" ht="76.5">
      <c r="A189" s="9">
        <f t="shared" si="2"/>
        <v>174</v>
      </c>
      <c r="B189" s="87" t="s">
        <v>806</v>
      </c>
      <c r="C189" s="88" t="s">
        <v>581</v>
      </c>
      <c r="D189" s="88" t="s">
        <v>1036</v>
      </c>
      <c r="E189" s="88"/>
      <c r="F189" s="89">
        <v>2.4</v>
      </c>
      <c r="G189" s="89">
        <v>2.7</v>
      </c>
    </row>
    <row r="190" spans="1:7" ht="25.5">
      <c r="A190" s="9">
        <f t="shared" si="2"/>
        <v>175</v>
      </c>
      <c r="B190" s="87" t="s">
        <v>629</v>
      </c>
      <c r="C190" s="88" t="s">
        <v>581</v>
      </c>
      <c r="D190" s="88" t="s">
        <v>1036</v>
      </c>
      <c r="E190" s="88" t="s">
        <v>630</v>
      </c>
      <c r="F190" s="89">
        <v>2.4</v>
      </c>
      <c r="G190" s="89">
        <v>2.7</v>
      </c>
    </row>
    <row r="191" spans="1:7" ht="38.25">
      <c r="A191" s="9">
        <f t="shared" si="2"/>
        <v>176</v>
      </c>
      <c r="B191" s="87" t="s">
        <v>701</v>
      </c>
      <c r="C191" s="88" t="s">
        <v>581</v>
      </c>
      <c r="D191" s="88" t="s">
        <v>1036</v>
      </c>
      <c r="E191" s="88" t="s">
        <v>631</v>
      </c>
      <c r="F191" s="89">
        <v>2.4</v>
      </c>
      <c r="G191" s="89">
        <v>2.7</v>
      </c>
    </row>
    <row r="192" spans="1:7" ht="38.25">
      <c r="A192" s="9">
        <f t="shared" si="2"/>
        <v>177</v>
      </c>
      <c r="B192" s="87" t="s">
        <v>690</v>
      </c>
      <c r="C192" s="88" t="s">
        <v>581</v>
      </c>
      <c r="D192" s="88" t="s">
        <v>691</v>
      </c>
      <c r="E192" s="88"/>
      <c r="F192" s="89">
        <v>2100</v>
      </c>
      <c r="G192" s="89">
        <v>0</v>
      </c>
    </row>
    <row r="193" spans="1:7" ht="51">
      <c r="A193" s="9">
        <f t="shared" si="2"/>
        <v>178</v>
      </c>
      <c r="B193" s="87" t="s">
        <v>692</v>
      </c>
      <c r="C193" s="88" t="s">
        <v>581</v>
      </c>
      <c r="D193" s="88" t="s">
        <v>693</v>
      </c>
      <c r="E193" s="88"/>
      <c r="F193" s="89">
        <v>100</v>
      </c>
      <c r="G193" s="89">
        <v>0</v>
      </c>
    </row>
    <row r="194" spans="1:7" ht="102">
      <c r="A194" s="9">
        <f t="shared" si="2"/>
        <v>179</v>
      </c>
      <c r="B194" s="96" t="s">
        <v>694</v>
      </c>
      <c r="C194" s="88" t="s">
        <v>581</v>
      </c>
      <c r="D194" s="88" t="s">
        <v>695</v>
      </c>
      <c r="E194" s="88"/>
      <c r="F194" s="89">
        <v>50</v>
      </c>
      <c r="G194" s="89">
        <v>0</v>
      </c>
    </row>
    <row r="195" spans="1:7" ht="25.5">
      <c r="A195" s="9">
        <f t="shared" si="2"/>
        <v>180</v>
      </c>
      <c r="B195" s="87" t="s">
        <v>629</v>
      </c>
      <c r="C195" s="88" t="s">
        <v>581</v>
      </c>
      <c r="D195" s="88" t="s">
        <v>695</v>
      </c>
      <c r="E195" s="88" t="s">
        <v>630</v>
      </c>
      <c r="F195" s="89">
        <v>50</v>
      </c>
      <c r="G195" s="89">
        <v>0</v>
      </c>
    </row>
    <row r="196" spans="1:7" ht="38.25">
      <c r="A196" s="9">
        <f t="shared" si="2"/>
        <v>181</v>
      </c>
      <c r="B196" s="87" t="s">
        <v>701</v>
      </c>
      <c r="C196" s="88" t="s">
        <v>581</v>
      </c>
      <c r="D196" s="88" t="s">
        <v>695</v>
      </c>
      <c r="E196" s="88" t="s">
        <v>631</v>
      </c>
      <c r="F196" s="89">
        <v>50</v>
      </c>
      <c r="G196" s="89">
        <v>0</v>
      </c>
    </row>
    <row r="197" spans="1:7" ht="89.25">
      <c r="A197" s="9">
        <f t="shared" si="2"/>
        <v>182</v>
      </c>
      <c r="B197" s="96" t="s">
        <v>891</v>
      </c>
      <c r="C197" s="88" t="s">
        <v>581</v>
      </c>
      <c r="D197" s="88" t="s">
        <v>892</v>
      </c>
      <c r="E197" s="88"/>
      <c r="F197" s="89">
        <v>50</v>
      </c>
      <c r="G197" s="89">
        <v>0</v>
      </c>
    </row>
    <row r="198" spans="1:7" ht="25.5">
      <c r="A198" s="9">
        <f t="shared" si="2"/>
        <v>183</v>
      </c>
      <c r="B198" s="87" t="s">
        <v>629</v>
      </c>
      <c r="C198" s="88" t="s">
        <v>581</v>
      </c>
      <c r="D198" s="88" t="s">
        <v>892</v>
      </c>
      <c r="E198" s="88" t="s">
        <v>630</v>
      </c>
      <c r="F198" s="89">
        <v>50</v>
      </c>
      <c r="G198" s="89">
        <v>0</v>
      </c>
    </row>
    <row r="199" spans="1:7" ht="38.25">
      <c r="A199" s="9">
        <f t="shared" si="2"/>
        <v>184</v>
      </c>
      <c r="B199" s="87" t="s">
        <v>701</v>
      </c>
      <c r="C199" s="88" t="s">
        <v>581</v>
      </c>
      <c r="D199" s="88" t="s">
        <v>892</v>
      </c>
      <c r="E199" s="88" t="s">
        <v>631</v>
      </c>
      <c r="F199" s="89">
        <v>50</v>
      </c>
      <c r="G199" s="89">
        <v>0</v>
      </c>
    </row>
    <row r="200" spans="1:7" ht="51">
      <c r="A200" s="9">
        <f t="shared" si="2"/>
        <v>185</v>
      </c>
      <c r="B200" s="87" t="s">
        <v>893</v>
      </c>
      <c r="C200" s="88" t="s">
        <v>581</v>
      </c>
      <c r="D200" s="88" t="s">
        <v>894</v>
      </c>
      <c r="E200" s="88"/>
      <c r="F200" s="89">
        <v>2000</v>
      </c>
      <c r="G200" s="89">
        <v>0</v>
      </c>
    </row>
    <row r="201" spans="1:7" ht="102">
      <c r="A201" s="9">
        <f t="shared" si="2"/>
        <v>186</v>
      </c>
      <c r="B201" s="96" t="s">
        <v>895</v>
      </c>
      <c r="C201" s="88" t="s">
        <v>581</v>
      </c>
      <c r="D201" s="88" t="s">
        <v>896</v>
      </c>
      <c r="E201" s="88"/>
      <c r="F201" s="89">
        <v>1000</v>
      </c>
      <c r="G201" s="89">
        <v>0</v>
      </c>
    </row>
    <row r="202" spans="1:7" ht="25.5">
      <c r="A202" s="9">
        <f t="shared" si="2"/>
        <v>187</v>
      </c>
      <c r="B202" s="87" t="s">
        <v>629</v>
      </c>
      <c r="C202" s="88" t="s">
        <v>581</v>
      </c>
      <c r="D202" s="88" t="s">
        <v>896</v>
      </c>
      <c r="E202" s="88" t="s">
        <v>630</v>
      </c>
      <c r="F202" s="89">
        <v>1000</v>
      </c>
      <c r="G202" s="89">
        <v>0</v>
      </c>
    </row>
    <row r="203" spans="1:7" ht="38.25">
      <c r="A203" s="9">
        <f t="shared" si="2"/>
        <v>188</v>
      </c>
      <c r="B203" s="87" t="s">
        <v>701</v>
      </c>
      <c r="C203" s="88" t="s">
        <v>581</v>
      </c>
      <c r="D203" s="88" t="s">
        <v>896</v>
      </c>
      <c r="E203" s="88" t="s">
        <v>631</v>
      </c>
      <c r="F203" s="89">
        <v>1000</v>
      </c>
      <c r="G203" s="89">
        <v>0</v>
      </c>
    </row>
    <row r="204" spans="1:7" ht="127.5">
      <c r="A204" s="9">
        <f t="shared" si="2"/>
        <v>189</v>
      </c>
      <c r="B204" s="96" t="s">
        <v>90</v>
      </c>
      <c r="C204" s="88" t="s">
        <v>581</v>
      </c>
      <c r="D204" s="88" t="s">
        <v>897</v>
      </c>
      <c r="E204" s="88"/>
      <c r="F204" s="89">
        <v>1000</v>
      </c>
      <c r="G204" s="89">
        <v>0</v>
      </c>
    </row>
    <row r="205" spans="1:7" ht="25.5">
      <c r="A205" s="9">
        <f t="shared" si="2"/>
        <v>190</v>
      </c>
      <c r="B205" s="87" t="s">
        <v>629</v>
      </c>
      <c r="C205" s="88" t="s">
        <v>581</v>
      </c>
      <c r="D205" s="88" t="s">
        <v>897</v>
      </c>
      <c r="E205" s="88" t="s">
        <v>630</v>
      </c>
      <c r="F205" s="89">
        <v>1000</v>
      </c>
      <c r="G205" s="89">
        <v>0</v>
      </c>
    </row>
    <row r="206" spans="1:7" ht="38.25">
      <c r="A206" s="9">
        <f t="shared" si="2"/>
        <v>191</v>
      </c>
      <c r="B206" s="87" t="s">
        <v>701</v>
      </c>
      <c r="C206" s="88" t="s">
        <v>581</v>
      </c>
      <c r="D206" s="88" t="s">
        <v>897</v>
      </c>
      <c r="E206" s="88" t="s">
        <v>631</v>
      </c>
      <c r="F206" s="89">
        <v>1000</v>
      </c>
      <c r="G206" s="89">
        <v>0</v>
      </c>
    </row>
    <row r="207" spans="1:7" ht="51">
      <c r="A207" s="9">
        <f t="shared" si="2"/>
        <v>192</v>
      </c>
      <c r="B207" s="87" t="s">
        <v>898</v>
      </c>
      <c r="C207" s="88" t="s">
        <v>581</v>
      </c>
      <c r="D207" s="88" t="s">
        <v>899</v>
      </c>
      <c r="E207" s="88"/>
      <c r="F207" s="89">
        <v>1000</v>
      </c>
      <c r="G207" s="89">
        <v>1000</v>
      </c>
    </row>
    <row r="208" spans="1:7" ht="12.75">
      <c r="A208" s="9">
        <f t="shared" si="2"/>
        <v>193</v>
      </c>
      <c r="B208" s="87" t="s">
        <v>312</v>
      </c>
      <c r="C208" s="88" t="s">
        <v>581</v>
      </c>
      <c r="D208" s="88" t="s">
        <v>900</v>
      </c>
      <c r="E208" s="88"/>
      <c r="F208" s="89">
        <v>1000</v>
      </c>
      <c r="G208" s="89">
        <v>1000</v>
      </c>
    </row>
    <row r="209" spans="1:7" ht="89.25">
      <c r="A209" s="9">
        <f t="shared" si="2"/>
        <v>194</v>
      </c>
      <c r="B209" s="87" t="s">
        <v>901</v>
      </c>
      <c r="C209" s="88" t="s">
        <v>581</v>
      </c>
      <c r="D209" s="88" t="s">
        <v>902</v>
      </c>
      <c r="E209" s="88"/>
      <c r="F209" s="89">
        <v>780.7</v>
      </c>
      <c r="G209" s="89">
        <v>780.7</v>
      </c>
    </row>
    <row r="210" spans="1:7" ht="25.5">
      <c r="A210" s="9">
        <f aca="true" t="shared" si="3" ref="A210:A273">A209+1</f>
        <v>195</v>
      </c>
      <c r="B210" s="87" t="s">
        <v>629</v>
      </c>
      <c r="C210" s="88" t="s">
        <v>581</v>
      </c>
      <c r="D210" s="88" t="s">
        <v>902</v>
      </c>
      <c r="E210" s="88" t="s">
        <v>630</v>
      </c>
      <c r="F210" s="89">
        <v>780.7</v>
      </c>
      <c r="G210" s="89">
        <v>780.7</v>
      </c>
    </row>
    <row r="211" spans="1:7" ht="38.25">
      <c r="A211" s="9">
        <f t="shared" si="3"/>
        <v>196</v>
      </c>
      <c r="B211" s="87" t="s">
        <v>701</v>
      </c>
      <c r="C211" s="88" t="s">
        <v>581</v>
      </c>
      <c r="D211" s="88" t="s">
        <v>902</v>
      </c>
      <c r="E211" s="88" t="s">
        <v>631</v>
      </c>
      <c r="F211" s="89">
        <v>780.7</v>
      </c>
      <c r="G211" s="89">
        <v>780.7</v>
      </c>
    </row>
    <row r="212" spans="1:7" ht="76.5">
      <c r="A212" s="9">
        <f t="shared" si="3"/>
        <v>197</v>
      </c>
      <c r="B212" s="87" t="s">
        <v>903</v>
      </c>
      <c r="C212" s="88" t="s">
        <v>581</v>
      </c>
      <c r="D212" s="88" t="s">
        <v>904</v>
      </c>
      <c r="E212" s="88"/>
      <c r="F212" s="89">
        <v>59.3</v>
      </c>
      <c r="G212" s="89">
        <v>59.3</v>
      </c>
    </row>
    <row r="213" spans="1:7" ht="25.5">
      <c r="A213" s="9">
        <f t="shared" si="3"/>
        <v>198</v>
      </c>
      <c r="B213" s="87" t="s">
        <v>629</v>
      </c>
      <c r="C213" s="88" t="s">
        <v>581</v>
      </c>
      <c r="D213" s="88" t="s">
        <v>904</v>
      </c>
      <c r="E213" s="88" t="s">
        <v>630</v>
      </c>
      <c r="F213" s="89">
        <v>59.3</v>
      </c>
      <c r="G213" s="89">
        <v>59.3</v>
      </c>
    </row>
    <row r="214" spans="1:7" ht="38.25">
      <c r="A214" s="9">
        <f t="shared" si="3"/>
        <v>199</v>
      </c>
      <c r="B214" s="87" t="s">
        <v>701</v>
      </c>
      <c r="C214" s="88" t="s">
        <v>581</v>
      </c>
      <c r="D214" s="88" t="s">
        <v>904</v>
      </c>
      <c r="E214" s="88" t="s">
        <v>631</v>
      </c>
      <c r="F214" s="89">
        <v>59.3</v>
      </c>
      <c r="G214" s="89">
        <v>59.3</v>
      </c>
    </row>
    <row r="215" spans="1:7" ht="63.75">
      <c r="A215" s="9">
        <f t="shared" si="3"/>
        <v>200</v>
      </c>
      <c r="B215" s="87" t="s">
        <v>905</v>
      </c>
      <c r="C215" s="88" t="s">
        <v>581</v>
      </c>
      <c r="D215" s="88" t="s">
        <v>906</v>
      </c>
      <c r="E215" s="88"/>
      <c r="F215" s="89">
        <v>10</v>
      </c>
      <c r="G215" s="89">
        <v>10</v>
      </c>
    </row>
    <row r="216" spans="1:7" ht="25.5">
      <c r="A216" s="9">
        <f t="shared" si="3"/>
        <v>201</v>
      </c>
      <c r="B216" s="87" t="s">
        <v>629</v>
      </c>
      <c r="C216" s="88" t="s">
        <v>581</v>
      </c>
      <c r="D216" s="88" t="s">
        <v>906</v>
      </c>
      <c r="E216" s="88" t="s">
        <v>630</v>
      </c>
      <c r="F216" s="89">
        <v>10</v>
      </c>
      <c r="G216" s="89">
        <v>10</v>
      </c>
    </row>
    <row r="217" spans="1:7" ht="38.25">
      <c r="A217" s="9">
        <f t="shared" si="3"/>
        <v>202</v>
      </c>
      <c r="B217" s="87" t="s">
        <v>701</v>
      </c>
      <c r="C217" s="88" t="s">
        <v>581</v>
      </c>
      <c r="D217" s="88" t="s">
        <v>906</v>
      </c>
      <c r="E217" s="88" t="s">
        <v>631</v>
      </c>
      <c r="F217" s="89">
        <v>10</v>
      </c>
      <c r="G217" s="89">
        <v>10</v>
      </c>
    </row>
    <row r="218" spans="1:7" ht="102">
      <c r="A218" s="9">
        <f t="shared" si="3"/>
        <v>203</v>
      </c>
      <c r="B218" s="87" t="s">
        <v>907</v>
      </c>
      <c r="C218" s="88" t="s">
        <v>581</v>
      </c>
      <c r="D218" s="88" t="s">
        <v>908</v>
      </c>
      <c r="E218" s="88"/>
      <c r="F218" s="89">
        <v>100</v>
      </c>
      <c r="G218" s="89">
        <v>100</v>
      </c>
    </row>
    <row r="219" spans="1:7" ht="25.5">
      <c r="A219" s="9">
        <f t="shared" si="3"/>
        <v>204</v>
      </c>
      <c r="B219" s="87" t="s">
        <v>629</v>
      </c>
      <c r="C219" s="88" t="s">
        <v>581</v>
      </c>
      <c r="D219" s="88" t="s">
        <v>908</v>
      </c>
      <c r="E219" s="88" t="s">
        <v>630</v>
      </c>
      <c r="F219" s="89">
        <v>100</v>
      </c>
      <c r="G219" s="89">
        <v>100</v>
      </c>
    </row>
    <row r="220" spans="1:7" ht="38.25">
      <c r="A220" s="9">
        <f t="shared" si="3"/>
        <v>205</v>
      </c>
      <c r="B220" s="87" t="s">
        <v>701</v>
      </c>
      <c r="C220" s="88" t="s">
        <v>581</v>
      </c>
      <c r="D220" s="88" t="s">
        <v>908</v>
      </c>
      <c r="E220" s="88" t="s">
        <v>631</v>
      </c>
      <c r="F220" s="89">
        <v>100</v>
      </c>
      <c r="G220" s="89">
        <v>100</v>
      </c>
    </row>
    <row r="221" spans="1:7" ht="63.75">
      <c r="A221" s="9">
        <f t="shared" si="3"/>
        <v>206</v>
      </c>
      <c r="B221" s="87" t="s">
        <v>909</v>
      </c>
      <c r="C221" s="88" t="s">
        <v>581</v>
      </c>
      <c r="D221" s="88" t="s">
        <v>910</v>
      </c>
      <c r="E221" s="88"/>
      <c r="F221" s="89">
        <v>50</v>
      </c>
      <c r="G221" s="89">
        <v>50</v>
      </c>
    </row>
    <row r="222" spans="1:7" ht="25.5">
      <c r="A222" s="9">
        <f t="shared" si="3"/>
        <v>207</v>
      </c>
      <c r="B222" s="87" t="s">
        <v>629</v>
      </c>
      <c r="C222" s="88" t="s">
        <v>581</v>
      </c>
      <c r="D222" s="88" t="s">
        <v>910</v>
      </c>
      <c r="E222" s="88" t="s">
        <v>630</v>
      </c>
      <c r="F222" s="89">
        <v>50</v>
      </c>
      <c r="G222" s="89">
        <v>50</v>
      </c>
    </row>
    <row r="223" spans="1:7" ht="38.25">
      <c r="A223" s="9">
        <f t="shared" si="3"/>
        <v>208</v>
      </c>
      <c r="B223" s="87" t="s">
        <v>701</v>
      </c>
      <c r="C223" s="88" t="s">
        <v>581</v>
      </c>
      <c r="D223" s="88" t="s">
        <v>910</v>
      </c>
      <c r="E223" s="88" t="s">
        <v>631</v>
      </c>
      <c r="F223" s="89">
        <v>50</v>
      </c>
      <c r="G223" s="89">
        <v>50</v>
      </c>
    </row>
    <row r="224" spans="1:7" ht="25.5">
      <c r="A224" s="195">
        <f t="shared" si="3"/>
        <v>209</v>
      </c>
      <c r="B224" s="84" t="s">
        <v>911</v>
      </c>
      <c r="C224" s="83" t="s">
        <v>434</v>
      </c>
      <c r="D224" s="83"/>
      <c r="E224" s="83"/>
      <c r="F224" s="85">
        <v>21002.9</v>
      </c>
      <c r="G224" s="85">
        <v>20896.9</v>
      </c>
    </row>
    <row r="225" spans="1:7" ht="12.75">
      <c r="A225" s="9">
        <f t="shared" si="3"/>
        <v>210</v>
      </c>
      <c r="B225" s="87" t="s">
        <v>435</v>
      </c>
      <c r="C225" s="88" t="s">
        <v>436</v>
      </c>
      <c r="D225" s="88"/>
      <c r="E225" s="88"/>
      <c r="F225" s="89">
        <v>17222</v>
      </c>
      <c r="G225" s="89">
        <v>17116</v>
      </c>
    </row>
    <row r="226" spans="1:7" ht="51">
      <c r="A226" s="9">
        <f t="shared" si="3"/>
        <v>211</v>
      </c>
      <c r="B226" s="87" t="s">
        <v>914</v>
      </c>
      <c r="C226" s="88" t="s">
        <v>436</v>
      </c>
      <c r="D226" s="88" t="s">
        <v>915</v>
      </c>
      <c r="E226" s="88"/>
      <c r="F226" s="89">
        <v>17222</v>
      </c>
      <c r="G226" s="89">
        <v>17116</v>
      </c>
    </row>
    <row r="227" spans="1:7" ht="38.25">
      <c r="A227" s="9">
        <f t="shared" si="3"/>
        <v>212</v>
      </c>
      <c r="B227" s="87" t="s">
        <v>916</v>
      </c>
      <c r="C227" s="88" t="s">
        <v>436</v>
      </c>
      <c r="D227" s="88" t="s">
        <v>917</v>
      </c>
      <c r="E227" s="88"/>
      <c r="F227" s="89">
        <v>1500</v>
      </c>
      <c r="G227" s="89">
        <v>1500</v>
      </c>
    </row>
    <row r="228" spans="1:7" ht="89.25">
      <c r="A228" s="9">
        <f t="shared" si="3"/>
        <v>213</v>
      </c>
      <c r="B228" s="96" t="s">
        <v>918</v>
      </c>
      <c r="C228" s="88" t="s">
        <v>436</v>
      </c>
      <c r="D228" s="88" t="s">
        <v>919</v>
      </c>
      <c r="E228" s="88"/>
      <c r="F228" s="89">
        <v>200</v>
      </c>
      <c r="G228" s="89">
        <v>200</v>
      </c>
    </row>
    <row r="229" spans="1:7" ht="25.5">
      <c r="A229" s="9">
        <f t="shared" si="3"/>
        <v>214</v>
      </c>
      <c r="B229" s="87" t="s">
        <v>629</v>
      </c>
      <c r="C229" s="88" t="s">
        <v>436</v>
      </c>
      <c r="D229" s="88" t="s">
        <v>919</v>
      </c>
      <c r="E229" s="88" t="s">
        <v>630</v>
      </c>
      <c r="F229" s="89">
        <v>200</v>
      </c>
      <c r="G229" s="89">
        <v>200</v>
      </c>
    </row>
    <row r="230" spans="1:7" ht="38.25">
      <c r="A230" s="9">
        <f t="shared" si="3"/>
        <v>215</v>
      </c>
      <c r="B230" s="87" t="s">
        <v>701</v>
      </c>
      <c r="C230" s="88" t="s">
        <v>436</v>
      </c>
      <c r="D230" s="88" t="s">
        <v>919</v>
      </c>
      <c r="E230" s="88" t="s">
        <v>631</v>
      </c>
      <c r="F230" s="89">
        <v>200</v>
      </c>
      <c r="G230" s="89">
        <v>200</v>
      </c>
    </row>
    <row r="231" spans="1:7" ht="127.5">
      <c r="A231" s="9">
        <f t="shared" si="3"/>
        <v>216</v>
      </c>
      <c r="B231" s="96" t="s">
        <v>922</v>
      </c>
      <c r="C231" s="88" t="s">
        <v>436</v>
      </c>
      <c r="D231" s="88" t="s">
        <v>923</v>
      </c>
      <c r="E231" s="88"/>
      <c r="F231" s="89">
        <v>200</v>
      </c>
      <c r="G231" s="89">
        <v>200</v>
      </c>
    </row>
    <row r="232" spans="1:7" ht="25.5">
      <c r="A232" s="9">
        <f t="shared" si="3"/>
        <v>217</v>
      </c>
      <c r="B232" s="87" t="s">
        <v>629</v>
      </c>
      <c r="C232" s="88" t="s">
        <v>436</v>
      </c>
      <c r="D232" s="88" t="s">
        <v>923</v>
      </c>
      <c r="E232" s="88" t="s">
        <v>630</v>
      </c>
      <c r="F232" s="89">
        <v>200</v>
      </c>
      <c r="G232" s="89">
        <v>200</v>
      </c>
    </row>
    <row r="233" spans="1:7" ht="38.25">
      <c r="A233" s="9">
        <f t="shared" si="3"/>
        <v>218</v>
      </c>
      <c r="B233" s="87" t="s">
        <v>701</v>
      </c>
      <c r="C233" s="88" t="s">
        <v>436</v>
      </c>
      <c r="D233" s="88" t="s">
        <v>923</v>
      </c>
      <c r="E233" s="88" t="s">
        <v>631</v>
      </c>
      <c r="F233" s="89">
        <v>200</v>
      </c>
      <c r="G233" s="89">
        <v>200</v>
      </c>
    </row>
    <row r="234" spans="1:7" ht="102">
      <c r="A234" s="9">
        <f t="shared" si="3"/>
        <v>219</v>
      </c>
      <c r="B234" s="96" t="s">
        <v>924</v>
      </c>
      <c r="C234" s="88" t="s">
        <v>436</v>
      </c>
      <c r="D234" s="88" t="s">
        <v>925</v>
      </c>
      <c r="E234" s="88"/>
      <c r="F234" s="89">
        <v>600</v>
      </c>
      <c r="G234" s="89">
        <v>600</v>
      </c>
    </row>
    <row r="235" spans="1:7" ht="25.5">
      <c r="A235" s="9">
        <f t="shared" si="3"/>
        <v>220</v>
      </c>
      <c r="B235" s="87" t="s">
        <v>629</v>
      </c>
      <c r="C235" s="88" t="s">
        <v>436</v>
      </c>
      <c r="D235" s="88" t="s">
        <v>925</v>
      </c>
      <c r="E235" s="88" t="s">
        <v>630</v>
      </c>
      <c r="F235" s="89">
        <v>600</v>
      </c>
      <c r="G235" s="89">
        <v>600</v>
      </c>
    </row>
    <row r="236" spans="1:7" ht="38.25">
      <c r="A236" s="9">
        <f t="shared" si="3"/>
        <v>221</v>
      </c>
      <c r="B236" s="87" t="s">
        <v>701</v>
      </c>
      <c r="C236" s="88" t="s">
        <v>436</v>
      </c>
      <c r="D236" s="88" t="s">
        <v>925</v>
      </c>
      <c r="E236" s="88" t="s">
        <v>631</v>
      </c>
      <c r="F236" s="89">
        <v>600</v>
      </c>
      <c r="G236" s="89">
        <v>600</v>
      </c>
    </row>
    <row r="237" spans="1:7" ht="102">
      <c r="A237" s="9">
        <f t="shared" si="3"/>
        <v>222</v>
      </c>
      <c r="B237" s="96" t="s">
        <v>722</v>
      </c>
      <c r="C237" s="88" t="s">
        <v>436</v>
      </c>
      <c r="D237" s="88" t="s">
        <v>723</v>
      </c>
      <c r="E237" s="88"/>
      <c r="F237" s="89">
        <v>500</v>
      </c>
      <c r="G237" s="89">
        <v>500</v>
      </c>
    </row>
    <row r="238" spans="1:7" ht="25.5">
      <c r="A238" s="9">
        <f t="shared" si="3"/>
        <v>223</v>
      </c>
      <c r="B238" s="87" t="s">
        <v>629</v>
      </c>
      <c r="C238" s="88" t="s">
        <v>436</v>
      </c>
      <c r="D238" s="88" t="s">
        <v>723</v>
      </c>
      <c r="E238" s="88" t="s">
        <v>630</v>
      </c>
      <c r="F238" s="89">
        <v>500</v>
      </c>
      <c r="G238" s="89">
        <v>500</v>
      </c>
    </row>
    <row r="239" spans="1:7" ht="38.25">
      <c r="A239" s="9">
        <f t="shared" si="3"/>
        <v>224</v>
      </c>
      <c r="B239" s="87" t="s">
        <v>701</v>
      </c>
      <c r="C239" s="88" t="s">
        <v>436</v>
      </c>
      <c r="D239" s="88" t="s">
        <v>723</v>
      </c>
      <c r="E239" s="88" t="s">
        <v>631</v>
      </c>
      <c r="F239" s="89">
        <v>500</v>
      </c>
      <c r="G239" s="89">
        <v>500</v>
      </c>
    </row>
    <row r="240" spans="1:7" ht="25.5">
      <c r="A240" s="9">
        <f t="shared" si="3"/>
        <v>225</v>
      </c>
      <c r="B240" s="87" t="s">
        <v>814</v>
      </c>
      <c r="C240" s="88" t="s">
        <v>436</v>
      </c>
      <c r="D240" s="88" t="s">
        <v>926</v>
      </c>
      <c r="E240" s="88"/>
      <c r="F240" s="89">
        <v>106</v>
      </c>
      <c r="G240" s="89">
        <v>0</v>
      </c>
    </row>
    <row r="241" spans="1:7" ht="127.5">
      <c r="A241" s="9">
        <f t="shared" si="3"/>
        <v>226</v>
      </c>
      <c r="B241" s="96" t="s">
        <v>810</v>
      </c>
      <c r="C241" s="88" t="s">
        <v>436</v>
      </c>
      <c r="D241" s="88" t="s">
        <v>928</v>
      </c>
      <c r="E241" s="88"/>
      <c r="F241" s="89">
        <v>100</v>
      </c>
      <c r="G241" s="89">
        <v>0</v>
      </c>
    </row>
    <row r="242" spans="1:7" ht="25.5">
      <c r="A242" s="9">
        <f t="shared" si="3"/>
        <v>227</v>
      </c>
      <c r="B242" s="87" t="s">
        <v>629</v>
      </c>
      <c r="C242" s="88" t="s">
        <v>436</v>
      </c>
      <c r="D242" s="88" t="s">
        <v>928</v>
      </c>
      <c r="E242" s="88" t="s">
        <v>630</v>
      </c>
      <c r="F242" s="89">
        <v>100</v>
      </c>
      <c r="G242" s="89">
        <v>0</v>
      </c>
    </row>
    <row r="243" spans="1:7" ht="38.25">
      <c r="A243" s="9">
        <f t="shared" si="3"/>
        <v>228</v>
      </c>
      <c r="B243" s="87" t="s">
        <v>701</v>
      </c>
      <c r="C243" s="88" t="s">
        <v>436</v>
      </c>
      <c r="D243" s="88" t="s">
        <v>928</v>
      </c>
      <c r="E243" s="88" t="s">
        <v>631</v>
      </c>
      <c r="F243" s="89">
        <v>100</v>
      </c>
      <c r="G243" s="89">
        <v>0</v>
      </c>
    </row>
    <row r="244" spans="1:7" ht="102">
      <c r="A244" s="9">
        <f t="shared" si="3"/>
        <v>229</v>
      </c>
      <c r="B244" s="96" t="s">
        <v>811</v>
      </c>
      <c r="C244" s="88" t="s">
        <v>436</v>
      </c>
      <c r="D244" s="88" t="s">
        <v>929</v>
      </c>
      <c r="E244" s="88"/>
      <c r="F244" s="89">
        <v>6</v>
      </c>
      <c r="G244" s="89">
        <v>0</v>
      </c>
    </row>
    <row r="245" spans="1:7" ht="25.5">
      <c r="A245" s="9">
        <f t="shared" si="3"/>
        <v>230</v>
      </c>
      <c r="B245" s="87" t="s">
        <v>629</v>
      </c>
      <c r="C245" s="88" t="s">
        <v>436</v>
      </c>
      <c r="D245" s="88" t="s">
        <v>929</v>
      </c>
      <c r="E245" s="88" t="s">
        <v>630</v>
      </c>
      <c r="F245" s="89">
        <v>6</v>
      </c>
      <c r="G245" s="89">
        <v>0</v>
      </c>
    </row>
    <row r="246" spans="1:7" ht="38.25">
      <c r="A246" s="9">
        <f t="shared" si="3"/>
        <v>231</v>
      </c>
      <c r="B246" s="87" t="s">
        <v>701</v>
      </c>
      <c r="C246" s="88" t="s">
        <v>436</v>
      </c>
      <c r="D246" s="88" t="s">
        <v>929</v>
      </c>
      <c r="E246" s="88" t="s">
        <v>631</v>
      </c>
      <c r="F246" s="89">
        <v>6</v>
      </c>
      <c r="G246" s="89">
        <v>0</v>
      </c>
    </row>
    <row r="247" spans="1:7" ht="12.75">
      <c r="A247" s="9">
        <f t="shared" si="3"/>
        <v>232</v>
      </c>
      <c r="B247" s="87" t="s">
        <v>312</v>
      </c>
      <c r="C247" s="88" t="s">
        <v>436</v>
      </c>
      <c r="D247" s="88" t="s">
        <v>930</v>
      </c>
      <c r="E247" s="88"/>
      <c r="F247" s="89">
        <v>15616</v>
      </c>
      <c r="G247" s="89">
        <v>15616</v>
      </c>
    </row>
    <row r="248" spans="1:7" ht="102">
      <c r="A248" s="9">
        <f t="shared" si="3"/>
        <v>233</v>
      </c>
      <c r="B248" s="96" t="s">
        <v>724</v>
      </c>
      <c r="C248" s="88" t="s">
        <v>436</v>
      </c>
      <c r="D248" s="88" t="s">
        <v>725</v>
      </c>
      <c r="E248" s="88"/>
      <c r="F248" s="89">
        <v>15616</v>
      </c>
      <c r="G248" s="89">
        <v>15616</v>
      </c>
    </row>
    <row r="249" spans="1:7" ht="12.75">
      <c r="A249" s="9">
        <f t="shared" si="3"/>
        <v>234</v>
      </c>
      <c r="B249" s="87" t="s">
        <v>655</v>
      </c>
      <c r="C249" s="88" t="s">
        <v>436</v>
      </c>
      <c r="D249" s="88" t="s">
        <v>725</v>
      </c>
      <c r="E249" s="88" t="s">
        <v>656</v>
      </c>
      <c r="F249" s="89">
        <v>15616</v>
      </c>
      <c r="G249" s="89">
        <v>15616</v>
      </c>
    </row>
    <row r="250" spans="1:7" ht="51">
      <c r="A250" s="9">
        <f t="shared" si="3"/>
        <v>235</v>
      </c>
      <c r="B250" s="87" t="s">
        <v>1031</v>
      </c>
      <c r="C250" s="88" t="s">
        <v>436</v>
      </c>
      <c r="D250" s="88" t="s">
        <v>725</v>
      </c>
      <c r="E250" s="88" t="s">
        <v>1032</v>
      </c>
      <c r="F250" s="89">
        <v>15616</v>
      </c>
      <c r="G250" s="89">
        <v>15616</v>
      </c>
    </row>
    <row r="251" spans="1:7" ht="12.75">
      <c r="A251" s="9">
        <f t="shared" si="3"/>
        <v>236</v>
      </c>
      <c r="B251" s="87" t="s">
        <v>618</v>
      </c>
      <c r="C251" s="88" t="s">
        <v>619</v>
      </c>
      <c r="D251" s="88"/>
      <c r="E251" s="88"/>
      <c r="F251" s="89">
        <v>890</v>
      </c>
      <c r="G251" s="89">
        <v>890</v>
      </c>
    </row>
    <row r="252" spans="1:7" ht="25.5">
      <c r="A252" s="9">
        <f t="shared" si="3"/>
        <v>237</v>
      </c>
      <c r="B252" s="87" t="s">
        <v>645</v>
      </c>
      <c r="C252" s="88" t="s">
        <v>619</v>
      </c>
      <c r="D252" s="88" t="s">
        <v>646</v>
      </c>
      <c r="E252" s="88"/>
      <c r="F252" s="89">
        <v>890</v>
      </c>
      <c r="G252" s="89">
        <v>890</v>
      </c>
    </row>
    <row r="253" spans="1:7" ht="25.5">
      <c r="A253" s="9">
        <f t="shared" si="3"/>
        <v>238</v>
      </c>
      <c r="B253" s="87" t="s">
        <v>647</v>
      </c>
      <c r="C253" s="88" t="s">
        <v>619</v>
      </c>
      <c r="D253" s="88" t="s">
        <v>648</v>
      </c>
      <c r="E253" s="88"/>
      <c r="F253" s="89">
        <v>770</v>
      </c>
      <c r="G253" s="89">
        <v>770</v>
      </c>
    </row>
    <row r="254" spans="1:7" ht="38.25">
      <c r="A254" s="9">
        <f t="shared" si="3"/>
        <v>239</v>
      </c>
      <c r="B254" s="87" t="s">
        <v>726</v>
      </c>
      <c r="C254" s="88" t="s">
        <v>619</v>
      </c>
      <c r="D254" s="88" t="s">
        <v>727</v>
      </c>
      <c r="E254" s="88"/>
      <c r="F254" s="89">
        <v>770</v>
      </c>
      <c r="G254" s="89">
        <v>770</v>
      </c>
    </row>
    <row r="255" spans="1:7" ht="25.5">
      <c r="A255" s="9">
        <f t="shared" si="3"/>
        <v>240</v>
      </c>
      <c r="B255" s="87" t="s">
        <v>629</v>
      </c>
      <c r="C255" s="88" t="s">
        <v>619</v>
      </c>
      <c r="D255" s="88" t="s">
        <v>727</v>
      </c>
      <c r="E255" s="88" t="s">
        <v>630</v>
      </c>
      <c r="F255" s="89">
        <v>770</v>
      </c>
      <c r="G255" s="89">
        <v>770</v>
      </c>
    </row>
    <row r="256" spans="1:7" ht="38.25">
      <c r="A256" s="9">
        <f t="shared" si="3"/>
        <v>241</v>
      </c>
      <c r="B256" s="87" t="s">
        <v>701</v>
      </c>
      <c r="C256" s="88" t="s">
        <v>619</v>
      </c>
      <c r="D256" s="88" t="s">
        <v>727</v>
      </c>
      <c r="E256" s="88" t="s">
        <v>631</v>
      </c>
      <c r="F256" s="89">
        <v>770</v>
      </c>
      <c r="G256" s="89">
        <v>770</v>
      </c>
    </row>
    <row r="257" spans="1:7" ht="25.5">
      <c r="A257" s="9">
        <f t="shared" si="3"/>
        <v>242</v>
      </c>
      <c r="B257" s="87" t="s">
        <v>867</v>
      </c>
      <c r="C257" s="88" t="s">
        <v>619</v>
      </c>
      <c r="D257" s="88" t="s">
        <v>868</v>
      </c>
      <c r="E257" s="88"/>
      <c r="F257" s="89">
        <v>120</v>
      </c>
      <c r="G257" s="89">
        <v>120</v>
      </c>
    </row>
    <row r="258" spans="1:7" ht="51">
      <c r="A258" s="9">
        <f t="shared" si="3"/>
        <v>243</v>
      </c>
      <c r="B258" s="87" t="s">
        <v>736</v>
      </c>
      <c r="C258" s="88" t="s">
        <v>619</v>
      </c>
      <c r="D258" s="88" t="s">
        <v>874</v>
      </c>
      <c r="E258" s="88"/>
      <c r="F258" s="89">
        <v>120</v>
      </c>
      <c r="G258" s="89">
        <v>120</v>
      </c>
    </row>
    <row r="259" spans="1:7" ht="12.75">
      <c r="A259" s="9">
        <f t="shared" si="3"/>
        <v>244</v>
      </c>
      <c r="B259" s="87" t="s">
        <v>920</v>
      </c>
      <c r="C259" s="88" t="s">
        <v>619</v>
      </c>
      <c r="D259" s="88" t="s">
        <v>874</v>
      </c>
      <c r="E259" s="88" t="s">
        <v>797</v>
      </c>
      <c r="F259" s="89">
        <v>120</v>
      </c>
      <c r="G259" s="89">
        <v>120</v>
      </c>
    </row>
    <row r="260" spans="1:7" ht="12.75">
      <c r="A260" s="9">
        <f t="shared" si="3"/>
        <v>245</v>
      </c>
      <c r="B260" s="87" t="s">
        <v>590</v>
      </c>
      <c r="C260" s="88" t="s">
        <v>619</v>
      </c>
      <c r="D260" s="88" t="s">
        <v>874</v>
      </c>
      <c r="E260" s="88" t="s">
        <v>921</v>
      </c>
      <c r="F260" s="89">
        <v>120</v>
      </c>
      <c r="G260" s="89">
        <v>120</v>
      </c>
    </row>
    <row r="261" spans="1:7" ht="25.5">
      <c r="A261" s="9">
        <f t="shared" si="3"/>
        <v>246</v>
      </c>
      <c r="B261" s="87" t="s">
        <v>437</v>
      </c>
      <c r="C261" s="88" t="s">
        <v>438</v>
      </c>
      <c r="D261" s="88"/>
      <c r="E261" s="88"/>
      <c r="F261" s="89">
        <v>2890.9</v>
      </c>
      <c r="G261" s="89">
        <v>2890.9</v>
      </c>
    </row>
    <row r="262" spans="1:7" ht="51">
      <c r="A262" s="9">
        <f t="shared" si="3"/>
        <v>247</v>
      </c>
      <c r="B262" s="87" t="s">
        <v>914</v>
      </c>
      <c r="C262" s="88" t="s">
        <v>438</v>
      </c>
      <c r="D262" s="88" t="s">
        <v>915</v>
      </c>
      <c r="E262" s="88"/>
      <c r="F262" s="89">
        <v>2890.9</v>
      </c>
      <c r="G262" s="89">
        <v>2890.9</v>
      </c>
    </row>
    <row r="263" spans="1:7" ht="38.25">
      <c r="A263" s="9">
        <f t="shared" si="3"/>
        <v>248</v>
      </c>
      <c r="B263" s="87" t="s">
        <v>931</v>
      </c>
      <c r="C263" s="88" t="s">
        <v>438</v>
      </c>
      <c r="D263" s="88" t="s">
        <v>932</v>
      </c>
      <c r="E263" s="88"/>
      <c r="F263" s="89">
        <v>2890.9</v>
      </c>
      <c r="G263" s="89">
        <v>2890.9</v>
      </c>
    </row>
    <row r="264" spans="1:7" ht="102">
      <c r="A264" s="9">
        <f t="shared" si="3"/>
        <v>249</v>
      </c>
      <c r="B264" s="96" t="s">
        <v>815</v>
      </c>
      <c r="C264" s="88" t="s">
        <v>438</v>
      </c>
      <c r="D264" s="88" t="s">
        <v>936</v>
      </c>
      <c r="E264" s="88"/>
      <c r="F264" s="89">
        <v>2890.9</v>
      </c>
      <c r="G264" s="89">
        <v>2890.9</v>
      </c>
    </row>
    <row r="265" spans="1:7" ht="76.5">
      <c r="A265" s="9">
        <f t="shared" si="3"/>
        <v>250</v>
      </c>
      <c r="B265" s="87" t="s">
        <v>308</v>
      </c>
      <c r="C265" s="88" t="s">
        <v>438</v>
      </c>
      <c r="D265" s="88" t="s">
        <v>936</v>
      </c>
      <c r="E265" s="88" t="s">
        <v>309</v>
      </c>
      <c r="F265" s="89">
        <v>2401.9</v>
      </c>
      <c r="G265" s="89">
        <v>2401.9</v>
      </c>
    </row>
    <row r="266" spans="1:7" ht="25.5">
      <c r="A266" s="9">
        <f t="shared" si="3"/>
        <v>251</v>
      </c>
      <c r="B266" s="87" t="s">
        <v>937</v>
      </c>
      <c r="C266" s="88" t="s">
        <v>438</v>
      </c>
      <c r="D266" s="88" t="s">
        <v>936</v>
      </c>
      <c r="E266" s="88" t="s">
        <v>761</v>
      </c>
      <c r="F266" s="89">
        <v>2401.9</v>
      </c>
      <c r="G266" s="89">
        <v>2401.9</v>
      </c>
    </row>
    <row r="267" spans="1:7" ht="25.5">
      <c r="A267" s="9">
        <f t="shared" si="3"/>
        <v>252</v>
      </c>
      <c r="B267" s="87" t="s">
        <v>629</v>
      </c>
      <c r="C267" s="88" t="s">
        <v>438</v>
      </c>
      <c r="D267" s="88" t="s">
        <v>936</v>
      </c>
      <c r="E267" s="88" t="s">
        <v>630</v>
      </c>
      <c r="F267" s="89">
        <v>489</v>
      </c>
      <c r="G267" s="89">
        <v>489</v>
      </c>
    </row>
    <row r="268" spans="1:7" ht="38.25">
      <c r="A268" s="9">
        <f t="shared" si="3"/>
        <v>253</v>
      </c>
      <c r="B268" s="87" t="s">
        <v>701</v>
      </c>
      <c r="C268" s="88" t="s">
        <v>438</v>
      </c>
      <c r="D268" s="88" t="s">
        <v>936</v>
      </c>
      <c r="E268" s="88" t="s">
        <v>631</v>
      </c>
      <c r="F268" s="89">
        <v>489</v>
      </c>
      <c r="G268" s="89">
        <v>489</v>
      </c>
    </row>
    <row r="269" spans="1:7" ht="12.75">
      <c r="A269" s="195">
        <f t="shared" si="3"/>
        <v>254</v>
      </c>
      <c r="B269" s="84" t="s">
        <v>939</v>
      </c>
      <c r="C269" s="83" t="s">
        <v>439</v>
      </c>
      <c r="D269" s="83"/>
      <c r="E269" s="83"/>
      <c r="F269" s="85">
        <v>412548</v>
      </c>
      <c r="G269" s="85">
        <v>411548</v>
      </c>
    </row>
    <row r="270" spans="1:7" ht="12.75">
      <c r="A270" s="9">
        <f t="shared" si="3"/>
        <v>255</v>
      </c>
      <c r="B270" s="87" t="s">
        <v>440</v>
      </c>
      <c r="C270" s="88" t="s">
        <v>441</v>
      </c>
      <c r="D270" s="88"/>
      <c r="E270" s="88"/>
      <c r="F270" s="89">
        <v>101056.6</v>
      </c>
      <c r="G270" s="89">
        <v>101056.6</v>
      </c>
    </row>
    <row r="271" spans="1:7" ht="25.5">
      <c r="A271" s="9">
        <f t="shared" si="3"/>
        <v>256</v>
      </c>
      <c r="B271" s="87" t="s">
        <v>202</v>
      </c>
      <c r="C271" s="88" t="s">
        <v>441</v>
      </c>
      <c r="D271" s="88" t="s">
        <v>203</v>
      </c>
      <c r="E271" s="88"/>
      <c r="F271" s="89">
        <v>101001.6</v>
      </c>
      <c r="G271" s="89">
        <v>101001.6</v>
      </c>
    </row>
    <row r="272" spans="1:7" ht="25.5">
      <c r="A272" s="9">
        <f t="shared" si="3"/>
        <v>257</v>
      </c>
      <c r="B272" s="87" t="s">
        <v>826</v>
      </c>
      <c r="C272" s="88" t="s">
        <v>441</v>
      </c>
      <c r="D272" s="88" t="s">
        <v>205</v>
      </c>
      <c r="E272" s="88"/>
      <c r="F272" s="89">
        <v>101001.6</v>
      </c>
      <c r="G272" s="89">
        <v>101001.6</v>
      </c>
    </row>
    <row r="273" spans="1:7" ht="153">
      <c r="A273" s="9">
        <f t="shared" si="3"/>
        <v>258</v>
      </c>
      <c r="B273" s="96" t="s">
        <v>1108</v>
      </c>
      <c r="C273" s="88" t="s">
        <v>441</v>
      </c>
      <c r="D273" s="88" t="s">
        <v>827</v>
      </c>
      <c r="E273" s="88"/>
      <c r="F273" s="89">
        <v>49782.8</v>
      </c>
      <c r="G273" s="89">
        <v>49782.8</v>
      </c>
    </row>
    <row r="274" spans="1:7" ht="76.5">
      <c r="A274" s="9">
        <f aca="true" t="shared" si="4" ref="A274:A337">A273+1</f>
        <v>259</v>
      </c>
      <c r="B274" s="87" t="s">
        <v>308</v>
      </c>
      <c r="C274" s="88" t="s">
        <v>441</v>
      </c>
      <c r="D274" s="88" t="s">
        <v>827</v>
      </c>
      <c r="E274" s="88" t="s">
        <v>309</v>
      </c>
      <c r="F274" s="89">
        <v>26573.1</v>
      </c>
      <c r="G274" s="89">
        <v>26573.1</v>
      </c>
    </row>
    <row r="275" spans="1:7" ht="25.5">
      <c r="A275" s="9">
        <f t="shared" si="4"/>
        <v>260</v>
      </c>
      <c r="B275" s="87" t="s">
        <v>937</v>
      </c>
      <c r="C275" s="88" t="s">
        <v>441</v>
      </c>
      <c r="D275" s="88" t="s">
        <v>827</v>
      </c>
      <c r="E275" s="88" t="s">
        <v>761</v>
      </c>
      <c r="F275" s="89">
        <v>26573.1</v>
      </c>
      <c r="G275" s="89">
        <v>26573.1</v>
      </c>
    </row>
    <row r="276" spans="1:7" ht="25.5">
      <c r="A276" s="9">
        <f t="shared" si="4"/>
        <v>261</v>
      </c>
      <c r="B276" s="87" t="s">
        <v>629</v>
      </c>
      <c r="C276" s="88" t="s">
        <v>441</v>
      </c>
      <c r="D276" s="88" t="s">
        <v>827</v>
      </c>
      <c r="E276" s="88" t="s">
        <v>630</v>
      </c>
      <c r="F276" s="89">
        <v>519.4</v>
      </c>
      <c r="G276" s="89">
        <v>519.4</v>
      </c>
    </row>
    <row r="277" spans="1:7" ht="38.25">
      <c r="A277" s="9">
        <f t="shared" si="4"/>
        <v>262</v>
      </c>
      <c r="B277" s="87" t="s">
        <v>701</v>
      </c>
      <c r="C277" s="88" t="s">
        <v>441</v>
      </c>
      <c r="D277" s="88" t="s">
        <v>827</v>
      </c>
      <c r="E277" s="88" t="s">
        <v>631</v>
      </c>
      <c r="F277" s="89">
        <v>519.4</v>
      </c>
      <c r="G277" s="89">
        <v>519.4</v>
      </c>
    </row>
    <row r="278" spans="1:7" ht="38.25">
      <c r="A278" s="9">
        <f t="shared" si="4"/>
        <v>263</v>
      </c>
      <c r="B278" s="87" t="s">
        <v>625</v>
      </c>
      <c r="C278" s="88" t="s">
        <v>441</v>
      </c>
      <c r="D278" s="88" t="s">
        <v>827</v>
      </c>
      <c r="E278" s="88" t="s">
        <v>372</v>
      </c>
      <c r="F278" s="89">
        <v>22690.3</v>
      </c>
      <c r="G278" s="89">
        <v>22690.3</v>
      </c>
    </row>
    <row r="279" spans="1:7" ht="12.75">
      <c r="A279" s="9">
        <f t="shared" si="4"/>
        <v>264</v>
      </c>
      <c r="B279" s="87" t="s">
        <v>373</v>
      </c>
      <c r="C279" s="88" t="s">
        <v>441</v>
      </c>
      <c r="D279" s="88" t="s">
        <v>827</v>
      </c>
      <c r="E279" s="88" t="s">
        <v>374</v>
      </c>
      <c r="F279" s="89">
        <v>22690.3</v>
      </c>
      <c r="G279" s="89">
        <v>22690.3</v>
      </c>
    </row>
    <row r="280" spans="1:7" ht="76.5">
      <c r="A280" s="9">
        <f t="shared" si="4"/>
        <v>265</v>
      </c>
      <c r="B280" s="87" t="s">
        <v>828</v>
      </c>
      <c r="C280" s="88" t="s">
        <v>441</v>
      </c>
      <c r="D280" s="88" t="s">
        <v>829</v>
      </c>
      <c r="E280" s="88"/>
      <c r="F280" s="89">
        <v>51218.8</v>
      </c>
      <c r="G280" s="89">
        <v>51218.8</v>
      </c>
    </row>
    <row r="281" spans="1:7" ht="76.5">
      <c r="A281" s="9">
        <f t="shared" si="4"/>
        <v>266</v>
      </c>
      <c r="B281" s="87" t="s">
        <v>308</v>
      </c>
      <c r="C281" s="88" t="s">
        <v>441</v>
      </c>
      <c r="D281" s="88" t="s">
        <v>829</v>
      </c>
      <c r="E281" s="88" t="s">
        <v>309</v>
      </c>
      <c r="F281" s="89">
        <v>16600</v>
      </c>
      <c r="G281" s="89">
        <v>16600</v>
      </c>
    </row>
    <row r="282" spans="1:7" ht="25.5">
      <c r="A282" s="9">
        <f t="shared" si="4"/>
        <v>267</v>
      </c>
      <c r="B282" s="87" t="s">
        <v>937</v>
      </c>
      <c r="C282" s="88" t="s">
        <v>441</v>
      </c>
      <c r="D282" s="88" t="s">
        <v>829</v>
      </c>
      <c r="E282" s="88" t="s">
        <v>761</v>
      </c>
      <c r="F282" s="89">
        <v>16600</v>
      </c>
      <c r="G282" s="89">
        <v>16600</v>
      </c>
    </row>
    <row r="283" spans="1:7" ht="25.5">
      <c r="A283" s="9">
        <f t="shared" si="4"/>
        <v>268</v>
      </c>
      <c r="B283" s="87" t="s">
        <v>629</v>
      </c>
      <c r="C283" s="88" t="s">
        <v>441</v>
      </c>
      <c r="D283" s="88" t="s">
        <v>829</v>
      </c>
      <c r="E283" s="88" t="s">
        <v>630</v>
      </c>
      <c r="F283" s="89">
        <v>11253</v>
      </c>
      <c r="G283" s="89">
        <v>11253</v>
      </c>
    </row>
    <row r="284" spans="1:7" ht="38.25">
      <c r="A284" s="9">
        <f t="shared" si="4"/>
        <v>269</v>
      </c>
      <c r="B284" s="87" t="s">
        <v>701</v>
      </c>
      <c r="C284" s="88" t="s">
        <v>441</v>
      </c>
      <c r="D284" s="88" t="s">
        <v>829</v>
      </c>
      <c r="E284" s="88" t="s">
        <v>631</v>
      </c>
      <c r="F284" s="89">
        <v>11253</v>
      </c>
      <c r="G284" s="89">
        <v>11253</v>
      </c>
    </row>
    <row r="285" spans="1:7" ht="38.25">
      <c r="A285" s="9">
        <f t="shared" si="4"/>
        <v>270</v>
      </c>
      <c r="B285" s="87" t="s">
        <v>625</v>
      </c>
      <c r="C285" s="88" t="s">
        <v>441</v>
      </c>
      <c r="D285" s="88" t="s">
        <v>829</v>
      </c>
      <c r="E285" s="88" t="s">
        <v>372</v>
      </c>
      <c r="F285" s="89">
        <v>23153</v>
      </c>
      <c r="G285" s="89">
        <v>23153</v>
      </c>
    </row>
    <row r="286" spans="1:7" ht="12.75">
      <c r="A286" s="9">
        <f t="shared" si="4"/>
        <v>271</v>
      </c>
      <c r="B286" s="87" t="s">
        <v>373</v>
      </c>
      <c r="C286" s="88" t="s">
        <v>441</v>
      </c>
      <c r="D286" s="88" t="s">
        <v>829</v>
      </c>
      <c r="E286" s="88" t="s">
        <v>374</v>
      </c>
      <c r="F286" s="89">
        <v>23153</v>
      </c>
      <c r="G286" s="89">
        <v>23153</v>
      </c>
    </row>
    <row r="287" spans="1:7" ht="12.75">
      <c r="A287" s="9">
        <f t="shared" si="4"/>
        <v>272</v>
      </c>
      <c r="B287" s="87" t="s">
        <v>655</v>
      </c>
      <c r="C287" s="88" t="s">
        <v>441</v>
      </c>
      <c r="D287" s="88" t="s">
        <v>829</v>
      </c>
      <c r="E287" s="88" t="s">
        <v>656</v>
      </c>
      <c r="F287" s="89">
        <v>212.8</v>
      </c>
      <c r="G287" s="89">
        <v>212.8</v>
      </c>
    </row>
    <row r="288" spans="1:7" ht="12.75">
      <c r="A288" s="9">
        <f t="shared" si="4"/>
        <v>273</v>
      </c>
      <c r="B288" s="87" t="s">
        <v>657</v>
      </c>
      <c r="C288" s="88" t="s">
        <v>441</v>
      </c>
      <c r="D288" s="88" t="s">
        <v>829</v>
      </c>
      <c r="E288" s="88" t="s">
        <v>658</v>
      </c>
      <c r="F288" s="89">
        <v>212.8</v>
      </c>
      <c r="G288" s="89">
        <v>212.8</v>
      </c>
    </row>
    <row r="289" spans="1:7" ht="25.5">
      <c r="A289" s="9">
        <f t="shared" si="4"/>
        <v>274</v>
      </c>
      <c r="B289" s="87" t="s">
        <v>670</v>
      </c>
      <c r="C289" s="88" t="s">
        <v>441</v>
      </c>
      <c r="D289" s="88" t="s">
        <v>671</v>
      </c>
      <c r="E289" s="88"/>
      <c r="F289" s="89">
        <v>55</v>
      </c>
      <c r="G289" s="89">
        <v>55</v>
      </c>
    </row>
    <row r="290" spans="1:7" ht="12.75">
      <c r="A290" s="9">
        <f t="shared" si="4"/>
        <v>275</v>
      </c>
      <c r="B290" s="87" t="s">
        <v>312</v>
      </c>
      <c r="C290" s="88" t="s">
        <v>441</v>
      </c>
      <c r="D290" s="88" t="s">
        <v>672</v>
      </c>
      <c r="E290" s="88"/>
      <c r="F290" s="89">
        <v>55</v>
      </c>
      <c r="G290" s="89">
        <v>55</v>
      </c>
    </row>
    <row r="291" spans="1:7" ht="63" customHeight="1">
      <c r="A291" s="9">
        <f t="shared" si="4"/>
        <v>276</v>
      </c>
      <c r="B291" s="87" t="s">
        <v>516</v>
      </c>
      <c r="C291" s="88" t="s">
        <v>441</v>
      </c>
      <c r="D291" s="88" t="s">
        <v>839</v>
      </c>
      <c r="E291" s="88"/>
      <c r="F291" s="89">
        <v>55</v>
      </c>
      <c r="G291" s="89">
        <v>55</v>
      </c>
    </row>
    <row r="292" spans="1:7" ht="25.5">
      <c r="A292" s="9">
        <f t="shared" si="4"/>
        <v>277</v>
      </c>
      <c r="B292" s="87" t="s">
        <v>629</v>
      </c>
      <c r="C292" s="88" t="s">
        <v>441</v>
      </c>
      <c r="D292" s="88" t="s">
        <v>839</v>
      </c>
      <c r="E292" s="88" t="s">
        <v>630</v>
      </c>
      <c r="F292" s="89">
        <v>55</v>
      </c>
      <c r="G292" s="89">
        <v>55</v>
      </c>
    </row>
    <row r="293" spans="1:7" ht="38.25">
      <c r="A293" s="9">
        <f t="shared" si="4"/>
        <v>278</v>
      </c>
      <c r="B293" s="87" t="s">
        <v>701</v>
      </c>
      <c r="C293" s="88" t="s">
        <v>441</v>
      </c>
      <c r="D293" s="88" t="s">
        <v>839</v>
      </c>
      <c r="E293" s="88" t="s">
        <v>631</v>
      </c>
      <c r="F293" s="89">
        <v>55</v>
      </c>
      <c r="G293" s="89">
        <v>55</v>
      </c>
    </row>
    <row r="294" spans="1:7" ht="12.75">
      <c r="A294" s="9">
        <f t="shared" si="4"/>
        <v>279</v>
      </c>
      <c r="B294" s="87" t="s">
        <v>442</v>
      </c>
      <c r="C294" s="88" t="s">
        <v>443</v>
      </c>
      <c r="D294" s="88"/>
      <c r="E294" s="88"/>
      <c r="F294" s="89">
        <v>288549.1</v>
      </c>
      <c r="G294" s="89">
        <v>287549.1</v>
      </c>
    </row>
    <row r="295" spans="1:7" ht="25.5">
      <c r="A295" s="9">
        <f t="shared" si="4"/>
        <v>280</v>
      </c>
      <c r="B295" s="87" t="s">
        <v>202</v>
      </c>
      <c r="C295" s="88" t="s">
        <v>443</v>
      </c>
      <c r="D295" s="88" t="s">
        <v>203</v>
      </c>
      <c r="E295" s="88"/>
      <c r="F295" s="89">
        <v>288494.1</v>
      </c>
      <c r="G295" s="89">
        <v>287494.1</v>
      </c>
    </row>
    <row r="296" spans="1:7" ht="25.5">
      <c r="A296" s="9">
        <f t="shared" si="4"/>
        <v>281</v>
      </c>
      <c r="B296" s="87" t="s">
        <v>204</v>
      </c>
      <c r="C296" s="88" t="s">
        <v>443</v>
      </c>
      <c r="D296" s="88" t="s">
        <v>205</v>
      </c>
      <c r="E296" s="88"/>
      <c r="F296" s="89">
        <v>288194.1</v>
      </c>
      <c r="G296" s="89">
        <v>287194.1</v>
      </c>
    </row>
    <row r="297" spans="1:7" ht="153">
      <c r="A297" s="9">
        <f t="shared" si="4"/>
        <v>282</v>
      </c>
      <c r="B297" s="96" t="s">
        <v>1088</v>
      </c>
      <c r="C297" s="88" t="s">
        <v>443</v>
      </c>
      <c r="D297" s="88" t="s">
        <v>830</v>
      </c>
      <c r="E297" s="88"/>
      <c r="F297" s="89">
        <v>168643.4</v>
      </c>
      <c r="G297" s="89">
        <v>168643.4</v>
      </c>
    </row>
    <row r="298" spans="1:7" ht="76.5">
      <c r="A298" s="9">
        <f t="shared" si="4"/>
        <v>283</v>
      </c>
      <c r="B298" s="87" t="s">
        <v>308</v>
      </c>
      <c r="C298" s="88" t="s">
        <v>443</v>
      </c>
      <c r="D298" s="88" t="s">
        <v>830</v>
      </c>
      <c r="E298" s="88" t="s">
        <v>309</v>
      </c>
      <c r="F298" s="89">
        <v>17329.7</v>
      </c>
      <c r="G298" s="89">
        <v>17329.7</v>
      </c>
    </row>
    <row r="299" spans="1:7" ht="25.5">
      <c r="A299" s="9">
        <f t="shared" si="4"/>
        <v>284</v>
      </c>
      <c r="B299" s="87" t="s">
        <v>937</v>
      </c>
      <c r="C299" s="88" t="s">
        <v>443</v>
      </c>
      <c r="D299" s="88" t="s">
        <v>830</v>
      </c>
      <c r="E299" s="88" t="s">
        <v>761</v>
      </c>
      <c r="F299" s="89">
        <v>17329.7</v>
      </c>
      <c r="G299" s="89">
        <v>17329.7</v>
      </c>
    </row>
    <row r="300" spans="1:7" ht="25.5">
      <c r="A300" s="9">
        <f t="shared" si="4"/>
        <v>285</v>
      </c>
      <c r="B300" s="87" t="s">
        <v>629</v>
      </c>
      <c r="C300" s="88" t="s">
        <v>443</v>
      </c>
      <c r="D300" s="88" t="s">
        <v>830</v>
      </c>
      <c r="E300" s="88" t="s">
        <v>630</v>
      </c>
      <c r="F300" s="89">
        <v>729.5</v>
      </c>
      <c r="G300" s="89">
        <v>729.5</v>
      </c>
    </row>
    <row r="301" spans="1:7" ht="38.25">
      <c r="A301" s="9">
        <f t="shared" si="4"/>
        <v>286</v>
      </c>
      <c r="B301" s="87" t="s">
        <v>701</v>
      </c>
      <c r="C301" s="88" t="s">
        <v>443</v>
      </c>
      <c r="D301" s="88" t="s">
        <v>830</v>
      </c>
      <c r="E301" s="88" t="s">
        <v>631</v>
      </c>
      <c r="F301" s="89">
        <v>729.5</v>
      </c>
      <c r="G301" s="89">
        <v>729.5</v>
      </c>
    </row>
    <row r="302" spans="1:7" ht="38.25">
      <c r="A302" s="9">
        <f t="shared" si="4"/>
        <v>287</v>
      </c>
      <c r="B302" s="87" t="s">
        <v>625</v>
      </c>
      <c r="C302" s="88" t="s">
        <v>443</v>
      </c>
      <c r="D302" s="88" t="s">
        <v>830</v>
      </c>
      <c r="E302" s="88" t="s">
        <v>372</v>
      </c>
      <c r="F302" s="89">
        <v>150584.2</v>
      </c>
      <c r="G302" s="89">
        <v>150584.2</v>
      </c>
    </row>
    <row r="303" spans="1:7" ht="12.75">
      <c r="A303" s="9">
        <f t="shared" si="4"/>
        <v>288</v>
      </c>
      <c r="B303" s="87" t="s">
        <v>373</v>
      </c>
      <c r="C303" s="88" t="s">
        <v>443</v>
      </c>
      <c r="D303" s="88" t="s">
        <v>830</v>
      </c>
      <c r="E303" s="88" t="s">
        <v>374</v>
      </c>
      <c r="F303" s="89">
        <v>150584.2</v>
      </c>
      <c r="G303" s="89">
        <v>150584.2</v>
      </c>
    </row>
    <row r="304" spans="1:7" ht="76.5">
      <c r="A304" s="9">
        <f t="shared" si="4"/>
        <v>289</v>
      </c>
      <c r="B304" s="87" t="s">
        <v>831</v>
      </c>
      <c r="C304" s="88" t="s">
        <v>443</v>
      </c>
      <c r="D304" s="88" t="s">
        <v>832</v>
      </c>
      <c r="E304" s="88"/>
      <c r="F304" s="89">
        <v>74000</v>
      </c>
      <c r="G304" s="89">
        <v>73000</v>
      </c>
    </row>
    <row r="305" spans="1:7" ht="76.5">
      <c r="A305" s="9">
        <f t="shared" si="4"/>
        <v>290</v>
      </c>
      <c r="B305" s="87" t="s">
        <v>308</v>
      </c>
      <c r="C305" s="88" t="s">
        <v>443</v>
      </c>
      <c r="D305" s="88" t="s">
        <v>832</v>
      </c>
      <c r="E305" s="88" t="s">
        <v>309</v>
      </c>
      <c r="F305" s="89">
        <v>4078.1</v>
      </c>
      <c r="G305" s="89">
        <v>4078.1</v>
      </c>
    </row>
    <row r="306" spans="1:7" ht="25.5">
      <c r="A306" s="9">
        <f t="shared" si="4"/>
        <v>291</v>
      </c>
      <c r="B306" s="87" t="s">
        <v>937</v>
      </c>
      <c r="C306" s="88" t="s">
        <v>443</v>
      </c>
      <c r="D306" s="88" t="s">
        <v>832</v>
      </c>
      <c r="E306" s="88" t="s">
        <v>761</v>
      </c>
      <c r="F306" s="89">
        <v>4078.1</v>
      </c>
      <c r="G306" s="89">
        <v>4078.1</v>
      </c>
    </row>
    <row r="307" spans="1:7" ht="25.5">
      <c r="A307" s="9">
        <f t="shared" si="4"/>
        <v>292</v>
      </c>
      <c r="B307" s="87" t="s">
        <v>629</v>
      </c>
      <c r="C307" s="88" t="s">
        <v>443</v>
      </c>
      <c r="D307" s="88" t="s">
        <v>832</v>
      </c>
      <c r="E307" s="88" t="s">
        <v>630</v>
      </c>
      <c r="F307" s="89">
        <v>4612</v>
      </c>
      <c r="G307" s="89">
        <v>4612</v>
      </c>
    </row>
    <row r="308" spans="1:7" ht="38.25">
      <c r="A308" s="9">
        <f t="shared" si="4"/>
        <v>293</v>
      </c>
      <c r="B308" s="87" t="s">
        <v>701</v>
      </c>
      <c r="C308" s="88" t="s">
        <v>443</v>
      </c>
      <c r="D308" s="88" t="s">
        <v>832</v>
      </c>
      <c r="E308" s="88" t="s">
        <v>631</v>
      </c>
      <c r="F308" s="89">
        <v>4612</v>
      </c>
      <c r="G308" s="89">
        <v>4612</v>
      </c>
    </row>
    <row r="309" spans="1:7" ht="38.25">
      <c r="A309" s="9">
        <f t="shared" si="4"/>
        <v>294</v>
      </c>
      <c r="B309" s="87" t="s">
        <v>625</v>
      </c>
      <c r="C309" s="88" t="s">
        <v>443</v>
      </c>
      <c r="D309" s="88" t="s">
        <v>832</v>
      </c>
      <c r="E309" s="88" t="s">
        <v>372</v>
      </c>
      <c r="F309" s="89">
        <v>65244.9</v>
      </c>
      <c r="G309" s="89">
        <v>64244.9</v>
      </c>
    </row>
    <row r="310" spans="1:7" ht="12.75">
      <c r="A310" s="9">
        <f t="shared" si="4"/>
        <v>295</v>
      </c>
      <c r="B310" s="87" t="s">
        <v>373</v>
      </c>
      <c r="C310" s="88" t="s">
        <v>443</v>
      </c>
      <c r="D310" s="88" t="s">
        <v>832</v>
      </c>
      <c r="E310" s="88" t="s">
        <v>374</v>
      </c>
      <c r="F310" s="89">
        <v>65244.9</v>
      </c>
      <c r="G310" s="89">
        <v>64244.9</v>
      </c>
    </row>
    <row r="311" spans="1:7" ht="12.75">
      <c r="A311" s="9">
        <f t="shared" si="4"/>
        <v>296</v>
      </c>
      <c r="B311" s="87" t="s">
        <v>655</v>
      </c>
      <c r="C311" s="88" t="s">
        <v>443</v>
      </c>
      <c r="D311" s="88" t="s">
        <v>832</v>
      </c>
      <c r="E311" s="88" t="s">
        <v>656</v>
      </c>
      <c r="F311" s="89">
        <v>65</v>
      </c>
      <c r="G311" s="89">
        <v>65</v>
      </c>
    </row>
    <row r="312" spans="1:7" ht="12.75">
      <c r="A312" s="9">
        <f t="shared" si="4"/>
        <v>297</v>
      </c>
      <c r="B312" s="87" t="s">
        <v>657</v>
      </c>
      <c r="C312" s="88" t="s">
        <v>443</v>
      </c>
      <c r="D312" s="88" t="s">
        <v>832</v>
      </c>
      <c r="E312" s="88" t="s">
        <v>658</v>
      </c>
      <c r="F312" s="89">
        <v>65</v>
      </c>
      <c r="G312" s="89">
        <v>65</v>
      </c>
    </row>
    <row r="313" spans="1:7" ht="89.25">
      <c r="A313" s="9">
        <f t="shared" si="4"/>
        <v>298</v>
      </c>
      <c r="B313" s="87" t="s">
        <v>1090</v>
      </c>
      <c r="C313" s="88" t="s">
        <v>443</v>
      </c>
      <c r="D313" s="88" t="s">
        <v>833</v>
      </c>
      <c r="E313" s="88"/>
      <c r="F313" s="89">
        <v>25962.3</v>
      </c>
      <c r="G313" s="89">
        <v>25962.3</v>
      </c>
    </row>
    <row r="314" spans="1:7" ht="76.5">
      <c r="A314" s="9">
        <f t="shared" si="4"/>
        <v>299</v>
      </c>
      <c r="B314" s="87" t="s">
        <v>308</v>
      </c>
      <c r="C314" s="88" t="s">
        <v>443</v>
      </c>
      <c r="D314" s="88" t="s">
        <v>833</v>
      </c>
      <c r="E314" s="88" t="s">
        <v>309</v>
      </c>
      <c r="F314" s="89">
        <v>25385.8</v>
      </c>
      <c r="G314" s="89">
        <v>25385.8</v>
      </c>
    </row>
    <row r="315" spans="1:7" ht="25.5">
      <c r="A315" s="9">
        <f t="shared" si="4"/>
        <v>300</v>
      </c>
      <c r="B315" s="87" t="s">
        <v>937</v>
      </c>
      <c r="C315" s="88" t="s">
        <v>443</v>
      </c>
      <c r="D315" s="88" t="s">
        <v>833</v>
      </c>
      <c r="E315" s="88" t="s">
        <v>761</v>
      </c>
      <c r="F315" s="89">
        <v>25385.8</v>
      </c>
      <c r="G315" s="89">
        <v>25385.8</v>
      </c>
    </row>
    <row r="316" spans="1:7" ht="25.5">
      <c r="A316" s="9">
        <f t="shared" si="4"/>
        <v>301</v>
      </c>
      <c r="B316" s="87" t="s">
        <v>629</v>
      </c>
      <c r="C316" s="88" t="s">
        <v>443</v>
      </c>
      <c r="D316" s="88" t="s">
        <v>833</v>
      </c>
      <c r="E316" s="88" t="s">
        <v>630</v>
      </c>
      <c r="F316" s="89">
        <v>576.5</v>
      </c>
      <c r="G316" s="89">
        <v>576.5</v>
      </c>
    </row>
    <row r="317" spans="1:7" ht="38.25">
      <c r="A317" s="9">
        <f t="shared" si="4"/>
        <v>302</v>
      </c>
      <c r="B317" s="87" t="s">
        <v>701</v>
      </c>
      <c r="C317" s="88" t="s">
        <v>443</v>
      </c>
      <c r="D317" s="88" t="s">
        <v>833</v>
      </c>
      <c r="E317" s="88" t="s">
        <v>631</v>
      </c>
      <c r="F317" s="89">
        <v>576.5</v>
      </c>
      <c r="G317" s="89">
        <v>576.5</v>
      </c>
    </row>
    <row r="318" spans="1:7" ht="114.75">
      <c r="A318" s="9">
        <f t="shared" si="4"/>
        <v>303</v>
      </c>
      <c r="B318" s="96" t="s">
        <v>1091</v>
      </c>
      <c r="C318" s="88" t="s">
        <v>443</v>
      </c>
      <c r="D318" s="88" t="s">
        <v>834</v>
      </c>
      <c r="E318" s="88"/>
      <c r="F318" s="89">
        <v>19588.4</v>
      </c>
      <c r="G318" s="89">
        <v>19588.4</v>
      </c>
    </row>
    <row r="319" spans="1:7" ht="12.75">
      <c r="A319" s="9">
        <f t="shared" si="4"/>
        <v>304</v>
      </c>
      <c r="B319" s="87" t="s">
        <v>920</v>
      </c>
      <c r="C319" s="88" t="s">
        <v>443</v>
      </c>
      <c r="D319" s="88" t="s">
        <v>834</v>
      </c>
      <c r="E319" s="88" t="s">
        <v>797</v>
      </c>
      <c r="F319" s="89">
        <v>19588.4</v>
      </c>
      <c r="G319" s="89">
        <v>19588.4</v>
      </c>
    </row>
    <row r="320" spans="1:7" ht="12.75">
      <c r="A320" s="9">
        <f t="shared" si="4"/>
        <v>305</v>
      </c>
      <c r="B320" s="87" t="s">
        <v>590</v>
      </c>
      <c r="C320" s="88" t="s">
        <v>443</v>
      </c>
      <c r="D320" s="88" t="s">
        <v>834</v>
      </c>
      <c r="E320" s="88" t="s">
        <v>921</v>
      </c>
      <c r="F320" s="89">
        <v>19588.4</v>
      </c>
      <c r="G320" s="89">
        <v>19588.4</v>
      </c>
    </row>
    <row r="321" spans="1:7" ht="25.5">
      <c r="A321" s="9">
        <f t="shared" si="4"/>
        <v>306</v>
      </c>
      <c r="B321" s="87" t="s">
        <v>1092</v>
      </c>
      <c r="C321" s="88" t="s">
        <v>443</v>
      </c>
      <c r="D321" s="88" t="s">
        <v>835</v>
      </c>
      <c r="E321" s="88"/>
      <c r="F321" s="89">
        <v>300</v>
      </c>
      <c r="G321" s="89">
        <v>300</v>
      </c>
    </row>
    <row r="322" spans="1:7" ht="102">
      <c r="A322" s="9">
        <f t="shared" si="4"/>
        <v>307</v>
      </c>
      <c r="B322" s="96" t="s">
        <v>1093</v>
      </c>
      <c r="C322" s="88" t="s">
        <v>443</v>
      </c>
      <c r="D322" s="88" t="s">
        <v>836</v>
      </c>
      <c r="E322" s="88"/>
      <c r="F322" s="89">
        <v>300</v>
      </c>
      <c r="G322" s="89">
        <v>300</v>
      </c>
    </row>
    <row r="323" spans="1:7" ht="25.5">
      <c r="A323" s="9">
        <f t="shared" si="4"/>
        <v>308</v>
      </c>
      <c r="B323" s="87" t="s">
        <v>629</v>
      </c>
      <c r="C323" s="88" t="s">
        <v>443</v>
      </c>
      <c r="D323" s="88" t="s">
        <v>836</v>
      </c>
      <c r="E323" s="88" t="s">
        <v>630</v>
      </c>
      <c r="F323" s="89">
        <v>300</v>
      </c>
      <c r="G323" s="89">
        <v>300</v>
      </c>
    </row>
    <row r="324" spans="1:7" ht="38.25">
      <c r="A324" s="9">
        <f t="shared" si="4"/>
        <v>309</v>
      </c>
      <c r="B324" s="87" t="s">
        <v>701</v>
      </c>
      <c r="C324" s="88" t="s">
        <v>443</v>
      </c>
      <c r="D324" s="88" t="s">
        <v>836</v>
      </c>
      <c r="E324" s="88" t="s">
        <v>631</v>
      </c>
      <c r="F324" s="89">
        <v>300</v>
      </c>
      <c r="G324" s="89">
        <v>300</v>
      </c>
    </row>
    <row r="325" spans="1:7" ht="25.5">
      <c r="A325" s="9">
        <f t="shared" si="4"/>
        <v>310</v>
      </c>
      <c r="B325" s="87" t="s">
        <v>670</v>
      </c>
      <c r="C325" s="88" t="s">
        <v>443</v>
      </c>
      <c r="D325" s="88" t="s">
        <v>671</v>
      </c>
      <c r="E325" s="88"/>
      <c r="F325" s="89">
        <v>55</v>
      </c>
      <c r="G325" s="89">
        <v>55</v>
      </c>
    </row>
    <row r="326" spans="1:7" ht="12.75">
      <c r="A326" s="9">
        <f t="shared" si="4"/>
        <v>311</v>
      </c>
      <c r="B326" s="87" t="s">
        <v>312</v>
      </c>
      <c r="C326" s="88" t="s">
        <v>443</v>
      </c>
      <c r="D326" s="88" t="s">
        <v>672</v>
      </c>
      <c r="E326" s="88"/>
      <c r="F326" s="89">
        <v>55</v>
      </c>
      <c r="G326" s="89">
        <v>55</v>
      </c>
    </row>
    <row r="327" spans="1:7" ht="51">
      <c r="A327" s="9">
        <f t="shared" si="4"/>
        <v>312</v>
      </c>
      <c r="B327" s="87" t="s">
        <v>515</v>
      </c>
      <c r="C327" s="88" t="s">
        <v>443</v>
      </c>
      <c r="D327" s="88" t="s">
        <v>839</v>
      </c>
      <c r="E327" s="88"/>
      <c r="F327" s="89">
        <v>55</v>
      </c>
      <c r="G327" s="89">
        <v>55</v>
      </c>
    </row>
    <row r="328" spans="1:7" ht="25.5">
      <c r="A328" s="9">
        <f t="shared" si="4"/>
        <v>313</v>
      </c>
      <c r="B328" s="87" t="s">
        <v>629</v>
      </c>
      <c r="C328" s="88" t="s">
        <v>443</v>
      </c>
      <c r="D328" s="88" t="s">
        <v>839</v>
      </c>
      <c r="E328" s="88" t="s">
        <v>630</v>
      </c>
      <c r="F328" s="89">
        <v>55</v>
      </c>
      <c r="G328" s="89">
        <v>55</v>
      </c>
    </row>
    <row r="329" spans="1:7" ht="38.25">
      <c r="A329" s="9">
        <f t="shared" si="4"/>
        <v>314</v>
      </c>
      <c r="B329" s="87" t="s">
        <v>701</v>
      </c>
      <c r="C329" s="88" t="s">
        <v>443</v>
      </c>
      <c r="D329" s="88" t="s">
        <v>839</v>
      </c>
      <c r="E329" s="88" t="s">
        <v>631</v>
      </c>
      <c r="F329" s="89">
        <v>55</v>
      </c>
      <c r="G329" s="89">
        <v>55</v>
      </c>
    </row>
    <row r="330" spans="1:7" ht="12.75">
      <c r="A330" s="9">
        <f t="shared" si="4"/>
        <v>315</v>
      </c>
      <c r="B330" s="87" t="s">
        <v>444</v>
      </c>
      <c r="C330" s="88" t="s">
        <v>445</v>
      </c>
      <c r="D330" s="88"/>
      <c r="E330" s="88"/>
      <c r="F330" s="89">
        <v>5142.6</v>
      </c>
      <c r="G330" s="89">
        <v>5142.6</v>
      </c>
    </row>
    <row r="331" spans="1:7" ht="25.5">
      <c r="A331" s="9">
        <f t="shared" si="4"/>
        <v>316</v>
      </c>
      <c r="B331" s="87" t="s">
        <v>202</v>
      </c>
      <c r="C331" s="88" t="s">
        <v>445</v>
      </c>
      <c r="D331" s="88" t="s">
        <v>203</v>
      </c>
      <c r="E331" s="88"/>
      <c r="F331" s="89">
        <v>2941.1</v>
      </c>
      <c r="G331" s="89">
        <v>2941.1</v>
      </c>
    </row>
    <row r="332" spans="1:7" ht="38.25">
      <c r="A332" s="9">
        <f t="shared" si="4"/>
        <v>317</v>
      </c>
      <c r="B332" s="87" t="s">
        <v>1095</v>
      </c>
      <c r="C332" s="88" t="s">
        <v>445</v>
      </c>
      <c r="D332" s="88" t="s">
        <v>840</v>
      </c>
      <c r="E332" s="88"/>
      <c r="F332" s="89">
        <v>2941.1</v>
      </c>
      <c r="G332" s="89">
        <v>2941.1</v>
      </c>
    </row>
    <row r="333" spans="1:7" ht="89.25">
      <c r="A333" s="9">
        <f t="shared" si="4"/>
        <v>318</v>
      </c>
      <c r="B333" s="96" t="s">
        <v>1096</v>
      </c>
      <c r="C333" s="88" t="s">
        <v>445</v>
      </c>
      <c r="D333" s="88" t="s">
        <v>841</v>
      </c>
      <c r="E333" s="88"/>
      <c r="F333" s="89">
        <v>1795.2</v>
      </c>
      <c r="G333" s="89">
        <v>1795.2</v>
      </c>
    </row>
    <row r="334" spans="1:7" ht="25.5">
      <c r="A334" s="9">
        <f t="shared" si="4"/>
        <v>319</v>
      </c>
      <c r="B334" s="87" t="s">
        <v>629</v>
      </c>
      <c r="C334" s="88" t="s">
        <v>445</v>
      </c>
      <c r="D334" s="88" t="s">
        <v>841</v>
      </c>
      <c r="E334" s="88" t="s">
        <v>630</v>
      </c>
      <c r="F334" s="89">
        <v>156.5</v>
      </c>
      <c r="G334" s="89">
        <v>156.5</v>
      </c>
    </row>
    <row r="335" spans="1:7" ht="38.25">
      <c r="A335" s="9">
        <f t="shared" si="4"/>
        <v>320</v>
      </c>
      <c r="B335" s="87" t="s">
        <v>701</v>
      </c>
      <c r="C335" s="88" t="s">
        <v>445</v>
      </c>
      <c r="D335" s="88" t="s">
        <v>841</v>
      </c>
      <c r="E335" s="88" t="s">
        <v>631</v>
      </c>
      <c r="F335" s="89">
        <v>156.5</v>
      </c>
      <c r="G335" s="89">
        <v>156.5</v>
      </c>
    </row>
    <row r="336" spans="1:7" ht="38.25">
      <c r="A336" s="9">
        <f t="shared" si="4"/>
        <v>321</v>
      </c>
      <c r="B336" s="87" t="s">
        <v>625</v>
      </c>
      <c r="C336" s="88" t="s">
        <v>445</v>
      </c>
      <c r="D336" s="88" t="s">
        <v>841</v>
      </c>
      <c r="E336" s="88" t="s">
        <v>372</v>
      </c>
      <c r="F336" s="89">
        <v>1638.7</v>
      </c>
      <c r="G336" s="89">
        <v>1638.7</v>
      </c>
    </row>
    <row r="337" spans="1:7" ht="12.75">
      <c r="A337" s="9">
        <f t="shared" si="4"/>
        <v>322</v>
      </c>
      <c r="B337" s="87" t="s">
        <v>373</v>
      </c>
      <c r="C337" s="88" t="s">
        <v>445</v>
      </c>
      <c r="D337" s="88" t="s">
        <v>841</v>
      </c>
      <c r="E337" s="88" t="s">
        <v>374</v>
      </c>
      <c r="F337" s="89">
        <v>1638.7</v>
      </c>
      <c r="G337" s="89">
        <v>1638.7</v>
      </c>
    </row>
    <row r="338" spans="1:7" ht="127.5">
      <c r="A338" s="9">
        <f aca="true" t="shared" si="5" ref="A338:A401">A337+1</f>
        <v>323</v>
      </c>
      <c r="B338" s="96" t="s">
        <v>1097</v>
      </c>
      <c r="C338" s="88" t="s">
        <v>445</v>
      </c>
      <c r="D338" s="88" t="s">
        <v>842</v>
      </c>
      <c r="E338" s="88"/>
      <c r="F338" s="89">
        <v>608</v>
      </c>
      <c r="G338" s="89">
        <v>608</v>
      </c>
    </row>
    <row r="339" spans="1:7" ht="25.5">
      <c r="A339" s="9">
        <f t="shared" si="5"/>
        <v>324</v>
      </c>
      <c r="B339" s="87" t="s">
        <v>775</v>
      </c>
      <c r="C339" s="88" t="s">
        <v>445</v>
      </c>
      <c r="D339" s="88" t="s">
        <v>842</v>
      </c>
      <c r="E339" s="88" t="s">
        <v>776</v>
      </c>
      <c r="F339" s="89">
        <v>608</v>
      </c>
      <c r="G339" s="89">
        <v>608</v>
      </c>
    </row>
    <row r="340" spans="1:7" ht="12.75">
      <c r="A340" s="9">
        <f t="shared" si="5"/>
        <v>325</v>
      </c>
      <c r="B340" s="87" t="s">
        <v>288</v>
      </c>
      <c r="C340" s="88" t="s">
        <v>445</v>
      </c>
      <c r="D340" s="88" t="s">
        <v>842</v>
      </c>
      <c r="E340" s="88" t="s">
        <v>289</v>
      </c>
      <c r="F340" s="89">
        <v>608</v>
      </c>
      <c r="G340" s="89">
        <v>608</v>
      </c>
    </row>
    <row r="341" spans="1:7" ht="76.5">
      <c r="A341" s="9">
        <f t="shared" si="5"/>
        <v>326</v>
      </c>
      <c r="B341" s="87" t="s">
        <v>1110</v>
      </c>
      <c r="C341" s="88" t="s">
        <v>445</v>
      </c>
      <c r="D341" s="88" t="s">
        <v>844</v>
      </c>
      <c r="E341" s="88"/>
      <c r="F341" s="89">
        <v>80</v>
      </c>
      <c r="G341" s="89">
        <v>80</v>
      </c>
    </row>
    <row r="342" spans="1:7" ht="25.5">
      <c r="A342" s="9">
        <f t="shared" si="5"/>
        <v>327</v>
      </c>
      <c r="B342" s="87" t="s">
        <v>629</v>
      </c>
      <c r="C342" s="88" t="s">
        <v>445</v>
      </c>
      <c r="D342" s="88" t="s">
        <v>844</v>
      </c>
      <c r="E342" s="88" t="s">
        <v>630</v>
      </c>
      <c r="F342" s="89">
        <v>80</v>
      </c>
      <c r="G342" s="89">
        <v>80</v>
      </c>
    </row>
    <row r="343" spans="1:7" ht="38.25">
      <c r="A343" s="9">
        <f t="shared" si="5"/>
        <v>328</v>
      </c>
      <c r="B343" s="87" t="s">
        <v>701</v>
      </c>
      <c r="C343" s="88" t="s">
        <v>445</v>
      </c>
      <c r="D343" s="88" t="s">
        <v>844</v>
      </c>
      <c r="E343" s="88" t="s">
        <v>631</v>
      </c>
      <c r="F343" s="89">
        <v>80</v>
      </c>
      <c r="G343" s="89">
        <v>80</v>
      </c>
    </row>
    <row r="344" spans="1:7" ht="99.75" customHeight="1">
      <c r="A344" s="9">
        <f t="shared" si="5"/>
        <v>329</v>
      </c>
      <c r="B344" s="96" t="s">
        <v>1098</v>
      </c>
      <c r="C344" s="88" t="s">
        <v>445</v>
      </c>
      <c r="D344" s="88" t="s">
        <v>246</v>
      </c>
      <c r="E344" s="88"/>
      <c r="F344" s="89">
        <v>1.8</v>
      </c>
      <c r="G344" s="89">
        <v>1.8</v>
      </c>
    </row>
    <row r="345" spans="1:7" ht="25.5">
      <c r="A345" s="9">
        <f t="shared" si="5"/>
        <v>330</v>
      </c>
      <c r="B345" s="87" t="s">
        <v>629</v>
      </c>
      <c r="C345" s="88" t="s">
        <v>445</v>
      </c>
      <c r="D345" s="88" t="s">
        <v>246</v>
      </c>
      <c r="E345" s="88" t="s">
        <v>630</v>
      </c>
      <c r="F345" s="89">
        <v>0.2</v>
      </c>
      <c r="G345" s="89">
        <v>0.2</v>
      </c>
    </row>
    <row r="346" spans="1:7" ht="38.25">
      <c r="A346" s="9">
        <f t="shared" si="5"/>
        <v>331</v>
      </c>
      <c r="B346" s="87" t="s">
        <v>701</v>
      </c>
      <c r="C346" s="88" t="s">
        <v>445</v>
      </c>
      <c r="D346" s="88" t="s">
        <v>246</v>
      </c>
      <c r="E346" s="88" t="s">
        <v>631</v>
      </c>
      <c r="F346" s="89">
        <v>0.2</v>
      </c>
      <c r="G346" s="89">
        <v>0.2</v>
      </c>
    </row>
    <row r="347" spans="1:7" ht="38.25">
      <c r="A347" s="9">
        <f t="shared" si="5"/>
        <v>332</v>
      </c>
      <c r="B347" s="87" t="s">
        <v>625</v>
      </c>
      <c r="C347" s="88" t="s">
        <v>445</v>
      </c>
      <c r="D347" s="88" t="s">
        <v>246</v>
      </c>
      <c r="E347" s="88" t="s">
        <v>372</v>
      </c>
      <c r="F347" s="89">
        <v>1.6</v>
      </c>
      <c r="G347" s="89">
        <v>1.6</v>
      </c>
    </row>
    <row r="348" spans="1:7" ht="12.75">
      <c r="A348" s="9">
        <f t="shared" si="5"/>
        <v>333</v>
      </c>
      <c r="B348" s="87" t="s">
        <v>373</v>
      </c>
      <c r="C348" s="88" t="s">
        <v>445</v>
      </c>
      <c r="D348" s="88" t="s">
        <v>246</v>
      </c>
      <c r="E348" s="88" t="s">
        <v>374</v>
      </c>
      <c r="F348" s="89">
        <v>1.6</v>
      </c>
      <c r="G348" s="89">
        <v>1.6</v>
      </c>
    </row>
    <row r="349" spans="1:7" ht="142.5" customHeight="1">
      <c r="A349" s="9">
        <f t="shared" si="5"/>
        <v>334</v>
      </c>
      <c r="B349" s="96" t="s">
        <v>1008</v>
      </c>
      <c r="C349" s="88" t="s">
        <v>445</v>
      </c>
      <c r="D349" s="88" t="s">
        <v>247</v>
      </c>
      <c r="E349" s="88"/>
      <c r="F349" s="89">
        <v>256.1</v>
      </c>
      <c r="G349" s="89">
        <v>256.1</v>
      </c>
    </row>
    <row r="350" spans="1:7" ht="25.5">
      <c r="A350" s="9">
        <f t="shared" si="5"/>
        <v>335</v>
      </c>
      <c r="B350" s="87" t="s">
        <v>775</v>
      </c>
      <c r="C350" s="88" t="s">
        <v>445</v>
      </c>
      <c r="D350" s="88" t="s">
        <v>247</v>
      </c>
      <c r="E350" s="88" t="s">
        <v>776</v>
      </c>
      <c r="F350" s="89">
        <v>256.1</v>
      </c>
      <c r="G350" s="89">
        <v>256.1</v>
      </c>
    </row>
    <row r="351" spans="1:7" ht="12.75">
      <c r="A351" s="9">
        <f t="shared" si="5"/>
        <v>336</v>
      </c>
      <c r="B351" s="87" t="s">
        <v>288</v>
      </c>
      <c r="C351" s="88" t="s">
        <v>445</v>
      </c>
      <c r="D351" s="88" t="s">
        <v>247</v>
      </c>
      <c r="E351" s="88" t="s">
        <v>289</v>
      </c>
      <c r="F351" s="89">
        <v>256.1</v>
      </c>
      <c r="G351" s="89">
        <v>256.1</v>
      </c>
    </row>
    <row r="352" spans="1:7" ht="97.5" customHeight="1">
      <c r="A352" s="9">
        <f t="shared" si="5"/>
        <v>337</v>
      </c>
      <c r="B352" s="96" t="s">
        <v>1112</v>
      </c>
      <c r="C352" s="88" t="s">
        <v>445</v>
      </c>
      <c r="D352" s="88" t="s">
        <v>249</v>
      </c>
      <c r="E352" s="88"/>
      <c r="F352" s="89">
        <v>200</v>
      </c>
      <c r="G352" s="89">
        <v>200</v>
      </c>
    </row>
    <row r="353" spans="1:7" ht="25.5">
      <c r="A353" s="9">
        <f t="shared" si="5"/>
        <v>338</v>
      </c>
      <c r="B353" s="87" t="s">
        <v>629</v>
      </c>
      <c r="C353" s="88" t="s">
        <v>445</v>
      </c>
      <c r="D353" s="88" t="s">
        <v>249</v>
      </c>
      <c r="E353" s="88" t="s">
        <v>630</v>
      </c>
      <c r="F353" s="89">
        <v>200</v>
      </c>
      <c r="G353" s="89">
        <v>200</v>
      </c>
    </row>
    <row r="354" spans="1:7" ht="38.25">
      <c r="A354" s="9">
        <f t="shared" si="5"/>
        <v>339</v>
      </c>
      <c r="B354" s="87" t="s">
        <v>701</v>
      </c>
      <c r="C354" s="88" t="s">
        <v>445</v>
      </c>
      <c r="D354" s="88" t="s">
        <v>249</v>
      </c>
      <c r="E354" s="88" t="s">
        <v>631</v>
      </c>
      <c r="F354" s="89">
        <v>200</v>
      </c>
      <c r="G354" s="89">
        <v>200</v>
      </c>
    </row>
    <row r="355" spans="1:7" ht="25.5">
      <c r="A355" s="9">
        <f t="shared" si="5"/>
        <v>340</v>
      </c>
      <c r="B355" s="87" t="s">
        <v>940</v>
      </c>
      <c r="C355" s="88" t="s">
        <v>445</v>
      </c>
      <c r="D355" s="88" t="s">
        <v>941</v>
      </c>
      <c r="E355" s="88"/>
      <c r="F355" s="89">
        <v>2201.5</v>
      </c>
      <c r="G355" s="89">
        <v>2201.5</v>
      </c>
    </row>
    <row r="356" spans="1:7" ht="25.5">
      <c r="A356" s="9">
        <f t="shared" si="5"/>
        <v>341</v>
      </c>
      <c r="B356" s="87" t="s">
        <v>942</v>
      </c>
      <c r="C356" s="88" t="s">
        <v>445</v>
      </c>
      <c r="D356" s="88" t="s">
        <v>943</v>
      </c>
      <c r="E356" s="88"/>
      <c r="F356" s="89">
        <v>2074.5</v>
      </c>
      <c r="G356" s="89">
        <v>2074.5</v>
      </c>
    </row>
    <row r="357" spans="1:7" ht="76.5">
      <c r="A357" s="9">
        <f t="shared" si="5"/>
        <v>342</v>
      </c>
      <c r="B357" s="87" t="s">
        <v>944</v>
      </c>
      <c r="C357" s="88" t="s">
        <v>445</v>
      </c>
      <c r="D357" s="88" t="s">
        <v>945</v>
      </c>
      <c r="E357" s="88"/>
      <c r="F357" s="89">
        <v>497.9</v>
      </c>
      <c r="G357" s="89">
        <v>497.9</v>
      </c>
    </row>
    <row r="358" spans="1:7" ht="38.25">
      <c r="A358" s="9">
        <f t="shared" si="5"/>
        <v>343</v>
      </c>
      <c r="B358" s="87" t="s">
        <v>625</v>
      </c>
      <c r="C358" s="88" t="s">
        <v>445</v>
      </c>
      <c r="D358" s="88" t="s">
        <v>945</v>
      </c>
      <c r="E358" s="88" t="s">
        <v>372</v>
      </c>
      <c r="F358" s="89">
        <v>497.9</v>
      </c>
      <c r="G358" s="89">
        <v>497.9</v>
      </c>
    </row>
    <row r="359" spans="1:7" ht="12.75">
      <c r="A359" s="9">
        <f t="shared" si="5"/>
        <v>344</v>
      </c>
      <c r="B359" s="87" t="s">
        <v>373</v>
      </c>
      <c r="C359" s="88" t="s">
        <v>445</v>
      </c>
      <c r="D359" s="88" t="s">
        <v>945</v>
      </c>
      <c r="E359" s="88" t="s">
        <v>374</v>
      </c>
      <c r="F359" s="89">
        <v>497.9</v>
      </c>
      <c r="G359" s="89">
        <v>497.9</v>
      </c>
    </row>
    <row r="360" spans="1:7" ht="76.5">
      <c r="A360" s="9">
        <f t="shared" si="5"/>
        <v>345</v>
      </c>
      <c r="B360" s="87" t="s">
        <v>375</v>
      </c>
      <c r="C360" s="88" t="s">
        <v>445</v>
      </c>
      <c r="D360" s="88" t="s">
        <v>376</v>
      </c>
      <c r="E360" s="88"/>
      <c r="F360" s="89">
        <v>1526.8</v>
      </c>
      <c r="G360" s="89">
        <v>1526.8</v>
      </c>
    </row>
    <row r="361" spans="1:7" ht="38.25">
      <c r="A361" s="9">
        <f t="shared" si="5"/>
        <v>346</v>
      </c>
      <c r="B361" s="87" t="s">
        <v>625</v>
      </c>
      <c r="C361" s="88" t="s">
        <v>445</v>
      </c>
      <c r="D361" s="88" t="s">
        <v>376</v>
      </c>
      <c r="E361" s="88" t="s">
        <v>372</v>
      </c>
      <c r="F361" s="89">
        <v>1526.8</v>
      </c>
      <c r="G361" s="89">
        <v>1526.8</v>
      </c>
    </row>
    <row r="362" spans="1:7" ht="12.75">
      <c r="A362" s="9">
        <f t="shared" si="5"/>
        <v>347</v>
      </c>
      <c r="B362" s="87" t="s">
        <v>373</v>
      </c>
      <c r="C362" s="88" t="s">
        <v>445</v>
      </c>
      <c r="D362" s="88" t="s">
        <v>376</v>
      </c>
      <c r="E362" s="88" t="s">
        <v>374</v>
      </c>
      <c r="F362" s="89">
        <v>1526.8</v>
      </c>
      <c r="G362" s="89">
        <v>1526.8</v>
      </c>
    </row>
    <row r="363" spans="1:7" ht="89.25">
      <c r="A363" s="9">
        <f t="shared" si="5"/>
        <v>348</v>
      </c>
      <c r="B363" s="96" t="s">
        <v>377</v>
      </c>
      <c r="C363" s="88" t="s">
        <v>445</v>
      </c>
      <c r="D363" s="88" t="s">
        <v>378</v>
      </c>
      <c r="E363" s="88"/>
      <c r="F363" s="89">
        <v>49.8</v>
      </c>
      <c r="G363" s="89">
        <v>49.8</v>
      </c>
    </row>
    <row r="364" spans="1:7" ht="38.25">
      <c r="A364" s="9">
        <f t="shared" si="5"/>
        <v>349</v>
      </c>
      <c r="B364" s="87" t="s">
        <v>625</v>
      </c>
      <c r="C364" s="88" t="s">
        <v>445</v>
      </c>
      <c r="D364" s="88" t="s">
        <v>378</v>
      </c>
      <c r="E364" s="88" t="s">
        <v>372</v>
      </c>
      <c r="F364" s="89">
        <v>49.8</v>
      </c>
      <c r="G364" s="89">
        <v>49.8</v>
      </c>
    </row>
    <row r="365" spans="1:7" ht="12.75">
      <c r="A365" s="9">
        <f t="shared" si="5"/>
        <v>350</v>
      </c>
      <c r="B365" s="87" t="s">
        <v>373</v>
      </c>
      <c r="C365" s="88" t="s">
        <v>445</v>
      </c>
      <c r="D365" s="88" t="s">
        <v>378</v>
      </c>
      <c r="E365" s="88" t="s">
        <v>374</v>
      </c>
      <c r="F365" s="89">
        <v>49.8</v>
      </c>
      <c r="G365" s="89">
        <v>49.8</v>
      </c>
    </row>
    <row r="366" spans="1:7" ht="38.25">
      <c r="A366" s="9">
        <f t="shared" si="5"/>
        <v>351</v>
      </c>
      <c r="B366" s="87" t="s">
        <v>379</v>
      </c>
      <c r="C366" s="88" t="s">
        <v>445</v>
      </c>
      <c r="D366" s="88" t="s">
        <v>380</v>
      </c>
      <c r="E366" s="88"/>
      <c r="F366" s="89">
        <v>127</v>
      </c>
      <c r="G366" s="89">
        <v>127</v>
      </c>
    </row>
    <row r="367" spans="1:7" ht="89.25">
      <c r="A367" s="9">
        <f t="shared" si="5"/>
        <v>352</v>
      </c>
      <c r="B367" s="96" t="s">
        <v>381</v>
      </c>
      <c r="C367" s="88" t="s">
        <v>445</v>
      </c>
      <c r="D367" s="88" t="s">
        <v>382</v>
      </c>
      <c r="E367" s="88"/>
      <c r="F367" s="89">
        <v>75</v>
      </c>
      <c r="G367" s="89">
        <v>75</v>
      </c>
    </row>
    <row r="368" spans="1:7" ht="25.5">
      <c r="A368" s="9">
        <f t="shared" si="5"/>
        <v>353</v>
      </c>
      <c r="B368" s="87" t="s">
        <v>629</v>
      </c>
      <c r="C368" s="88" t="s">
        <v>445</v>
      </c>
      <c r="D368" s="88" t="s">
        <v>382</v>
      </c>
      <c r="E368" s="88" t="s">
        <v>630</v>
      </c>
      <c r="F368" s="89">
        <v>75</v>
      </c>
      <c r="G368" s="89">
        <v>75</v>
      </c>
    </row>
    <row r="369" spans="1:7" ht="38.25">
      <c r="A369" s="9">
        <f t="shared" si="5"/>
        <v>354</v>
      </c>
      <c r="B369" s="87" t="s">
        <v>701</v>
      </c>
      <c r="C369" s="88" t="s">
        <v>445</v>
      </c>
      <c r="D369" s="88" t="s">
        <v>382</v>
      </c>
      <c r="E369" s="88" t="s">
        <v>631</v>
      </c>
      <c r="F369" s="89">
        <v>75</v>
      </c>
      <c r="G369" s="89">
        <v>75</v>
      </c>
    </row>
    <row r="370" spans="1:7" ht="89.25">
      <c r="A370" s="9">
        <f t="shared" si="5"/>
        <v>355</v>
      </c>
      <c r="B370" s="96" t="s">
        <v>769</v>
      </c>
      <c r="C370" s="88" t="s">
        <v>445</v>
      </c>
      <c r="D370" s="88" t="s">
        <v>770</v>
      </c>
      <c r="E370" s="88"/>
      <c r="F370" s="89">
        <v>52</v>
      </c>
      <c r="G370" s="89">
        <v>52</v>
      </c>
    </row>
    <row r="371" spans="1:7" ht="38.25">
      <c r="A371" s="9">
        <f t="shared" si="5"/>
        <v>356</v>
      </c>
      <c r="B371" s="87" t="s">
        <v>625</v>
      </c>
      <c r="C371" s="88" t="s">
        <v>445</v>
      </c>
      <c r="D371" s="88" t="s">
        <v>770</v>
      </c>
      <c r="E371" s="88" t="s">
        <v>372</v>
      </c>
      <c r="F371" s="89">
        <v>52</v>
      </c>
      <c r="G371" s="89">
        <v>52</v>
      </c>
    </row>
    <row r="372" spans="1:7" ht="12.75">
      <c r="A372" s="9">
        <f t="shared" si="5"/>
        <v>357</v>
      </c>
      <c r="B372" s="87" t="s">
        <v>373</v>
      </c>
      <c r="C372" s="88" t="s">
        <v>445</v>
      </c>
      <c r="D372" s="88" t="s">
        <v>770</v>
      </c>
      <c r="E372" s="88" t="s">
        <v>374</v>
      </c>
      <c r="F372" s="89">
        <v>52</v>
      </c>
      <c r="G372" s="89">
        <v>52</v>
      </c>
    </row>
    <row r="373" spans="1:7" ht="12.75">
      <c r="A373" s="9">
        <f t="shared" si="5"/>
        <v>358</v>
      </c>
      <c r="B373" s="87" t="s">
        <v>446</v>
      </c>
      <c r="C373" s="88" t="s">
        <v>447</v>
      </c>
      <c r="D373" s="88"/>
      <c r="E373" s="88"/>
      <c r="F373" s="89">
        <v>17799.7</v>
      </c>
      <c r="G373" s="89">
        <v>17799.7</v>
      </c>
    </row>
    <row r="374" spans="1:7" ht="25.5">
      <c r="A374" s="9">
        <f t="shared" si="5"/>
        <v>359</v>
      </c>
      <c r="B374" s="87" t="s">
        <v>202</v>
      </c>
      <c r="C374" s="88" t="s">
        <v>447</v>
      </c>
      <c r="D374" s="88" t="s">
        <v>203</v>
      </c>
      <c r="E374" s="88"/>
      <c r="F374" s="89">
        <v>17799.7</v>
      </c>
      <c r="G374" s="89">
        <v>17799.7</v>
      </c>
    </row>
    <row r="375" spans="1:7" ht="38.25">
      <c r="A375" s="9">
        <f t="shared" si="5"/>
        <v>360</v>
      </c>
      <c r="B375" s="87" t="s">
        <v>1100</v>
      </c>
      <c r="C375" s="88" t="s">
        <v>447</v>
      </c>
      <c r="D375" s="88" t="s">
        <v>251</v>
      </c>
      <c r="E375" s="88"/>
      <c r="F375" s="89">
        <v>17799.7</v>
      </c>
      <c r="G375" s="89">
        <v>17799.7</v>
      </c>
    </row>
    <row r="376" spans="1:7" ht="76.5">
      <c r="A376" s="9">
        <f t="shared" si="5"/>
        <v>361</v>
      </c>
      <c r="B376" s="87" t="s">
        <v>1101</v>
      </c>
      <c r="C376" s="88" t="s">
        <v>447</v>
      </c>
      <c r="D376" s="88" t="s">
        <v>252</v>
      </c>
      <c r="E376" s="88"/>
      <c r="F376" s="89">
        <v>14630.3</v>
      </c>
      <c r="G376" s="89">
        <v>14630.3</v>
      </c>
    </row>
    <row r="377" spans="1:7" ht="76.5">
      <c r="A377" s="9">
        <f t="shared" si="5"/>
        <v>362</v>
      </c>
      <c r="B377" s="87" t="s">
        <v>308</v>
      </c>
      <c r="C377" s="88" t="s">
        <v>447</v>
      </c>
      <c r="D377" s="88" t="s">
        <v>252</v>
      </c>
      <c r="E377" s="88" t="s">
        <v>309</v>
      </c>
      <c r="F377" s="89">
        <v>13720</v>
      </c>
      <c r="G377" s="89">
        <v>13720</v>
      </c>
    </row>
    <row r="378" spans="1:7" ht="25.5">
      <c r="A378" s="9">
        <f t="shared" si="5"/>
        <v>363</v>
      </c>
      <c r="B378" s="87" t="s">
        <v>937</v>
      </c>
      <c r="C378" s="88" t="s">
        <v>447</v>
      </c>
      <c r="D378" s="88" t="s">
        <v>252</v>
      </c>
      <c r="E378" s="88" t="s">
        <v>761</v>
      </c>
      <c r="F378" s="89">
        <v>13720</v>
      </c>
      <c r="G378" s="89">
        <v>13720</v>
      </c>
    </row>
    <row r="379" spans="1:7" ht="25.5">
      <c r="A379" s="9">
        <f t="shared" si="5"/>
        <v>364</v>
      </c>
      <c r="B379" s="87" t="s">
        <v>629</v>
      </c>
      <c r="C379" s="88" t="s">
        <v>447</v>
      </c>
      <c r="D379" s="88" t="s">
        <v>252</v>
      </c>
      <c r="E379" s="88" t="s">
        <v>630</v>
      </c>
      <c r="F379" s="89">
        <v>905.3</v>
      </c>
      <c r="G379" s="89">
        <v>905.3</v>
      </c>
    </row>
    <row r="380" spans="1:7" ht="38.25">
      <c r="A380" s="9">
        <f t="shared" si="5"/>
        <v>365</v>
      </c>
      <c r="B380" s="87" t="s">
        <v>701</v>
      </c>
      <c r="C380" s="88" t="s">
        <v>447</v>
      </c>
      <c r="D380" s="88" t="s">
        <v>252</v>
      </c>
      <c r="E380" s="88" t="s">
        <v>631</v>
      </c>
      <c r="F380" s="89">
        <v>905.3</v>
      </c>
      <c r="G380" s="89">
        <v>905.3</v>
      </c>
    </row>
    <row r="381" spans="1:7" ht="12.75">
      <c r="A381" s="9">
        <f t="shared" si="5"/>
        <v>366</v>
      </c>
      <c r="B381" s="87" t="s">
        <v>655</v>
      </c>
      <c r="C381" s="88" t="s">
        <v>447</v>
      </c>
      <c r="D381" s="88" t="s">
        <v>252</v>
      </c>
      <c r="E381" s="88" t="s">
        <v>656</v>
      </c>
      <c r="F381" s="89">
        <v>5</v>
      </c>
      <c r="G381" s="89">
        <v>5</v>
      </c>
    </row>
    <row r="382" spans="1:7" ht="12.75">
      <c r="A382" s="9">
        <f t="shared" si="5"/>
        <v>367</v>
      </c>
      <c r="B382" s="87" t="s">
        <v>657</v>
      </c>
      <c r="C382" s="88" t="s">
        <v>447</v>
      </c>
      <c r="D382" s="88" t="s">
        <v>252</v>
      </c>
      <c r="E382" s="88" t="s">
        <v>658</v>
      </c>
      <c r="F382" s="89">
        <v>5</v>
      </c>
      <c r="G382" s="89">
        <v>5</v>
      </c>
    </row>
    <row r="383" spans="1:7" ht="89.25">
      <c r="A383" s="9">
        <f t="shared" si="5"/>
        <v>368</v>
      </c>
      <c r="B383" s="87" t="s">
        <v>1102</v>
      </c>
      <c r="C383" s="88" t="s">
        <v>447</v>
      </c>
      <c r="D383" s="88" t="s">
        <v>254</v>
      </c>
      <c r="E383" s="88"/>
      <c r="F383" s="89">
        <v>3169.4</v>
      </c>
      <c r="G383" s="89">
        <v>3169.4</v>
      </c>
    </row>
    <row r="384" spans="1:7" ht="71.25" customHeight="1">
      <c r="A384" s="9">
        <f t="shared" si="5"/>
        <v>369</v>
      </c>
      <c r="B384" s="87" t="s">
        <v>308</v>
      </c>
      <c r="C384" s="88" t="s">
        <v>447</v>
      </c>
      <c r="D384" s="88" t="s">
        <v>254</v>
      </c>
      <c r="E384" s="88" t="s">
        <v>309</v>
      </c>
      <c r="F384" s="89">
        <v>2995.2</v>
      </c>
      <c r="G384" s="89">
        <v>2995.2</v>
      </c>
    </row>
    <row r="385" spans="1:7" ht="25.5">
      <c r="A385" s="9">
        <f t="shared" si="5"/>
        <v>370</v>
      </c>
      <c r="B385" s="87" t="s">
        <v>626</v>
      </c>
      <c r="C385" s="88" t="s">
        <v>447</v>
      </c>
      <c r="D385" s="88" t="s">
        <v>254</v>
      </c>
      <c r="E385" s="88" t="s">
        <v>571</v>
      </c>
      <c r="F385" s="89">
        <v>2995.2</v>
      </c>
      <c r="G385" s="89">
        <v>2995.2</v>
      </c>
    </row>
    <row r="386" spans="1:7" ht="25.5">
      <c r="A386" s="9">
        <f t="shared" si="5"/>
        <v>371</v>
      </c>
      <c r="B386" s="87" t="s">
        <v>629</v>
      </c>
      <c r="C386" s="88" t="s">
        <v>447</v>
      </c>
      <c r="D386" s="88" t="s">
        <v>254</v>
      </c>
      <c r="E386" s="88" t="s">
        <v>630</v>
      </c>
      <c r="F386" s="89">
        <v>167.2</v>
      </c>
      <c r="G386" s="89">
        <v>167.2</v>
      </c>
    </row>
    <row r="387" spans="1:7" ht="38.25">
      <c r="A387" s="9">
        <f t="shared" si="5"/>
        <v>372</v>
      </c>
      <c r="B387" s="87" t="s">
        <v>701</v>
      </c>
      <c r="C387" s="88" t="s">
        <v>447</v>
      </c>
      <c r="D387" s="88" t="s">
        <v>254</v>
      </c>
      <c r="E387" s="88" t="s">
        <v>631</v>
      </c>
      <c r="F387" s="89">
        <v>167.2</v>
      </c>
      <c r="G387" s="89">
        <v>167.2</v>
      </c>
    </row>
    <row r="388" spans="1:7" ht="12.75">
      <c r="A388" s="9">
        <f t="shared" si="5"/>
        <v>373</v>
      </c>
      <c r="B388" s="87" t="s">
        <v>655</v>
      </c>
      <c r="C388" s="88" t="s">
        <v>447</v>
      </c>
      <c r="D388" s="88" t="s">
        <v>254</v>
      </c>
      <c r="E388" s="88" t="s">
        <v>656</v>
      </c>
      <c r="F388" s="89">
        <v>7</v>
      </c>
      <c r="G388" s="89">
        <v>7</v>
      </c>
    </row>
    <row r="389" spans="1:7" ht="12.75">
      <c r="A389" s="9">
        <f t="shared" si="5"/>
        <v>374</v>
      </c>
      <c r="B389" s="87" t="s">
        <v>657</v>
      </c>
      <c r="C389" s="88" t="s">
        <v>447</v>
      </c>
      <c r="D389" s="88" t="s">
        <v>254</v>
      </c>
      <c r="E389" s="88" t="s">
        <v>658</v>
      </c>
      <c r="F389" s="89">
        <v>7</v>
      </c>
      <c r="G389" s="89">
        <v>7</v>
      </c>
    </row>
    <row r="390" spans="1:7" ht="12.75">
      <c r="A390" s="195">
        <f t="shared" si="5"/>
        <v>375</v>
      </c>
      <c r="B390" s="84" t="s">
        <v>448</v>
      </c>
      <c r="C390" s="83" t="s">
        <v>449</v>
      </c>
      <c r="D390" s="83"/>
      <c r="E390" s="83"/>
      <c r="F390" s="85">
        <v>23455</v>
      </c>
      <c r="G390" s="85">
        <v>22811.5</v>
      </c>
    </row>
    <row r="391" spans="1:7" ht="12.75">
      <c r="A391" s="9">
        <f t="shared" si="5"/>
        <v>376</v>
      </c>
      <c r="B391" s="87" t="s">
        <v>450</v>
      </c>
      <c r="C391" s="88" t="s">
        <v>451</v>
      </c>
      <c r="D391" s="88"/>
      <c r="E391" s="88"/>
      <c r="F391" s="89">
        <v>22905</v>
      </c>
      <c r="G391" s="89">
        <v>22811.5</v>
      </c>
    </row>
    <row r="392" spans="1:7" ht="25.5">
      <c r="A392" s="9">
        <f t="shared" si="5"/>
        <v>377</v>
      </c>
      <c r="B392" s="87" t="s">
        <v>779</v>
      </c>
      <c r="C392" s="88" t="s">
        <v>451</v>
      </c>
      <c r="D392" s="88" t="s">
        <v>780</v>
      </c>
      <c r="E392" s="88"/>
      <c r="F392" s="89">
        <v>22905</v>
      </c>
      <c r="G392" s="89">
        <v>22811.5</v>
      </c>
    </row>
    <row r="393" spans="1:7" ht="25.5">
      <c r="A393" s="9">
        <f t="shared" si="5"/>
        <v>378</v>
      </c>
      <c r="B393" s="87" t="s">
        <v>816</v>
      </c>
      <c r="C393" s="88" t="s">
        <v>451</v>
      </c>
      <c r="D393" s="88" t="s">
        <v>782</v>
      </c>
      <c r="E393" s="88"/>
      <c r="F393" s="89">
        <v>124.2</v>
      </c>
      <c r="G393" s="89">
        <v>30.7</v>
      </c>
    </row>
    <row r="394" spans="1:7" ht="66.75" customHeight="1">
      <c r="A394" s="9">
        <f t="shared" si="5"/>
        <v>379</v>
      </c>
      <c r="B394" s="87" t="s">
        <v>1009</v>
      </c>
      <c r="C394" s="88" t="s">
        <v>451</v>
      </c>
      <c r="D394" s="88" t="s">
        <v>729</v>
      </c>
      <c r="E394" s="88"/>
      <c r="F394" s="89">
        <v>30.7</v>
      </c>
      <c r="G394" s="89">
        <v>30.7</v>
      </c>
    </row>
    <row r="395" spans="1:7" ht="38.25">
      <c r="A395" s="9">
        <f t="shared" si="5"/>
        <v>380</v>
      </c>
      <c r="B395" s="87" t="s">
        <v>625</v>
      </c>
      <c r="C395" s="88" t="s">
        <v>451</v>
      </c>
      <c r="D395" s="88" t="s">
        <v>729</v>
      </c>
      <c r="E395" s="88" t="s">
        <v>372</v>
      </c>
      <c r="F395" s="89">
        <v>30.7</v>
      </c>
      <c r="G395" s="89">
        <v>30.7</v>
      </c>
    </row>
    <row r="396" spans="1:7" ht="12.75">
      <c r="A396" s="9">
        <f t="shared" si="5"/>
        <v>381</v>
      </c>
      <c r="B396" s="87" t="s">
        <v>373</v>
      </c>
      <c r="C396" s="88" t="s">
        <v>451</v>
      </c>
      <c r="D396" s="88" t="s">
        <v>729</v>
      </c>
      <c r="E396" s="88" t="s">
        <v>374</v>
      </c>
      <c r="F396" s="89">
        <v>30.7</v>
      </c>
      <c r="G396" s="89">
        <v>30.7</v>
      </c>
    </row>
    <row r="397" spans="1:7" ht="77.25" customHeight="1">
      <c r="A397" s="9">
        <f t="shared" si="5"/>
        <v>382</v>
      </c>
      <c r="B397" s="87" t="s">
        <v>1010</v>
      </c>
      <c r="C397" s="88" t="s">
        <v>451</v>
      </c>
      <c r="D397" s="88" t="s">
        <v>783</v>
      </c>
      <c r="E397" s="88"/>
      <c r="F397" s="89">
        <v>93.5</v>
      </c>
      <c r="G397" s="89">
        <v>0</v>
      </c>
    </row>
    <row r="398" spans="1:7" ht="38.25">
      <c r="A398" s="9">
        <f t="shared" si="5"/>
        <v>383</v>
      </c>
      <c r="B398" s="87" t="s">
        <v>625</v>
      </c>
      <c r="C398" s="88" t="s">
        <v>451</v>
      </c>
      <c r="D398" s="88" t="s">
        <v>783</v>
      </c>
      <c r="E398" s="88" t="s">
        <v>372</v>
      </c>
      <c r="F398" s="89">
        <v>93.5</v>
      </c>
      <c r="G398" s="89">
        <v>0</v>
      </c>
    </row>
    <row r="399" spans="1:7" ht="12.75">
      <c r="A399" s="9">
        <f t="shared" si="5"/>
        <v>384</v>
      </c>
      <c r="B399" s="87" t="s">
        <v>373</v>
      </c>
      <c r="C399" s="88" t="s">
        <v>451</v>
      </c>
      <c r="D399" s="88" t="s">
        <v>783</v>
      </c>
      <c r="E399" s="88" t="s">
        <v>374</v>
      </c>
      <c r="F399" s="89">
        <v>93.5</v>
      </c>
      <c r="G399" s="89">
        <v>0</v>
      </c>
    </row>
    <row r="400" spans="1:7" ht="38.25">
      <c r="A400" s="9">
        <f t="shared" si="5"/>
        <v>385</v>
      </c>
      <c r="B400" s="87" t="s">
        <v>817</v>
      </c>
      <c r="C400" s="88" t="s">
        <v>451</v>
      </c>
      <c r="D400" s="88" t="s">
        <v>784</v>
      </c>
      <c r="E400" s="88"/>
      <c r="F400" s="89">
        <v>22780.8</v>
      </c>
      <c r="G400" s="89">
        <v>22780.8</v>
      </c>
    </row>
    <row r="401" spans="1:7" ht="76.5">
      <c r="A401" s="9">
        <f t="shared" si="5"/>
        <v>386</v>
      </c>
      <c r="B401" s="87" t="s">
        <v>818</v>
      </c>
      <c r="C401" s="88" t="s">
        <v>451</v>
      </c>
      <c r="D401" s="88" t="s">
        <v>785</v>
      </c>
      <c r="E401" s="88"/>
      <c r="F401" s="89">
        <v>7625.9</v>
      </c>
      <c r="G401" s="89">
        <v>7625.9</v>
      </c>
    </row>
    <row r="402" spans="1:7" ht="38.25">
      <c r="A402" s="9">
        <f aca="true" t="shared" si="6" ref="A402:A465">A401+1</f>
        <v>387</v>
      </c>
      <c r="B402" s="87" t="s">
        <v>625</v>
      </c>
      <c r="C402" s="88" t="s">
        <v>451</v>
      </c>
      <c r="D402" s="88" t="s">
        <v>785</v>
      </c>
      <c r="E402" s="88" t="s">
        <v>372</v>
      </c>
      <c r="F402" s="89">
        <v>7625.9</v>
      </c>
      <c r="G402" s="89">
        <v>7625.9</v>
      </c>
    </row>
    <row r="403" spans="1:7" ht="12.75">
      <c r="A403" s="9">
        <f t="shared" si="6"/>
        <v>388</v>
      </c>
      <c r="B403" s="87" t="s">
        <v>373</v>
      </c>
      <c r="C403" s="88" t="s">
        <v>451</v>
      </c>
      <c r="D403" s="88" t="s">
        <v>785</v>
      </c>
      <c r="E403" s="88" t="s">
        <v>374</v>
      </c>
      <c r="F403" s="89">
        <v>7625.9</v>
      </c>
      <c r="G403" s="89">
        <v>7625.9</v>
      </c>
    </row>
    <row r="404" spans="1:7" ht="76.5">
      <c r="A404" s="9">
        <f t="shared" si="6"/>
        <v>389</v>
      </c>
      <c r="B404" s="87" t="s">
        <v>807</v>
      </c>
      <c r="C404" s="88" t="s">
        <v>451</v>
      </c>
      <c r="D404" s="88" t="s">
        <v>171</v>
      </c>
      <c r="E404" s="88"/>
      <c r="F404" s="89">
        <v>15154.9</v>
      </c>
      <c r="G404" s="89">
        <v>15154.9</v>
      </c>
    </row>
    <row r="405" spans="1:7" ht="38.25">
      <c r="A405" s="9">
        <f t="shared" si="6"/>
        <v>390</v>
      </c>
      <c r="B405" s="87" t="s">
        <v>625</v>
      </c>
      <c r="C405" s="88" t="s">
        <v>451</v>
      </c>
      <c r="D405" s="88" t="s">
        <v>171</v>
      </c>
      <c r="E405" s="88" t="s">
        <v>372</v>
      </c>
      <c r="F405" s="89">
        <v>15154.9</v>
      </c>
      <c r="G405" s="89">
        <v>15154.9</v>
      </c>
    </row>
    <row r="406" spans="1:7" ht="12.75">
      <c r="A406" s="9">
        <f t="shared" si="6"/>
        <v>391</v>
      </c>
      <c r="B406" s="87" t="s">
        <v>373</v>
      </c>
      <c r="C406" s="88" t="s">
        <v>451</v>
      </c>
      <c r="D406" s="88" t="s">
        <v>171</v>
      </c>
      <c r="E406" s="88" t="s">
        <v>374</v>
      </c>
      <c r="F406" s="89">
        <v>15154.9</v>
      </c>
      <c r="G406" s="89">
        <v>15154.9</v>
      </c>
    </row>
    <row r="407" spans="1:7" ht="25.5">
      <c r="A407" s="9">
        <f t="shared" si="6"/>
        <v>392</v>
      </c>
      <c r="B407" s="87" t="s">
        <v>452</v>
      </c>
      <c r="C407" s="88" t="s">
        <v>453</v>
      </c>
      <c r="D407" s="88"/>
      <c r="E407" s="88"/>
      <c r="F407" s="89">
        <v>550</v>
      </c>
      <c r="G407" s="89">
        <v>0</v>
      </c>
    </row>
    <row r="408" spans="1:7" ht="25.5">
      <c r="A408" s="9">
        <f t="shared" si="6"/>
        <v>393</v>
      </c>
      <c r="B408" s="87" t="s">
        <v>779</v>
      </c>
      <c r="C408" s="88" t="s">
        <v>453</v>
      </c>
      <c r="D408" s="88" t="s">
        <v>780</v>
      </c>
      <c r="E408" s="88"/>
      <c r="F408" s="89">
        <v>550</v>
      </c>
      <c r="G408" s="89">
        <v>0</v>
      </c>
    </row>
    <row r="409" spans="1:7" ht="25.5">
      <c r="A409" s="9">
        <f t="shared" si="6"/>
        <v>394</v>
      </c>
      <c r="B409" s="87" t="s">
        <v>821</v>
      </c>
      <c r="C409" s="88" t="s">
        <v>453</v>
      </c>
      <c r="D409" s="88" t="s">
        <v>174</v>
      </c>
      <c r="E409" s="88"/>
      <c r="F409" s="89">
        <v>550</v>
      </c>
      <c r="G409" s="89">
        <v>0</v>
      </c>
    </row>
    <row r="410" spans="1:7" ht="51">
      <c r="A410" s="9">
        <f t="shared" si="6"/>
        <v>395</v>
      </c>
      <c r="B410" s="87" t="s">
        <v>822</v>
      </c>
      <c r="C410" s="88" t="s">
        <v>453</v>
      </c>
      <c r="D410" s="88" t="s">
        <v>175</v>
      </c>
      <c r="E410" s="88"/>
      <c r="F410" s="89">
        <v>550</v>
      </c>
      <c r="G410" s="89">
        <v>0</v>
      </c>
    </row>
    <row r="411" spans="1:7" ht="25.5">
      <c r="A411" s="9">
        <f t="shared" si="6"/>
        <v>396</v>
      </c>
      <c r="B411" s="87" t="s">
        <v>629</v>
      </c>
      <c r="C411" s="88" t="s">
        <v>453</v>
      </c>
      <c r="D411" s="88" t="s">
        <v>175</v>
      </c>
      <c r="E411" s="88" t="s">
        <v>630</v>
      </c>
      <c r="F411" s="89">
        <v>550</v>
      </c>
      <c r="G411" s="89">
        <v>0</v>
      </c>
    </row>
    <row r="412" spans="1:7" ht="38.25">
      <c r="A412" s="9">
        <f t="shared" si="6"/>
        <v>397</v>
      </c>
      <c r="B412" s="87" t="s">
        <v>701</v>
      </c>
      <c r="C412" s="88" t="s">
        <v>453</v>
      </c>
      <c r="D412" s="88" t="s">
        <v>175</v>
      </c>
      <c r="E412" s="88" t="s">
        <v>631</v>
      </c>
      <c r="F412" s="89">
        <v>550</v>
      </c>
      <c r="G412" s="89">
        <v>0</v>
      </c>
    </row>
    <row r="413" spans="1:7" ht="12.75">
      <c r="A413" s="195">
        <f t="shared" si="6"/>
        <v>398</v>
      </c>
      <c r="B413" s="84" t="s">
        <v>176</v>
      </c>
      <c r="C413" s="83" t="s">
        <v>466</v>
      </c>
      <c r="D413" s="83"/>
      <c r="E413" s="83"/>
      <c r="F413" s="85">
        <v>42483.6</v>
      </c>
      <c r="G413" s="85">
        <v>44234.3</v>
      </c>
    </row>
    <row r="414" spans="1:7" ht="12.75">
      <c r="A414" s="9">
        <f t="shared" si="6"/>
        <v>399</v>
      </c>
      <c r="B414" s="87" t="s">
        <v>467</v>
      </c>
      <c r="C414" s="88" t="s">
        <v>468</v>
      </c>
      <c r="D414" s="88"/>
      <c r="E414" s="88"/>
      <c r="F414" s="89">
        <v>650</v>
      </c>
      <c r="G414" s="89">
        <v>650</v>
      </c>
    </row>
    <row r="415" spans="1:7" ht="38.25">
      <c r="A415" s="9">
        <f t="shared" si="6"/>
        <v>400</v>
      </c>
      <c r="B415" s="87" t="s">
        <v>118</v>
      </c>
      <c r="C415" s="88" t="s">
        <v>468</v>
      </c>
      <c r="D415" s="88" t="s">
        <v>271</v>
      </c>
      <c r="E415" s="88"/>
      <c r="F415" s="89">
        <v>650</v>
      </c>
      <c r="G415" s="89">
        <v>650</v>
      </c>
    </row>
    <row r="416" spans="1:7" ht="38.25">
      <c r="A416" s="9">
        <f t="shared" si="6"/>
        <v>401</v>
      </c>
      <c r="B416" s="87" t="s">
        <v>272</v>
      </c>
      <c r="C416" s="88" t="s">
        <v>468</v>
      </c>
      <c r="D416" s="88" t="s">
        <v>273</v>
      </c>
      <c r="E416" s="88"/>
      <c r="F416" s="89">
        <v>650</v>
      </c>
      <c r="G416" s="89">
        <v>650</v>
      </c>
    </row>
    <row r="417" spans="1:7" ht="89.25">
      <c r="A417" s="9">
        <f t="shared" si="6"/>
        <v>402</v>
      </c>
      <c r="B417" s="87" t="s">
        <v>86</v>
      </c>
      <c r="C417" s="88" t="s">
        <v>468</v>
      </c>
      <c r="D417" s="88" t="s">
        <v>274</v>
      </c>
      <c r="E417" s="88"/>
      <c r="F417" s="89">
        <v>650</v>
      </c>
      <c r="G417" s="89">
        <v>650</v>
      </c>
    </row>
    <row r="418" spans="1:7" ht="25.5">
      <c r="A418" s="9">
        <f t="shared" si="6"/>
        <v>403</v>
      </c>
      <c r="B418" s="87" t="s">
        <v>775</v>
      </c>
      <c r="C418" s="88" t="s">
        <v>468</v>
      </c>
      <c r="D418" s="88" t="s">
        <v>274</v>
      </c>
      <c r="E418" s="88" t="s">
        <v>776</v>
      </c>
      <c r="F418" s="89">
        <v>650</v>
      </c>
      <c r="G418" s="89">
        <v>650</v>
      </c>
    </row>
    <row r="419" spans="1:7" ht="25.5">
      <c r="A419" s="9">
        <f t="shared" si="6"/>
        <v>404</v>
      </c>
      <c r="B419" s="87" t="s">
        <v>275</v>
      </c>
      <c r="C419" s="88" t="s">
        <v>468</v>
      </c>
      <c r="D419" s="88" t="s">
        <v>274</v>
      </c>
      <c r="E419" s="88" t="s">
        <v>276</v>
      </c>
      <c r="F419" s="89">
        <v>650</v>
      </c>
      <c r="G419" s="89">
        <v>650</v>
      </c>
    </row>
    <row r="420" spans="1:7" ht="12.75">
      <c r="A420" s="9">
        <f t="shared" si="6"/>
        <v>405</v>
      </c>
      <c r="B420" s="87" t="s">
        <v>469</v>
      </c>
      <c r="C420" s="88" t="s">
        <v>470</v>
      </c>
      <c r="D420" s="88"/>
      <c r="E420" s="88"/>
      <c r="F420" s="89">
        <v>10987.3</v>
      </c>
      <c r="G420" s="89">
        <v>10987.3</v>
      </c>
    </row>
    <row r="421" spans="1:7" ht="38.25">
      <c r="A421" s="9">
        <f t="shared" si="6"/>
        <v>406</v>
      </c>
      <c r="B421" s="87" t="s">
        <v>118</v>
      </c>
      <c r="C421" s="88" t="s">
        <v>470</v>
      </c>
      <c r="D421" s="88" t="s">
        <v>271</v>
      </c>
      <c r="E421" s="88"/>
      <c r="F421" s="89">
        <v>10987.3</v>
      </c>
      <c r="G421" s="89">
        <v>10987.3</v>
      </c>
    </row>
    <row r="422" spans="1:7" ht="25.5">
      <c r="A422" s="9">
        <f t="shared" si="6"/>
        <v>407</v>
      </c>
      <c r="B422" s="87" t="s">
        <v>277</v>
      </c>
      <c r="C422" s="88" t="s">
        <v>470</v>
      </c>
      <c r="D422" s="88" t="s">
        <v>278</v>
      </c>
      <c r="E422" s="88"/>
      <c r="F422" s="89">
        <v>10987.3</v>
      </c>
      <c r="G422" s="89">
        <v>10987.3</v>
      </c>
    </row>
    <row r="423" spans="1:7" ht="127.5">
      <c r="A423" s="9">
        <f t="shared" si="6"/>
        <v>408</v>
      </c>
      <c r="B423" s="96" t="s">
        <v>1113</v>
      </c>
      <c r="C423" s="88" t="s">
        <v>470</v>
      </c>
      <c r="D423" s="88" t="s">
        <v>279</v>
      </c>
      <c r="E423" s="88"/>
      <c r="F423" s="89">
        <v>10987.3</v>
      </c>
      <c r="G423" s="89">
        <v>10987.3</v>
      </c>
    </row>
    <row r="424" spans="1:7" ht="38.25">
      <c r="A424" s="9">
        <f t="shared" si="6"/>
        <v>409</v>
      </c>
      <c r="B424" s="87" t="s">
        <v>625</v>
      </c>
      <c r="C424" s="88" t="s">
        <v>470</v>
      </c>
      <c r="D424" s="88" t="s">
        <v>279</v>
      </c>
      <c r="E424" s="88" t="s">
        <v>372</v>
      </c>
      <c r="F424" s="89">
        <v>10987.3</v>
      </c>
      <c r="G424" s="89">
        <v>10987.3</v>
      </c>
    </row>
    <row r="425" spans="1:7" ht="12.75">
      <c r="A425" s="9">
        <f t="shared" si="6"/>
        <v>410</v>
      </c>
      <c r="B425" s="87" t="s">
        <v>373</v>
      </c>
      <c r="C425" s="88" t="s">
        <v>470</v>
      </c>
      <c r="D425" s="88" t="s">
        <v>279</v>
      </c>
      <c r="E425" s="88" t="s">
        <v>374</v>
      </c>
      <c r="F425" s="89">
        <v>10987.3</v>
      </c>
      <c r="G425" s="89">
        <v>10987.3</v>
      </c>
    </row>
    <row r="426" spans="1:7" ht="12.75">
      <c r="A426" s="9">
        <f t="shared" si="6"/>
        <v>411</v>
      </c>
      <c r="B426" s="87" t="s">
        <v>471</v>
      </c>
      <c r="C426" s="88" t="s">
        <v>472</v>
      </c>
      <c r="D426" s="88"/>
      <c r="E426" s="88"/>
      <c r="F426" s="89">
        <v>22096</v>
      </c>
      <c r="G426" s="89">
        <v>22105</v>
      </c>
    </row>
    <row r="427" spans="1:7" ht="25.5">
      <c r="A427" s="9">
        <f t="shared" si="6"/>
        <v>412</v>
      </c>
      <c r="B427" s="87" t="s">
        <v>202</v>
      </c>
      <c r="C427" s="88" t="s">
        <v>472</v>
      </c>
      <c r="D427" s="88" t="s">
        <v>203</v>
      </c>
      <c r="E427" s="88"/>
      <c r="F427" s="89">
        <v>20304.7</v>
      </c>
      <c r="G427" s="89">
        <v>20304.7</v>
      </c>
    </row>
    <row r="428" spans="1:7" ht="25.5">
      <c r="A428" s="9">
        <f t="shared" si="6"/>
        <v>413</v>
      </c>
      <c r="B428" s="87" t="s">
        <v>826</v>
      </c>
      <c r="C428" s="88" t="s">
        <v>472</v>
      </c>
      <c r="D428" s="88" t="s">
        <v>205</v>
      </c>
      <c r="E428" s="88"/>
      <c r="F428" s="89">
        <v>20304.7</v>
      </c>
      <c r="G428" s="89">
        <v>20304.7</v>
      </c>
    </row>
    <row r="429" spans="1:7" ht="165.75">
      <c r="A429" s="9">
        <f t="shared" si="6"/>
        <v>414</v>
      </c>
      <c r="B429" s="96" t="s">
        <v>255</v>
      </c>
      <c r="C429" s="88" t="s">
        <v>472</v>
      </c>
      <c r="D429" s="88" t="s">
        <v>256</v>
      </c>
      <c r="E429" s="88"/>
      <c r="F429" s="89">
        <v>48</v>
      </c>
      <c r="G429" s="89">
        <v>48</v>
      </c>
    </row>
    <row r="430" spans="1:7" ht="25.5">
      <c r="A430" s="9">
        <f t="shared" si="6"/>
        <v>415</v>
      </c>
      <c r="B430" s="87" t="s">
        <v>629</v>
      </c>
      <c r="C430" s="88" t="s">
        <v>472</v>
      </c>
      <c r="D430" s="88" t="s">
        <v>256</v>
      </c>
      <c r="E430" s="88" t="s">
        <v>630</v>
      </c>
      <c r="F430" s="89">
        <v>18</v>
      </c>
      <c r="G430" s="89">
        <v>18</v>
      </c>
    </row>
    <row r="431" spans="1:7" ht="38.25">
      <c r="A431" s="9">
        <f t="shared" si="6"/>
        <v>416</v>
      </c>
      <c r="B431" s="87" t="s">
        <v>701</v>
      </c>
      <c r="C431" s="88" t="s">
        <v>472</v>
      </c>
      <c r="D431" s="88" t="s">
        <v>256</v>
      </c>
      <c r="E431" s="88" t="s">
        <v>631</v>
      </c>
      <c r="F431" s="89">
        <v>18</v>
      </c>
      <c r="G431" s="89">
        <v>18</v>
      </c>
    </row>
    <row r="432" spans="1:7" ht="38.25">
      <c r="A432" s="9">
        <f t="shared" si="6"/>
        <v>417</v>
      </c>
      <c r="B432" s="87" t="s">
        <v>625</v>
      </c>
      <c r="C432" s="88" t="s">
        <v>472</v>
      </c>
      <c r="D432" s="88" t="s">
        <v>256</v>
      </c>
      <c r="E432" s="88" t="s">
        <v>372</v>
      </c>
      <c r="F432" s="89">
        <v>30</v>
      </c>
      <c r="G432" s="89">
        <v>30</v>
      </c>
    </row>
    <row r="433" spans="1:7" ht="12.75">
      <c r="A433" s="9">
        <f t="shared" si="6"/>
        <v>418</v>
      </c>
      <c r="B433" s="87" t="s">
        <v>373</v>
      </c>
      <c r="C433" s="88" t="s">
        <v>472</v>
      </c>
      <c r="D433" s="88" t="s">
        <v>256</v>
      </c>
      <c r="E433" s="88" t="s">
        <v>374</v>
      </c>
      <c r="F433" s="89">
        <v>30</v>
      </c>
      <c r="G433" s="89">
        <v>30</v>
      </c>
    </row>
    <row r="434" spans="1:7" ht="102">
      <c r="A434" s="9">
        <f t="shared" si="6"/>
        <v>419</v>
      </c>
      <c r="B434" s="96" t="s">
        <v>1104</v>
      </c>
      <c r="C434" s="88" t="s">
        <v>472</v>
      </c>
      <c r="D434" s="88" t="s">
        <v>257</v>
      </c>
      <c r="E434" s="88"/>
      <c r="F434" s="89">
        <v>20256.7</v>
      </c>
      <c r="G434" s="89">
        <v>20256.7</v>
      </c>
    </row>
    <row r="435" spans="1:7" ht="25.5">
      <c r="A435" s="9">
        <f t="shared" si="6"/>
        <v>420</v>
      </c>
      <c r="B435" s="87" t="s">
        <v>629</v>
      </c>
      <c r="C435" s="88" t="s">
        <v>472</v>
      </c>
      <c r="D435" s="88" t="s">
        <v>257</v>
      </c>
      <c r="E435" s="88" t="s">
        <v>630</v>
      </c>
      <c r="F435" s="89">
        <v>1083.2</v>
      </c>
      <c r="G435" s="89">
        <v>1083.2</v>
      </c>
    </row>
    <row r="436" spans="1:7" ht="38.25">
      <c r="A436" s="9">
        <f t="shared" si="6"/>
        <v>421</v>
      </c>
      <c r="B436" s="87" t="s">
        <v>701</v>
      </c>
      <c r="C436" s="88" t="s">
        <v>472</v>
      </c>
      <c r="D436" s="88" t="s">
        <v>257</v>
      </c>
      <c r="E436" s="88" t="s">
        <v>631</v>
      </c>
      <c r="F436" s="89">
        <v>1083.2</v>
      </c>
      <c r="G436" s="89">
        <v>1083.2</v>
      </c>
    </row>
    <row r="437" spans="1:7" ht="38.25">
      <c r="A437" s="9">
        <f t="shared" si="6"/>
        <v>422</v>
      </c>
      <c r="B437" s="87" t="s">
        <v>625</v>
      </c>
      <c r="C437" s="88" t="s">
        <v>472</v>
      </c>
      <c r="D437" s="88" t="s">
        <v>257</v>
      </c>
      <c r="E437" s="88" t="s">
        <v>372</v>
      </c>
      <c r="F437" s="89">
        <v>19173.5</v>
      </c>
      <c r="G437" s="89">
        <v>19173.5</v>
      </c>
    </row>
    <row r="438" spans="1:7" ht="12.75">
      <c r="A438" s="9">
        <f t="shared" si="6"/>
        <v>423</v>
      </c>
      <c r="B438" s="87" t="s">
        <v>373</v>
      </c>
      <c r="C438" s="88" t="s">
        <v>472</v>
      </c>
      <c r="D438" s="88" t="s">
        <v>257</v>
      </c>
      <c r="E438" s="88" t="s">
        <v>374</v>
      </c>
      <c r="F438" s="89">
        <v>19173.5</v>
      </c>
      <c r="G438" s="89">
        <v>19173.5</v>
      </c>
    </row>
    <row r="439" spans="1:7" ht="38.25">
      <c r="A439" s="9">
        <f t="shared" si="6"/>
        <v>424</v>
      </c>
      <c r="B439" s="87" t="s">
        <v>118</v>
      </c>
      <c r="C439" s="88" t="s">
        <v>472</v>
      </c>
      <c r="D439" s="88" t="s">
        <v>271</v>
      </c>
      <c r="E439" s="88"/>
      <c r="F439" s="89">
        <v>991.3</v>
      </c>
      <c r="G439" s="89">
        <v>1000.3</v>
      </c>
    </row>
    <row r="440" spans="1:7" ht="38.25">
      <c r="A440" s="9">
        <f t="shared" si="6"/>
        <v>425</v>
      </c>
      <c r="B440" s="87" t="s">
        <v>261</v>
      </c>
      <c r="C440" s="88" t="s">
        <v>472</v>
      </c>
      <c r="D440" s="88" t="s">
        <v>1039</v>
      </c>
      <c r="E440" s="88"/>
      <c r="F440" s="89">
        <v>991.3</v>
      </c>
      <c r="G440" s="89">
        <v>1000.3</v>
      </c>
    </row>
    <row r="441" spans="1:7" ht="102">
      <c r="A441" s="9">
        <f t="shared" si="6"/>
        <v>426</v>
      </c>
      <c r="B441" s="96" t="s">
        <v>120</v>
      </c>
      <c r="C441" s="88" t="s">
        <v>472</v>
      </c>
      <c r="D441" s="88" t="s">
        <v>664</v>
      </c>
      <c r="E441" s="88"/>
      <c r="F441" s="89">
        <v>36.3</v>
      </c>
      <c r="G441" s="89">
        <v>36.3</v>
      </c>
    </row>
    <row r="442" spans="1:7" ht="25.5">
      <c r="A442" s="9">
        <f t="shared" si="6"/>
        <v>427</v>
      </c>
      <c r="B442" s="87" t="s">
        <v>775</v>
      </c>
      <c r="C442" s="88" t="s">
        <v>472</v>
      </c>
      <c r="D442" s="88" t="s">
        <v>664</v>
      </c>
      <c r="E442" s="88" t="s">
        <v>776</v>
      </c>
      <c r="F442" s="89">
        <v>36.3</v>
      </c>
      <c r="G442" s="89">
        <v>36.3</v>
      </c>
    </row>
    <row r="443" spans="1:7" ht="12.75">
      <c r="A443" s="9">
        <f t="shared" si="6"/>
        <v>428</v>
      </c>
      <c r="B443" s="87" t="s">
        <v>288</v>
      </c>
      <c r="C443" s="88" t="s">
        <v>472</v>
      </c>
      <c r="D443" s="88" t="s">
        <v>664</v>
      </c>
      <c r="E443" s="88" t="s">
        <v>289</v>
      </c>
      <c r="F443" s="89">
        <v>36.3</v>
      </c>
      <c r="G443" s="89">
        <v>36.3</v>
      </c>
    </row>
    <row r="444" spans="1:7" ht="114.75">
      <c r="A444" s="9">
        <f t="shared" si="6"/>
        <v>429</v>
      </c>
      <c r="B444" s="96" t="s">
        <v>121</v>
      </c>
      <c r="C444" s="88" t="s">
        <v>472</v>
      </c>
      <c r="D444" s="88" t="s">
        <v>665</v>
      </c>
      <c r="E444" s="88"/>
      <c r="F444" s="89">
        <v>835</v>
      </c>
      <c r="G444" s="89">
        <v>835</v>
      </c>
    </row>
    <row r="445" spans="1:7" ht="25.5">
      <c r="A445" s="9">
        <f t="shared" si="6"/>
        <v>430</v>
      </c>
      <c r="B445" s="87" t="s">
        <v>629</v>
      </c>
      <c r="C445" s="88" t="s">
        <v>472</v>
      </c>
      <c r="D445" s="88" t="s">
        <v>665</v>
      </c>
      <c r="E445" s="88" t="s">
        <v>630</v>
      </c>
      <c r="F445" s="89">
        <v>705</v>
      </c>
      <c r="G445" s="89">
        <v>705</v>
      </c>
    </row>
    <row r="446" spans="1:7" ht="38.25">
      <c r="A446" s="9">
        <f t="shared" si="6"/>
        <v>431</v>
      </c>
      <c r="B446" s="87" t="s">
        <v>701</v>
      </c>
      <c r="C446" s="88" t="s">
        <v>472</v>
      </c>
      <c r="D446" s="88" t="s">
        <v>665</v>
      </c>
      <c r="E446" s="88" t="s">
        <v>631</v>
      </c>
      <c r="F446" s="89">
        <v>705</v>
      </c>
      <c r="G446" s="89">
        <v>705</v>
      </c>
    </row>
    <row r="447" spans="1:7" ht="25.5">
      <c r="A447" s="9">
        <f t="shared" si="6"/>
        <v>432</v>
      </c>
      <c r="B447" s="87" t="s">
        <v>775</v>
      </c>
      <c r="C447" s="88" t="s">
        <v>472</v>
      </c>
      <c r="D447" s="88" t="s">
        <v>665</v>
      </c>
      <c r="E447" s="88" t="s">
        <v>776</v>
      </c>
      <c r="F447" s="89">
        <v>130</v>
      </c>
      <c r="G447" s="89">
        <v>130</v>
      </c>
    </row>
    <row r="448" spans="1:7" ht="12.75">
      <c r="A448" s="9">
        <f t="shared" si="6"/>
        <v>433</v>
      </c>
      <c r="B448" s="87" t="s">
        <v>288</v>
      </c>
      <c r="C448" s="88" t="s">
        <v>472</v>
      </c>
      <c r="D448" s="88" t="s">
        <v>665</v>
      </c>
      <c r="E448" s="88" t="s">
        <v>289</v>
      </c>
      <c r="F448" s="89">
        <v>130</v>
      </c>
      <c r="G448" s="89">
        <v>130</v>
      </c>
    </row>
    <row r="449" spans="1:7" ht="165.75">
      <c r="A449" s="9">
        <f t="shared" si="6"/>
        <v>434</v>
      </c>
      <c r="B449" s="96" t="s">
        <v>122</v>
      </c>
      <c r="C449" s="88" t="s">
        <v>472</v>
      </c>
      <c r="D449" s="88" t="s">
        <v>666</v>
      </c>
      <c r="E449" s="88"/>
      <c r="F449" s="89">
        <v>120</v>
      </c>
      <c r="G449" s="89">
        <v>129</v>
      </c>
    </row>
    <row r="450" spans="1:7" ht="25.5">
      <c r="A450" s="9">
        <f t="shared" si="6"/>
        <v>435</v>
      </c>
      <c r="B450" s="87" t="s">
        <v>775</v>
      </c>
      <c r="C450" s="88" t="s">
        <v>472</v>
      </c>
      <c r="D450" s="88" t="s">
        <v>666</v>
      </c>
      <c r="E450" s="88" t="s">
        <v>776</v>
      </c>
      <c r="F450" s="89">
        <v>120</v>
      </c>
      <c r="G450" s="89">
        <v>129</v>
      </c>
    </row>
    <row r="451" spans="1:7" ht="25.5">
      <c r="A451" s="9">
        <f t="shared" si="6"/>
        <v>436</v>
      </c>
      <c r="B451" s="87" t="s">
        <v>275</v>
      </c>
      <c r="C451" s="88" t="s">
        <v>472</v>
      </c>
      <c r="D451" s="88" t="s">
        <v>666</v>
      </c>
      <c r="E451" s="88" t="s">
        <v>276</v>
      </c>
      <c r="F451" s="89">
        <v>120</v>
      </c>
      <c r="G451" s="89">
        <v>129</v>
      </c>
    </row>
    <row r="452" spans="1:7" ht="25.5">
      <c r="A452" s="9">
        <f t="shared" si="6"/>
        <v>437</v>
      </c>
      <c r="B452" s="87" t="s">
        <v>1026</v>
      </c>
      <c r="C452" s="88" t="s">
        <v>472</v>
      </c>
      <c r="D452" s="88" t="s">
        <v>1027</v>
      </c>
      <c r="E452" s="88"/>
      <c r="F452" s="89">
        <v>800</v>
      </c>
      <c r="G452" s="89">
        <v>800</v>
      </c>
    </row>
    <row r="453" spans="1:7" ht="25.5">
      <c r="A453" s="9">
        <f t="shared" si="6"/>
        <v>438</v>
      </c>
      <c r="B453" s="87" t="s">
        <v>1033</v>
      </c>
      <c r="C453" s="88" t="s">
        <v>472</v>
      </c>
      <c r="D453" s="88" t="s">
        <v>1034</v>
      </c>
      <c r="E453" s="88"/>
      <c r="F453" s="89">
        <v>800</v>
      </c>
      <c r="G453" s="89">
        <v>800</v>
      </c>
    </row>
    <row r="454" spans="1:7" ht="102">
      <c r="A454" s="9">
        <f t="shared" si="6"/>
        <v>439</v>
      </c>
      <c r="B454" s="96" t="s">
        <v>730</v>
      </c>
      <c r="C454" s="88" t="s">
        <v>472</v>
      </c>
      <c r="D454" s="88" t="s">
        <v>731</v>
      </c>
      <c r="E454" s="88"/>
      <c r="F454" s="89">
        <v>800</v>
      </c>
      <c r="G454" s="89">
        <v>800</v>
      </c>
    </row>
    <row r="455" spans="1:7" ht="25.5">
      <c r="A455" s="9">
        <f t="shared" si="6"/>
        <v>440</v>
      </c>
      <c r="B455" s="87" t="s">
        <v>629</v>
      </c>
      <c r="C455" s="88" t="s">
        <v>472</v>
      </c>
      <c r="D455" s="88" t="s">
        <v>731</v>
      </c>
      <c r="E455" s="88" t="s">
        <v>630</v>
      </c>
      <c r="F455" s="89">
        <v>800</v>
      </c>
      <c r="G455" s="89">
        <v>800</v>
      </c>
    </row>
    <row r="456" spans="1:7" ht="38.25">
      <c r="A456" s="9">
        <f t="shared" si="6"/>
        <v>441</v>
      </c>
      <c r="B456" s="87" t="s">
        <v>701</v>
      </c>
      <c r="C456" s="88" t="s">
        <v>472</v>
      </c>
      <c r="D456" s="88" t="s">
        <v>731</v>
      </c>
      <c r="E456" s="88" t="s">
        <v>631</v>
      </c>
      <c r="F456" s="89">
        <v>800</v>
      </c>
      <c r="G456" s="89">
        <v>800</v>
      </c>
    </row>
    <row r="457" spans="1:7" ht="12.75">
      <c r="A457" s="9">
        <f t="shared" si="6"/>
        <v>442</v>
      </c>
      <c r="B457" s="87" t="s">
        <v>473</v>
      </c>
      <c r="C457" s="88" t="s">
        <v>474</v>
      </c>
      <c r="D457" s="88"/>
      <c r="E457" s="88"/>
      <c r="F457" s="89">
        <v>1569.3</v>
      </c>
      <c r="G457" s="89">
        <v>3311</v>
      </c>
    </row>
    <row r="458" spans="1:7" ht="25.5">
      <c r="A458" s="9">
        <f t="shared" si="6"/>
        <v>443</v>
      </c>
      <c r="B458" s="87" t="s">
        <v>202</v>
      </c>
      <c r="C458" s="88" t="s">
        <v>474</v>
      </c>
      <c r="D458" s="88" t="s">
        <v>203</v>
      </c>
      <c r="E458" s="88"/>
      <c r="F458" s="89">
        <v>698.5</v>
      </c>
      <c r="G458" s="89">
        <v>698.5</v>
      </c>
    </row>
    <row r="459" spans="1:7" ht="25.5">
      <c r="A459" s="9">
        <f t="shared" si="6"/>
        <v>444</v>
      </c>
      <c r="B459" s="87" t="s">
        <v>826</v>
      </c>
      <c r="C459" s="88" t="s">
        <v>474</v>
      </c>
      <c r="D459" s="88" t="s">
        <v>205</v>
      </c>
      <c r="E459" s="88"/>
      <c r="F459" s="89">
        <v>698.5</v>
      </c>
      <c r="G459" s="89">
        <v>698.5</v>
      </c>
    </row>
    <row r="460" spans="1:7" ht="114.75">
      <c r="A460" s="9">
        <f t="shared" si="6"/>
        <v>445</v>
      </c>
      <c r="B460" s="96" t="s">
        <v>1105</v>
      </c>
      <c r="C460" s="88" t="s">
        <v>474</v>
      </c>
      <c r="D460" s="88" t="s">
        <v>258</v>
      </c>
      <c r="E460" s="88"/>
      <c r="F460" s="89">
        <v>698.5</v>
      </c>
      <c r="G460" s="89">
        <v>698.5</v>
      </c>
    </row>
    <row r="461" spans="1:7" ht="25.5">
      <c r="A461" s="9">
        <f t="shared" si="6"/>
        <v>446</v>
      </c>
      <c r="B461" s="87" t="s">
        <v>629</v>
      </c>
      <c r="C461" s="88" t="s">
        <v>474</v>
      </c>
      <c r="D461" s="88" t="s">
        <v>258</v>
      </c>
      <c r="E461" s="88" t="s">
        <v>630</v>
      </c>
      <c r="F461" s="89">
        <v>3.5</v>
      </c>
      <c r="G461" s="89">
        <v>3.5</v>
      </c>
    </row>
    <row r="462" spans="1:7" ht="38.25">
      <c r="A462" s="9">
        <f t="shared" si="6"/>
        <v>447</v>
      </c>
      <c r="B462" s="87" t="s">
        <v>701</v>
      </c>
      <c r="C462" s="88" t="s">
        <v>474</v>
      </c>
      <c r="D462" s="88" t="s">
        <v>258</v>
      </c>
      <c r="E462" s="88" t="s">
        <v>631</v>
      </c>
      <c r="F462" s="89">
        <v>3.5</v>
      </c>
      <c r="G462" s="89">
        <v>3.5</v>
      </c>
    </row>
    <row r="463" spans="1:7" ht="25.5">
      <c r="A463" s="9">
        <f t="shared" si="6"/>
        <v>448</v>
      </c>
      <c r="B463" s="87" t="s">
        <v>775</v>
      </c>
      <c r="C463" s="88" t="s">
        <v>474</v>
      </c>
      <c r="D463" s="88" t="s">
        <v>258</v>
      </c>
      <c r="E463" s="88" t="s">
        <v>776</v>
      </c>
      <c r="F463" s="89">
        <v>695</v>
      </c>
      <c r="G463" s="89">
        <v>695</v>
      </c>
    </row>
    <row r="464" spans="1:7" ht="25.5">
      <c r="A464" s="9">
        <f t="shared" si="6"/>
        <v>449</v>
      </c>
      <c r="B464" s="87" t="s">
        <v>777</v>
      </c>
      <c r="C464" s="88" t="s">
        <v>474</v>
      </c>
      <c r="D464" s="88" t="s">
        <v>258</v>
      </c>
      <c r="E464" s="88" t="s">
        <v>778</v>
      </c>
      <c r="F464" s="89">
        <v>695</v>
      </c>
      <c r="G464" s="89">
        <v>695</v>
      </c>
    </row>
    <row r="465" spans="1:7" ht="25.5">
      <c r="A465" s="9">
        <f t="shared" si="6"/>
        <v>450</v>
      </c>
      <c r="B465" s="87" t="s">
        <v>645</v>
      </c>
      <c r="C465" s="88" t="s">
        <v>474</v>
      </c>
      <c r="D465" s="88" t="s">
        <v>646</v>
      </c>
      <c r="E465" s="88"/>
      <c r="F465" s="89">
        <v>870.8</v>
      </c>
      <c r="G465" s="89">
        <v>2612.5</v>
      </c>
    </row>
    <row r="466" spans="1:7" ht="25.5">
      <c r="A466" s="9">
        <f aca="true" t="shared" si="7" ref="A466:A518">A465+1</f>
        <v>451</v>
      </c>
      <c r="B466" s="87" t="s">
        <v>647</v>
      </c>
      <c r="C466" s="88" t="s">
        <v>474</v>
      </c>
      <c r="D466" s="88" t="s">
        <v>648</v>
      </c>
      <c r="E466" s="88"/>
      <c r="F466" s="89">
        <v>870.8</v>
      </c>
      <c r="G466" s="89">
        <v>2612.5</v>
      </c>
    </row>
    <row r="467" spans="1:7" ht="89.25">
      <c r="A467" s="9">
        <f t="shared" si="7"/>
        <v>452</v>
      </c>
      <c r="B467" s="96" t="s">
        <v>177</v>
      </c>
      <c r="C467" s="88" t="s">
        <v>474</v>
      </c>
      <c r="D467" s="88" t="s">
        <v>178</v>
      </c>
      <c r="E467" s="88"/>
      <c r="F467" s="89">
        <v>391.8</v>
      </c>
      <c r="G467" s="89">
        <v>1167.8</v>
      </c>
    </row>
    <row r="468" spans="1:7" ht="25.5">
      <c r="A468" s="9">
        <f t="shared" si="7"/>
        <v>453</v>
      </c>
      <c r="B468" s="87" t="s">
        <v>629</v>
      </c>
      <c r="C468" s="88" t="s">
        <v>474</v>
      </c>
      <c r="D468" s="88" t="s">
        <v>178</v>
      </c>
      <c r="E468" s="88" t="s">
        <v>630</v>
      </c>
      <c r="F468" s="89">
        <v>391.8</v>
      </c>
      <c r="G468" s="89">
        <v>1167.8</v>
      </c>
    </row>
    <row r="469" spans="1:7" ht="38.25">
      <c r="A469" s="9">
        <f t="shared" si="7"/>
        <v>454</v>
      </c>
      <c r="B469" s="87" t="s">
        <v>701</v>
      </c>
      <c r="C469" s="88" t="s">
        <v>474</v>
      </c>
      <c r="D469" s="88" t="s">
        <v>178</v>
      </c>
      <c r="E469" s="88" t="s">
        <v>631</v>
      </c>
      <c r="F469" s="89">
        <v>391.8</v>
      </c>
      <c r="G469" s="89">
        <v>1167.8</v>
      </c>
    </row>
    <row r="470" spans="1:7" ht="76.5">
      <c r="A470" s="9">
        <f t="shared" si="7"/>
        <v>455</v>
      </c>
      <c r="B470" s="87" t="s">
        <v>179</v>
      </c>
      <c r="C470" s="88" t="s">
        <v>474</v>
      </c>
      <c r="D470" s="88" t="s">
        <v>180</v>
      </c>
      <c r="E470" s="88"/>
      <c r="F470" s="89">
        <v>479</v>
      </c>
      <c r="G470" s="89">
        <v>1444.7</v>
      </c>
    </row>
    <row r="471" spans="1:7" ht="25.5">
      <c r="A471" s="9">
        <f t="shared" si="7"/>
        <v>456</v>
      </c>
      <c r="B471" s="87" t="s">
        <v>629</v>
      </c>
      <c r="C471" s="88" t="s">
        <v>474</v>
      </c>
      <c r="D471" s="88" t="s">
        <v>180</v>
      </c>
      <c r="E471" s="88" t="s">
        <v>630</v>
      </c>
      <c r="F471" s="89">
        <v>479</v>
      </c>
      <c r="G471" s="89">
        <v>1444.7</v>
      </c>
    </row>
    <row r="472" spans="1:7" ht="38.25">
      <c r="A472" s="9">
        <f t="shared" si="7"/>
        <v>457</v>
      </c>
      <c r="B472" s="87" t="s">
        <v>701</v>
      </c>
      <c r="C472" s="88" t="s">
        <v>474</v>
      </c>
      <c r="D472" s="88" t="s">
        <v>180</v>
      </c>
      <c r="E472" s="88" t="s">
        <v>631</v>
      </c>
      <c r="F472" s="89">
        <v>479</v>
      </c>
      <c r="G472" s="89">
        <v>1444.7</v>
      </c>
    </row>
    <row r="473" spans="1:7" ht="25.5">
      <c r="A473" s="9">
        <f t="shared" si="7"/>
        <v>458</v>
      </c>
      <c r="B473" s="87" t="s">
        <v>607</v>
      </c>
      <c r="C473" s="88" t="s">
        <v>608</v>
      </c>
      <c r="D473" s="88"/>
      <c r="E473" s="88"/>
      <c r="F473" s="89">
        <v>7181</v>
      </c>
      <c r="G473" s="89">
        <v>7181</v>
      </c>
    </row>
    <row r="474" spans="1:7" ht="38.25">
      <c r="A474" s="9">
        <f t="shared" si="7"/>
        <v>459</v>
      </c>
      <c r="B474" s="87" t="s">
        <v>118</v>
      </c>
      <c r="C474" s="88" t="s">
        <v>608</v>
      </c>
      <c r="D474" s="88" t="s">
        <v>271</v>
      </c>
      <c r="E474" s="88"/>
      <c r="F474" s="89">
        <v>7181</v>
      </c>
      <c r="G474" s="89">
        <v>7181</v>
      </c>
    </row>
    <row r="475" spans="1:7" ht="38.25">
      <c r="A475" s="9">
        <f t="shared" si="7"/>
        <v>460</v>
      </c>
      <c r="B475" s="87" t="s">
        <v>261</v>
      </c>
      <c r="C475" s="88" t="s">
        <v>608</v>
      </c>
      <c r="D475" s="88" t="s">
        <v>1039</v>
      </c>
      <c r="E475" s="88"/>
      <c r="F475" s="89">
        <v>7181</v>
      </c>
      <c r="G475" s="89">
        <v>7181</v>
      </c>
    </row>
    <row r="476" spans="1:7" ht="114.75">
      <c r="A476" s="9">
        <f t="shared" si="7"/>
        <v>461</v>
      </c>
      <c r="B476" s="96" t="s">
        <v>87</v>
      </c>
      <c r="C476" s="88" t="s">
        <v>608</v>
      </c>
      <c r="D476" s="88" t="s">
        <v>1040</v>
      </c>
      <c r="E476" s="88"/>
      <c r="F476" s="89">
        <v>7181</v>
      </c>
      <c r="G476" s="89">
        <v>7181</v>
      </c>
    </row>
    <row r="477" spans="1:7" ht="76.5">
      <c r="A477" s="9">
        <f t="shared" si="7"/>
        <v>462</v>
      </c>
      <c r="B477" s="87" t="s">
        <v>308</v>
      </c>
      <c r="C477" s="88" t="s">
        <v>608</v>
      </c>
      <c r="D477" s="88" t="s">
        <v>1040</v>
      </c>
      <c r="E477" s="88" t="s">
        <v>309</v>
      </c>
      <c r="F477" s="89">
        <v>6533.3</v>
      </c>
      <c r="G477" s="89">
        <v>6533.3</v>
      </c>
    </row>
    <row r="478" spans="1:7" ht="25.5">
      <c r="A478" s="9">
        <f t="shared" si="7"/>
        <v>463</v>
      </c>
      <c r="B478" s="87" t="s">
        <v>626</v>
      </c>
      <c r="C478" s="88" t="s">
        <v>608</v>
      </c>
      <c r="D478" s="88" t="s">
        <v>1040</v>
      </c>
      <c r="E478" s="88" t="s">
        <v>571</v>
      </c>
      <c r="F478" s="89">
        <v>6533.3</v>
      </c>
      <c r="G478" s="89">
        <v>6533.3</v>
      </c>
    </row>
    <row r="479" spans="1:7" ht="25.5">
      <c r="A479" s="9">
        <f t="shared" si="7"/>
        <v>464</v>
      </c>
      <c r="B479" s="87" t="s">
        <v>629</v>
      </c>
      <c r="C479" s="88" t="s">
        <v>608</v>
      </c>
      <c r="D479" s="88" t="s">
        <v>1040</v>
      </c>
      <c r="E479" s="88" t="s">
        <v>630</v>
      </c>
      <c r="F479" s="89">
        <v>647.6</v>
      </c>
      <c r="G479" s="89">
        <v>647.6</v>
      </c>
    </row>
    <row r="480" spans="1:7" ht="38.25">
      <c r="A480" s="9">
        <f t="shared" si="7"/>
        <v>465</v>
      </c>
      <c r="B480" s="87" t="s">
        <v>701</v>
      </c>
      <c r="C480" s="88" t="s">
        <v>608</v>
      </c>
      <c r="D480" s="88" t="s">
        <v>1040</v>
      </c>
      <c r="E480" s="88" t="s">
        <v>631</v>
      </c>
      <c r="F480" s="89">
        <v>647.6</v>
      </c>
      <c r="G480" s="89">
        <v>647.6</v>
      </c>
    </row>
    <row r="481" spans="1:7" ht="12.75">
      <c r="A481" s="9">
        <f t="shared" si="7"/>
        <v>466</v>
      </c>
      <c r="B481" s="87" t="s">
        <v>655</v>
      </c>
      <c r="C481" s="88" t="s">
        <v>608</v>
      </c>
      <c r="D481" s="88" t="s">
        <v>1040</v>
      </c>
      <c r="E481" s="88" t="s">
        <v>656</v>
      </c>
      <c r="F481" s="89">
        <v>0.1</v>
      </c>
      <c r="G481" s="89">
        <v>0.1</v>
      </c>
    </row>
    <row r="482" spans="1:7" ht="12.75">
      <c r="A482" s="9">
        <f t="shared" si="7"/>
        <v>467</v>
      </c>
      <c r="B482" s="87" t="s">
        <v>657</v>
      </c>
      <c r="C482" s="88" t="s">
        <v>608</v>
      </c>
      <c r="D482" s="88" t="s">
        <v>1040</v>
      </c>
      <c r="E482" s="88" t="s">
        <v>658</v>
      </c>
      <c r="F482" s="89">
        <v>0.1</v>
      </c>
      <c r="G482" s="89">
        <v>0.1</v>
      </c>
    </row>
    <row r="483" spans="1:7" ht="12.75">
      <c r="A483" s="195">
        <f t="shared" si="7"/>
        <v>468</v>
      </c>
      <c r="B483" s="84" t="s">
        <v>609</v>
      </c>
      <c r="C483" s="83" t="s">
        <v>610</v>
      </c>
      <c r="D483" s="83"/>
      <c r="E483" s="83"/>
      <c r="F483" s="85">
        <v>1077.8</v>
      </c>
      <c r="G483" s="85">
        <v>1077.8</v>
      </c>
    </row>
    <row r="484" spans="1:7" ht="12.75">
      <c r="A484" s="9">
        <f t="shared" si="7"/>
        <v>469</v>
      </c>
      <c r="B484" s="87" t="s">
        <v>611</v>
      </c>
      <c r="C484" s="88" t="s">
        <v>612</v>
      </c>
      <c r="D484" s="88"/>
      <c r="E484" s="88"/>
      <c r="F484" s="89">
        <v>1077.8</v>
      </c>
      <c r="G484" s="89">
        <v>1077.8</v>
      </c>
    </row>
    <row r="485" spans="1:7" ht="38.25">
      <c r="A485" s="9">
        <f t="shared" si="7"/>
        <v>470</v>
      </c>
      <c r="B485" s="87" t="s">
        <v>181</v>
      </c>
      <c r="C485" s="88" t="s">
        <v>612</v>
      </c>
      <c r="D485" s="88" t="s">
        <v>403</v>
      </c>
      <c r="E485" s="88"/>
      <c r="F485" s="89">
        <v>1077.8</v>
      </c>
      <c r="G485" s="89">
        <v>1077.8</v>
      </c>
    </row>
    <row r="486" spans="1:7" ht="25.5">
      <c r="A486" s="9">
        <f t="shared" si="7"/>
        <v>471</v>
      </c>
      <c r="B486" s="87" t="s">
        <v>732</v>
      </c>
      <c r="C486" s="88" t="s">
        <v>612</v>
      </c>
      <c r="D486" s="88" t="s">
        <v>182</v>
      </c>
      <c r="E486" s="88"/>
      <c r="F486" s="89">
        <v>87.8</v>
      </c>
      <c r="G486" s="89">
        <v>87.8</v>
      </c>
    </row>
    <row r="487" spans="1:7" ht="76.5">
      <c r="A487" s="9">
        <f t="shared" si="7"/>
        <v>472</v>
      </c>
      <c r="B487" s="87" t="s">
        <v>197</v>
      </c>
      <c r="C487" s="88" t="s">
        <v>612</v>
      </c>
      <c r="D487" s="88" t="s">
        <v>198</v>
      </c>
      <c r="E487" s="88"/>
      <c r="F487" s="89">
        <v>87.8</v>
      </c>
      <c r="G487" s="89">
        <v>87.8</v>
      </c>
    </row>
    <row r="488" spans="1:7" ht="38.25">
      <c r="A488" s="9">
        <f t="shared" si="7"/>
        <v>473</v>
      </c>
      <c r="B488" s="87" t="s">
        <v>625</v>
      </c>
      <c r="C488" s="88" t="s">
        <v>612</v>
      </c>
      <c r="D488" s="88" t="s">
        <v>198</v>
      </c>
      <c r="E488" s="88" t="s">
        <v>372</v>
      </c>
      <c r="F488" s="89">
        <v>87.8</v>
      </c>
      <c r="G488" s="89">
        <v>87.8</v>
      </c>
    </row>
    <row r="489" spans="1:7" ht="12.75">
      <c r="A489" s="9">
        <f t="shared" si="7"/>
        <v>474</v>
      </c>
      <c r="B489" s="87" t="s">
        <v>373</v>
      </c>
      <c r="C489" s="88" t="s">
        <v>612</v>
      </c>
      <c r="D489" s="88" t="s">
        <v>198</v>
      </c>
      <c r="E489" s="88" t="s">
        <v>374</v>
      </c>
      <c r="F489" s="89">
        <v>87.8</v>
      </c>
      <c r="G489" s="89">
        <v>87.8</v>
      </c>
    </row>
    <row r="490" spans="1:7" ht="12.75">
      <c r="A490" s="9">
        <f t="shared" si="7"/>
        <v>475</v>
      </c>
      <c r="B490" s="87" t="s">
        <v>312</v>
      </c>
      <c r="C490" s="88" t="s">
        <v>612</v>
      </c>
      <c r="D490" s="88" t="s">
        <v>199</v>
      </c>
      <c r="E490" s="88"/>
      <c r="F490" s="89">
        <v>990</v>
      </c>
      <c r="G490" s="89">
        <v>990</v>
      </c>
    </row>
    <row r="491" spans="1:7" ht="102">
      <c r="A491" s="9">
        <f t="shared" si="7"/>
        <v>476</v>
      </c>
      <c r="B491" s="96" t="s">
        <v>200</v>
      </c>
      <c r="C491" s="88" t="s">
        <v>612</v>
      </c>
      <c r="D491" s="88" t="s">
        <v>201</v>
      </c>
      <c r="E491" s="88"/>
      <c r="F491" s="89">
        <v>990</v>
      </c>
      <c r="G491" s="89">
        <v>990</v>
      </c>
    </row>
    <row r="492" spans="1:7" ht="25.5">
      <c r="A492" s="9">
        <f t="shared" si="7"/>
        <v>477</v>
      </c>
      <c r="B492" s="87" t="s">
        <v>629</v>
      </c>
      <c r="C492" s="88" t="s">
        <v>612</v>
      </c>
      <c r="D492" s="88" t="s">
        <v>201</v>
      </c>
      <c r="E492" s="88" t="s">
        <v>630</v>
      </c>
      <c r="F492" s="89">
        <v>990</v>
      </c>
      <c r="G492" s="89">
        <v>990</v>
      </c>
    </row>
    <row r="493" spans="1:7" ht="38.25">
      <c r="A493" s="9">
        <f t="shared" si="7"/>
        <v>478</v>
      </c>
      <c r="B493" s="87" t="s">
        <v>701</v>
      </c>
      <c r="C493" s="88" t="s">
        <v>612</v>
      </c>
      <c r="D493" s="88" t="s">
        <v>201</v>
      </c>
      <c r="E493" s="88" t="s">
        <v>631</v>
      </c>
      <c r="F493" s="89">
        <v>990</v>
      </c>
      <c r="G493" s="89">
        <v>990</v>
      </c>
    </row>
    <row r="494" spans="1:7" ht="25.5">
      <c r="A494" s="9">
        <f t="shared" si="7"/>
        <v>479</v>
      </c>
      <c r="B494" s="87" t="s">
        <v>613</v>
      </c>
      <c r="C494" s="88" t="s">
        <v>614</v>
      </c>
      <c r="D494" s="88"/>
      <c r="E494" s="88"/>
      <c r="F494" s="89">
        <v>250</v>
      </c>
      <c r="G494" s="89">
        <v>250</v>
      </c>
    </row>
    <row r="495" spans="1:7" ht="25.5">
      <c r="A495" s="9">
        <f t="shared" si="7"/>
        <v>480</v>
      </c>
      <c r="B495" s="87" t="s">
        <v>615</v>
      </c>
      <c r="C495" s="88" t="s">
        <v>616</v>
      </c>
      <c r="D495" s="88"/>
      <c r="E495" s="88"/>
      <c r="F495" s="89">
        <v>250</v>
      </c>
      <c r="G495" s="89">
        <v>250</v>
      </c>
    </row>
    <row r="496" spans="1:7" ht="25.5">
      <c r="A496" s="9">
        <f t="shared" si="7"/>
        <v>481</v>
      </c>
      <c r="B496" s="87" t="s">
        <v>259</v>
      </c>
      <c r="C496" s="88" t="s">
        <v>616</v>
      </c>
      <c r="D496" s="88" t="s">
        <v>260</v>
      </c>
      <c r="E496" s="88"/>
      <c r="F496" s="89">
        <v>250</v>
      </c>
      <c r="G496" s="89">
        <v>250</v>
      </c>
    </row>
    <row r="497" spans="1:7" ht="25.5">
      <c r="A497" s="9">
        <f t="shared" si="7"/>
        <v>482</v>
      </c>
      <c r="B497" s="87" t="s">
        <v>875</v>
      </c>
      <c r="C497" s="88" t="s">
        <v>616</v>
      </c>
      <c r="D497" s="88" t="s">
        <v>876</v>
      </c>
      <c r="E497" s="88"/>
      <c r="F497" s="89">
        <v>250</v>
      </c>
      <c r="G497" s="89">
        <v>250</v>
      </c>
    </row>
    <row r="498" spans="1:7" ht="63.75">
      <c r="A498" s="9">
        <f t="shared" si="7"/>
        <v>483</v>
      </c>
      <c r="B498" s="87" t="s">
        <v>877</v>
      </c>
      <c r="C498" s="88" t="s">
        <v>616</v>
      </c>
      <c r="D498" s="88" t="s">
        <v>878</v>
      </c>
      <c r="E498" s="88"/>
      <c r="F498" s="89">
        <v>250</v>
      </c>
      <c r="G498" s="89">
        <v>250</v>
      </c>
    </row>
    <row r="499" spans="1:7" ht="25.5">
      <c r="A499" s="9">
        <f t="shared" si="7"/>
        <v>484</v>
      </c>
      <c r="B499" s="87" t="s">
        <v>879</v>
      </c>
      <c r="C499" s="88" t="s">
        <v>616</v>
      </c>
      <c r="D499" s="88" t="s">
        <v>878</v>
      </c>
      <c r="E499" s="88" t="s">
        <v>880</v>
      </c>
      <c r="F499" s="89">
        <v>250</v>
      </c>
      <c r="G499" s="89">
        <v>250</v>
      </c>
    </row>
    <row r="500" spans="1:7" ht="12.75">
      <c r="A500" s="9">
        <f t="shared" si="7"/>
        <v>485</v>
      </c>
      <c r="B500" s="87" t="s">
        <v>881</v>
      </c>
      <c r="C500" s="88" t="s">
        <v>616</v>
      </c>
      <c r="D500" s="88" t="s">
        <v>878</v>
      </c>
      <c r="E500" s="88" t="s">
        <v>882</v>
      </c>
      <c r="F500" s="89">
        <v>250</v>
      </c>
      <c r="G500" s="89">
        <v>250</v>
      </c>
    </row>
    <row r="501" spans="1:7" ht="38.25">
      <c r="A501" s="195">
        <f t="shared" si="7"/>
        <v>486</v>
      </c>
      <c r="B501" s="197" t="s">
        <v>804</v>
      </c>
      <c r="C501" s="83" t="s">
        <v>617</v>
      </c>
      <c r="D501" s="83"/>
      <c r="E501" s="83"/>
      <c r="F501" s="85">
        <v>74711.8</v>
      </c>
      <c r="G501" s="85">
        <v>71411.8</v>
      </c>
    </row>
    <row r="502" spans="1:7" ht="38.25">
      <c r="A502" s="9">
        <f t="shared" si="7"/>
        <v>487</v>
      </c>
      <c r="B502" s="87" t="s">
        <v>786</v>
      </c>
      <c r="C502" s="88" t="s">
        <v>787</v>
      </c>
      <c r="D502" s="88"/>
      <c r="E502" s="88"/>
      <c r="F502" s="89">
        <f>74711.8-28222.4</f>
        <v>46489.4</v>
      </c>
      <c r="G502" s="89">
        <f>71411.8-25866.4</f>
        <v>45545.4</v>
      </c>
    </row>
    <row r="503" spans="1:7" ht="25.5">
      <c r="A503" s="9">
        <f t="shared" si="7"/>
        <v>488</v>
      </c>
      <c r="B503" s="87" t="s">
        <v>259</v>
      </c>
      <c r="C503" s="88" t="s">
        <v>787</v>
      </c>
      <c r="D503" s="88" t="s">
        <v>260</v>
      </c>
      <c r="E503" s="88"/>
      <c r="F503" s="89">
        <f>74711.8-28222.4</f>
        <v>46489.4</v>
      </c>
      <c r="G503" s="89">
        <f>71411.8-25866.4</f>
        <v>45545.4</v>
      </c>
    </row>
    <row r="504" spans="1:7" ht="63.75">
      <c r="A504" s="9">
        <f t="shared" si="7"/>
        <v>489</v>
      </c>
      <c r="B504" s="87" t="s">
        <v>884</v>
      </c>
      <c r="C504" s="88" t="s">
        <v>787</v>
      </c>
      <c r="D504" s="88" t="s">
        <v>885</v>
      </c>
      <c r="E504" s="88"/>
      <c r="F504" s="89">
        <f>74711.8-28222.4</f>
        <v>46489.4</v>
      </c>
      <c r="G504" s="89">
        <f>71411.8-25866.4</f>
        <v>45545.4</v>
      </c>
    </row>
    <row r="505" spans="1:7" ht="114.75">
      <c r="A505" s="9">
        <f t="shared" si="7"/>
        <v>490</v>
      </c>
      <c r="B505" s="96" t="s">
        <v>886</v>
      </c>
      <c r="C505" s="88" t="s">
        <v>787</v>
      </c>
      <c r="D505" s="88" t="s">
        <v>887</v>
      </c>
      <c r="E505" s="88"/>
      <c r="F505" s="89">
        <v>8441.4</v>
      </c>
      <c r="G505" s="89">
        <v>8441.4</v>
      </c>
    </row>
    <row r="506" spans="1:7" ht="12.75">
      <c r="A506" s="9">
        <f t="shared" si="7"/>
        <v>491</v>
      </c>
      <c r="B506" s="87" t="s">
        <v>920</v>
      </c>
      <c r="C506" s="88" t="s">
        <v>787</v>
      </c>
      <c r="D506" s="88" t="s">
        <v>887</v>
      </c>
      <c r="E506" s="88" t="s">
        <v>797</v>
      </c>
      <c r="F506" s="89">
        <v>8441.4</v>
      </c>
      <c r="G506" s="89">
        <v>8441.4</v>
      </c>
    </row>
    <row r="507" spans="1:7" ht="12.75">
      <c r="A507" s="9">
        <f t="shared" si="7"/>
        <v>492</v>
      </c>
      <c r="B507" s="87" t="s">
        <v>1006</v>
      </c>
      <c r="C507" s="88" t="s">
        <v>787</v>
      </c>
      <c r="D507" s="88" t="s">
        <v>887</v>
      </c>
      <c r="E507" s="88" t="s">
        <v>888</v>
      </c>
      <c r="F507" s="89">
        <v>8441.4</v>
      </c>
      <c r="G507" s="89">
        <v>8441.4</v>
      </c>
    </row>
    <row r="508" spans="1:7" ht="127.5">
      <c r="A508" s="9">
        <f t="shared" si="7"/>
        <v>493</v>
      </c>
      <c r="B508" s="96" t="s">
        <v>889</v>
      </c>
      <c r="C508" s="88" t="s">
        <v>787</v>
      </c>
      <c r="D508" s="88" t="s">
        <v>890</v>
      </c>
      <c r="E508" s="88"/>
      <c r="F508" s="89">
        <v>38048</v>
      </c>
      <c r="G508" s="89">
        <v>37104</v>
      </c>
    </row>
    <row r="509" spans="1:7" ht="12.75">
      <c r="A509" s="9">
        <f t="shared" si="7"/>
        <v>494</v>
      </c>
      <c r="B509" s="87" t="s">
        <v>920</v>
      </c>
      <c r="C509" s="88" t="s">
        <v>787</v>
      </c>
      <c r="D509" s="88" t="s">
        <v>890</v>
      </c>
      <c r="E509" s="88" t="s">
        <v>797</v>
      </c>
      <c r="F509" s="89">
        <v>38048</v>
      </c>
      <c r="G509" s="89">
        <v>37104</v>
      </c>
    </row>
    <row r="510" spans="1:7" ht="12.75">
      <c r="A510" s="9">
        <f t="shared" si="7"/>
        <v>495</v>
      </c>
      <c r="B510" s="87" t="s">
        <v>1006</v>
      </c>
      <c r="C510" s="88" t="s">
        <v>787</v>
      </c>
      <c r="D510" s="88" t="s">
        <v>890</v>
      </c>
      <c r="E510" s="88" t="s">
        <v>888</v>
      </c>
      <c r="F510" s="89">
        <v>38048</v>
      </c>
      <c r="G510" s="89">
        <v>37104</v>
      </c>
    </row>
    <row r="511" spans="1:7" ht="25.5">
      <c r="A511" s="9">
        <f t="shared" si="7"/>
        <v>496</v>
      </c>
      <c r="B511" s="87" t="s">
        <v>93</v>
      </c>
      <c r="C511" s="88" t="s">
        <v>94</v>
      </c>
      <c r="D511" s="88"/>
      <c r="E511" s="88"/>
      <c r="F511" s="89">
        <f aca="true" t="shared" si="8" ref="F511:G513">F512</f>
        <v>28222.4</v>
      </c>
      <c r="G511" s="89">
        <f t="shared" si="8"/>
        <v>25866.4</v>
      </c>
    </row>
    <row r="512" spans="1:7" ht="25.5">
      <c r="A512" s="9">
        <f t="shared" si="7"/>
        <v>497</v>
      </c>
      <c r="B512" s="87" t="s">
        <v>259</v>
      </c>
      <c r="C512" s="88" t="s">
        <v>94</v>
      </c>
      <c r="D512" s="88" t="s">
        <v>260</v>
      </c>
      <c r="E512" s="88"/>
      <c r="F512" s="89">
        <f t="shared" si="8"/>
        <v>28222.4</v>
      </c>
      <c r="G512" s="89">
        <f t="shared" si="8"/>
        <v>25866.4</v>
      </c>
    </row>
    <row r="513" spans="1:7" ht="63.75">
      <c r="A513" s="9">
        <f t="shared" si="7"/>
        <v>498</v>
      </c>
      <c r="B513" s="87" t="s">
        <v>884</v>
      </c>
      <c r="C513" s="88" t="s">
        <v>94</v>
      </c>
      <c r="D513" s="88" t="s">
        <v>885</v>
      </c>
      <c r="E513" s="88"/>
      <c r="F513" s="89">
        <f t="shared" si="8"/>
        <v>28222.4</v>
      </c>
      <c r="G513" s="89">
        <f t="shared" si="8"/>
        <v>25866.4</v>
      </c>
    </row>
    <row r="514" spans="1:7" ht="114.75">
      <c r="A514" s="9">
        <f t="shared" si="7"/>
        <v>499</v>
      </c>
      <c r="B514" s="96" t="s">
        <v>27</v>
      </c>
      <c r="C514" s="88" t="s">
        <v>94</v>
      </c>
      <c r="D514" s="88" t="s">
        <v>269</v>
      </c>
      <c r="E514" s="88"/>
      <c r="F514" s="89">
        <v>28222.4</v>
      </c>
      <c r="G514" s="89">
        <v>25866.4</v>
      </c>
    </row>
    <row r="515" spans="1:7" ht="12.75">
      <c r="A515" s="9">
        <f t="shared" si="7"/>
        <v>500</v>
      </c>
      <c r="B515" s="87" t="s">
        <v>920</v>
      </c>
      <c r="C515" s="88" t="s">
        <v>94</v>
      </c>
      <c r="D515" s="88" t="s">
        <v>269</v>
      </c>
      <c r="E515" s="88" t="s">
        <v>797</v>
      </c>
      <c r="F515" s="89">
        <v>28222.4</v>
      </c>
      <c r="G515" s="89">
        <v>25866.4</v>
      </c>
    </row>
    <row r="516" spans="1:7" ht="12.75">
      <c r="A516" s="9">
        <f t="shared" si="7"/>
        <v>501</v>
      </c>
      <c r="B516" s="87" t="s">
        <v>1006</v>
      </c>
      <c r="C516" s="88" t="s">
        <v>94</v>
      </c>
      <c r="D516" s="88" t="s">
        <v>269</v>
      </c>
      <c r="E516" s="88" t="s">
        <v>888</v>
      </c>
      <c r="F516" s="89">
        <v>28222.4</v>
      </c>
      <c r="G516" s="89">
        <v>25866.4</v>
      </c>
    </row>
    <row r="517" spans="1:7" ht="12.75">
      <c r="A517" s="195">
        <f t="shared" si="7"/>
        <v>502</v>
      </c>
      <c r="B517" s="104" t="s">
        <v>699</v>
      </c>
      <c r="C517" s="104"/>
      <c r="D517" s="104"/>
      <c r="E517" s="104"/>
      <c r="F517" s="196">
        <v>7800</v>
      </c>
      <c r="G517" s="196">
        <v>15700</v>
      </c>
    </row>
    <row r="518" spans="1:7" ht="12.75" customHeight="1">
      <c r="A518" s="195">
        <f t="shared" si="7"/>
        <v>503</v>
      </c>
      <c r="B518" s="104" t="s">
        <v>385</v>
      </c>
      <c r="C518" s="104"/>
      <c r="D518" s="104"/>
      <c r="E518" s="104"/>
      <c r="F518" s="110">
        <f>645729.1+F517</f>
        <v>653529.1</v>
      </c>
      <c r="G518" s="110">
        <f>643199.8+G517</f>
        <v>658899.8</v>
      </c>
    </row>
    <row r="519" ht="12.75" customHeight="1"/>
  </sheetData>
  <sheetProtection/>
  <mergeCells count="6">
    <mergeCell ref="A9:G9"/>
    <mergeCell ref="A10:G10"/>
    <mergeCell ref="A1:G1"/>
    <mergeCell ref="A2:G2"/>
    <mergeCell ref="A3:G3"/>
    <mergeCell ref="A8:G8"/>
  </mergeCells>
  <printOptions/>
  <pageMargins left="0.7086614173228347" right="0.3937007874015748" top="0.3937007874015748" bottom="0.3937007874015748"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SamLab.ws</cp:lastModifiedBy>
  <cp:lastPrinted>2014-12-19T03:39:46Z</cp:lastPrinted>
  <dcterms:created xsi:type="dcterms:W3CDTF">2006-11-13T09:28:10Z</dcterms:created>
  <dcterms:modified xsi:type="dcterms:W3CDTF">2015-05-21T04:14:54Z</dcterms:modified>
  <cp:category/>
  <cp:version/>
  <cp:contentType/>
  <cp:contentStatus/>
</cp:coreProperties>
</file>