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65" windowHeight="493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'Лист1'!$A$1:$T$196</definedName>
  </definedNames>
  <calcPr fullCalcOnLoad="1"/>
</workbook>
</file>

<file path=xl/sharedStrings.xml><?xml version="1.0" encoding="utf-8"?>
<sst xmlns="http://schemas.openxmlformats.org/spreadsheetml/2006/main" count="1837" uniqueCount="349">
  <si>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</si>
  <si>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</si>
  <si>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</si>
  <si>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</si>
  <si>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</si>
  <si>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</si>
  <si>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</si>
  <si>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</si>
  <si>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</si>
  <si>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</si>
  <si>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</si>
  <si>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</si>
  <si>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</si>
  <si>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</si>
  <si>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</si>
  <si>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</si>
  <si>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</si>
  <si>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</si>
  <si>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</si>
  <si>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</si>
  <si>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</si>
  <si>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</si>
  <si>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</si>
  <si>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</si>
  <si>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</si>
  <si>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</si>
  <si>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</si>
  <si>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</si>
  <si>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</si>
  <si>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07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</si>
  <si>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</si>
  <si>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</si>
  <si>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</si>
  <si>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</si>
  <si>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</si>
  <si>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</si>
  <si>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</si>
  <si>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</si>
  <si>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</si>
  <si>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ПЛАТЕЖИ ПРИ ПОЛЬЗОВАНИИ ПРИРОДНЫМИ РЕСУРСАМИ</t>
  </si>
  <si>
    <t>12</t>
  </si>
  <si>
    <t>04</t>
  </si>
  <si>
    <t>ДОХОДЫ ОТ ОКАЗАНИЯ ПЛАТНЫХ УСЛУГ (РАБОТ) И КОМПЕНСАЦИИ ЗАТРАТ ГОСУДАРСТВА</t>
  </si>
  <si>
    <t>13</t>
  </si>
  <si>
    <t>130</t>
  </si>
  <si>
    <t>990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</si>
  <si>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</si>
  <si>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</si>
  <si>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060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</si>
  <si>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</si>
  <si>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</si>
  <si>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</si>
  <si>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</si>
  <si>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140</t>
  </si>
  <si>
    <t>16</t>
  </si>
  <si>
    <t>18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</si>
  <si>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</si>
  <si>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</si>
  <si>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</si>
  <si>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</si>
  <si>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</si>
  <si>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</si>
  <si>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</si>
  <si>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</si>
  <si>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</si>
  <si>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</si>
  <si>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Доходы от продажи квартир</t>
  </si>
  <si>
    <t>410</t>
  </si>
  <si>
    <t>010</t>
  </si>
  <si>
    <t>012</t>
  </si>
  <si>
    <t>050</t>
  </si>
  <si>
    <t>013</t>
  </si>
  <si>
    <t>25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</si>
  <si>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</si>
  <si>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</si>
  <si>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</si>
  <si>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</si>
  <si>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</si>
  <si>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Субвенции бюджетам на осуществление первичного воинского учета на территориях, где отсутствуют военные комиссариаты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</si>
  <si>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</si>
  <si>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</si>
  <si>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</si>
  <si>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</si>
  <si>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</si>
  <si>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</si>
  <si>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</si>
  <si>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</si>
  <si>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</si>
  <si>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</si>
  <si>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</si>
  <si>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</si>
  <si>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</si>
  <si>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</si>
  <si>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</si>
  <si>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</si>
  <si>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</si>
  <si>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</si>
  <si>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</si>
  <si>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</t>
  </si>
  <si>
    <t>Реестр источников доходов районного бюджета</t>
  </si>
  <si>
    <t>Наименование главного администратора доходов районного бюджета</t>
  </si>
  <si>
    <t>Нормативы распределения доходов в районный бюджет, %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</si>
  <si>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</si>
  <si>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</si>
  <si>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10"/>
        <color indexed="8"/>
        <rFont val="Times New Roman"/>
        <family val="1"/>
      </rPr>
      <t>районов</t>
    </r>
  </si>
  <si>
    <t>Администрация Назаровского района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</si>
  <si>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</si>
  <si>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</si>
  <si>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</si>
  <si>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</si>
  <si>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016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</si>
  <si>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</si>
  <si>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</si>
  <si>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</si>
  <si>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</si>
  <si>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</si>
  <si>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995</t>
  </si>
  <si>
    <t>079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</si>
  <si>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</si>
  <si>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</si>
  <si>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</si>
  <si>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</t>
  </si>
  <si>
    <t>35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</si>
  <si>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</si>
  <si>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</si>
  <si>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094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</si>
  <si>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</si>
  <si>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</si>
  <si>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</si>
  <si>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субсидии</t>
  </si>
  <si>
    <t>Прочие субсидии бюджетам муниципальных районов</t>
  </si>
  <si>
    <t>024</t>
  </si>
  <si>
    <t>029</t>
  </si>
  <si>
    <t>7456</t>
  </si>
  <si>
    <t>7555</t>
  </si>
  <si>
    <t>7563</t>
  </si>
  <si>
    <t>7571</t>
  </si>
  <si>
    <t>7412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</si>
  <si>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</si>
  <si>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</si>
  <si>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</si>
  <si>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</si>
  <si>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</si>
  <si>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</si>
  <si>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</si>
  <si>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</si>
  <si>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</si>
  <si>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</si>
  <si>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</si>
  <si>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</si>
  <si>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7408</t>
  </si>
  <si>
    <t>7409</t>
  </si>
  <si>
    <t>014</t>
  </si>
  <si>
    <t>Финансовое управление администрации Назаровского района</t>
  </si>
  <si>
    <t>Доходы бюджетов муниципальных районов от возврата иными организациями остатков субсидий прошлых лет</t>
  </si>
  <si>
    <t>15</t>
  </si>
  <si>
    <t>002</t>
  </si>
  <si>
    <t>20</t>
  </si>
  <si>
    <t>29</t>
  </si>
  <si>
    <t>30</t>
  </si>
  <si>
    <t>118</t>
  </si>
  <si>
    <t>40</t>
  </si>
  <si>
    <t>49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</si>
  <si>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</si>
  <si>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муниципальных районов</t>
  </si>
  <si>
    <t>7749</t>
  </si>
  <si>
    <t>7840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</si>
  <si>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</si>
  <si>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</si>
  <si>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</si>
  <si>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</si>
  <si>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</si>
  <si>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</si>
  <si>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7647</t>
  </si>
  <si>
    <t>7649</t>
  </si>
  <si>
    <t>041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</si>
  <si>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</si>
  <si>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</si>
  <si>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1005</t>
  </si>
  <si>
    <t>8821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</si>
  <si>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</si>
  <si>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</si>
  <si>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</si>
  <si>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</si>
  <si>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099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</si>
  <si>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</si>
  <si>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</si>
  <si>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</si>
  <si>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</si>
  <si>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</si>
  <si>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</si>
  <si>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150</t>
  </si>
  <si>
    <t>8822</t>
  </si>
  <si>
    <t>ШТРАФЫ, САНКЦИИ, ВОЗМЕЩЕНИЕ УЩЕРБА*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</si>
  <si>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</si>
  <si>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</si>
  <si>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</si>
  <si>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</si>
  <si>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</si>
  <si>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Платежи в целях возмещения причиненного ущерба (убытков)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</si>
  <si>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</si>
  <si>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</si>
  <si>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</si>
  <si>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</si>
  <si>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</si>
  <si>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</si>
  <si>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</si>
  <si>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</si>
  <si>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</si>
  <si>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</si>
  <si>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</si>
  <si>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032</t>
  </si>
  <si>
    <t>Министерство экологии и рационального природопользования Красноярского края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</si>
  <si>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</si>
  <si>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</si>
  <si>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</si>
  <si>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Дотации бюджетам на поддержку мер по обеспечению сбалансированности бюджетов</t>
  </si>
  <si>
    <t xml:space="preserve">Прочие дотациии бюджетам </t>
  </si>
  <si>
    <t>7488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</si>
  <si>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</si>
  <si>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</si>
  <si>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</si>
  <si>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</si>
  <si>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</si>
  <si>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</si>
  <si>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животных)</t>
  </si>
  <si>
    <t xml:space="preserve"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 </t>
  </si>
  <si>
    <t xml:space="preserve">Субвенции бюджетам муниципальных районов на выполнение передаваемых полномочий субъектов Российской Федерации (на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 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</si>
  <si>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</si>
  <si>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</si>
  <si>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</si>
  <si>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</si>
  <si>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 xml:space="preserve"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 </t>
  </si>
  <si>
    <t>Субвенции бюджетам муниципальных районов на выполнение передаваемых полномочий субъектов Российской Федерации(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</si>
  <si>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</si>
  <si>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</si>
  <si>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</si>
  <si>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 xml:space="preserve"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</si>
  <si>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</si>
  <si>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</si>
  <si>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</si>
  <si>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</si>
  <si>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организациями остатков субсидий прошлых лет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</si>
  <si>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</si>
  <si>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 попечительсву в отношении совершеннолетних граждан, а также в сфере патранажа)</t>
  </si>
  <si>
    <t>45</t>
  </si>
  <si>
    <t>2023 год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</si>
  <si>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</si>
  <si>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</si>
  <si>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</si>
  <si>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300</t>
  </si>
  <si>
    <t>310</t>
  </si>
  <si>
    <t>313</t>
  </si>
  <si>
    <t>006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</si>
  <si>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</si>
  <si>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304</t>
  </si>
  <si>
    <t>Субсидии бюджетам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</si>
  <si>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7418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</si>
  <si>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</si>
  <si>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</si>
  <si>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303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</si>
  <si>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</si>
  <si>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Управление делами Губернатора и Правительства Красноярского края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</si>
  <si>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</si>
  <si>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</si>
  <si>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</si>
  <si>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</si>
  <si>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</si>
  <si>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</si>
  <si>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</si>
  <si>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</si>
  <si>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7641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</si>
  <si>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</si>
  <si>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</si>
  <si>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2025 год</t>
  </si>
  <si>
    <t>Управление образования администрации Назаровского района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</si>
  <si>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</si>
  <si>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</si>
  <si>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</si>
  <si>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</si>
  <si>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076</t>
  </si>
  <si>
    <t>188</t>
  </si>
  <si>
    <t>213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</si>
  <si>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</si>
  <si>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</si>
  <si>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Прочие дотации бюджетам муниципальных районов (на частичную компенсацию расходов на повышение оплаты труда работников муниципальных учреждений)</t>
  </si>
  <si>
    <t>519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</si>
  <si>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</si>
  <si>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</si>
  <si>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</si>
  <si>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</si>
  <si>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</si>
  <si>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</si>
  <si>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7645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</si>
  <si>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</si>
  <si>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</si>
  <si>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</si>
  <si>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Прочие межбюджетные трансферты бюджетам муниципальных районов (за содействие развитию налогового потенциала)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</si>
  <si>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</si>
  <si>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7845</t>
  </si>
  <si>
    <t>Управление Федеральной налоговой службы по Красноярскому краю</t>
  </si>
  <si>
    <t>Енисейское межрегиональное управление Федеральной службы по надзору в сфере природопользования</t>
  </si>
  <si>
    <t>Енисейское территориальное управление Федерального агенства по рыболовству</t>
  </si>
  <si>
    <t>Главное управление Министерства внутренних дел Российской Федерации по Красноярскому краю</t>
  </si>
  <si>
    <t>2026 год</t>
  </si>
  <si>
    <t>Показатели кассовых поступлений в 2023 году 
(по состоянию 
на 01.11.2023)</t>
  </si>
  <si>
    <t>Оценка 
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</si>
  <si>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</si>
  <si>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</si>
  <si>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</si>
  <si>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</si>
  <si>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</si>
  <si>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Министерство лесного хозяйства Красноярского края</t>
  </si>
  <si>
    <t>172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</si>
  <si>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</si>
  <si>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</si>
  <si>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</si>
  <si>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</si>
  <si>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</si>
  <si>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</si>
  <si>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</si>
  <si>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</si>
  <si>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</si>
  <si>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</si>
  <si>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</si>
  <si>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</si>
  <si>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</si>
  <si>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</si>
  <si>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</si>
  <si>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</si>
  <si>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</si>
  <si>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</si>
  <si>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179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</si>
  <si>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</si>
  <si>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</si>
  <si>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</si>
  <si>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</si>
  <si>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</si>
  <si>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</si>
  <si>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</si>
  <si>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</si>
  <si>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</si>
  <si>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</si>
  <si>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</si>
  <si>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</si>
  <si>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субсидии бюджетам муниципальных районов (на приведение зданий и сооружений организаций, реализующих общеобразовательные программы дошкольного образования, в соответствии с требованиями законодательства)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</si>
  <si>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</si>
  <si>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210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</si>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</sst>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11" xfId="0" applyNumberFormat="1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20" fillId="0" borderId="0" xfId="0" applyFont="1" applyFill="1" applyAlignment="1">
      <alignment horizontal="right" wrapText="1"/>
    </xf>
    <xf numFmtId="0" fontId="19" fillId="0" borderId="10" xfId="0" applyFont="1" applyFill="1" applyBorder="1" applyAlignment="1">
      <alignment horizontal="center" wrapText="1"/>
    </xf>
    <xf numFmtId="49" fontId="20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justify" wrapText="1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left" wrapText="1"/>
    </xf>
    <xf numFmtId="0" fontId="28" fillId="0" borderId="11" xfId="55" applyFont="1" applyFill="1" applyBorder="1" applyAlignment="1">
      <alignment horizontal="justify" wrapText="1"/>
      <protection/>
    </xf>
    <xf numFmtId="0" fontId="20" fillId="0" borderId="11" xfId="0" applyFont="1" applyFill="1" applyBorder="1" applyAlignment="1">
      <alignment horizontal="justify" wrapText="1"/>
    </xf>
    <xf numFmtId="2" fontId="20" fillId="0" borderId="11" xfId="0" applyNumberFormat="1" applyFont="1" applyBorder="1" applyAlignment="1">
      <alignment horizontal="center" wrapText="1"/>
    </xf>
    <xf numFmtId="2" fontId="20" fillId="0" borderId="11" xfId="0" applyNumberFormat="1" applyFont="1" applyBorder="1" applyAlignment="1">
      <alignment horizontal="justify" wrapText="1"/>
    </xf>
    <xf numFmtId="1" fontId="20" fillId="0" borderId="11" xfId="0" applyNumberFormat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wrapText="1"/>
    </xf>
    <xf numFmtId="172" fontId="20" fillId="0" borderId="11" xfId="0" applyNumberFormat="1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 wrapText="1"/>
    </xf>
    <xf numFmtId="172" fontId="20" fillId="24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justify" wrapText="1"/>
    </xf>
    <xf numFmtId="0" fontId="20" fillId="0" borderId="11" xfId="0" applyFont="1" applyBorder="1" applyAlignment="1">
      <alignment horizontal="justify"/>
    </xf>
    <xf numFmtId="49" fontId="20" fillId="0" borderId="11" xfId="0" applyNumberFormat="1" applyFont="1" applyBorder="1" applyAlignment="1" applyProtection="1">
      <alignment horizontal="justify" wrapText="1"/>
      <protection/>
    </xf>
    <xf numFmtId="177" fontId="20" fillId="0" borderId="11" xfId="0" applyNumberFormat="1" applyFont="1" applyBorder="1" applyAlignment="1" applyProtection="1">
      <alignment horizontal="justify" wrapText="1"/>
      <protection/>
    </xf>
    <xf numFmtId="0" fontId="20" fillId="0" borderId="11" xfId="56" applyNumberFormat="1" applyFont="1" applyFill="1" applyBorder="1" applyAlignment="1">
      <alignment horizontal="justify" wrapText="1"/>
      <protection/>
    </xf>
    <xf numFmtId="0" fontId="20" fillId="25" borderId="11" xfId="0" applyFont="1" applyFill="1" applyBorder="1" applyAlignment="1">
      <alignment horizontal="justify" wrapText="1"/>
    </xf>
    <xf numFmtId="0" fontId="20" fillId="0" borderId="11" xfId="0" applyNumberFormat="1" applyFont="1" applyFill="1" applyBorder="1" applyAlignment="1">
      <alignment horizontal="left" vertical="center" wrapText="1"/>
    </xf>
    <xf numFmtId="172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wrapText="1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justify" vertical="center" wrapText="1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>
      <alignment wrapText="1"/>
    </xf>
    <xf numFmtId="0" fontId="28" fillId="0" borderId="11" xfId="0" applyFont="1" applyBorder="1" applyAlignment="1">
      <alignment horizontal="justify" vertical="center" wrapText="1"/>
    </xf>
    <xf numFmtId="172" fontId="20" fillId="0" borderId="11" xfId="0" applyNumberFormat="1" applyFont="1" applyBorder="1" applyAlignment="1" applyProtection="1">
      <alignment horizontal="left" vertical="center" wrapText="1"/>
      <protection/>
    </xf>
    <xf numFmtId="177" fontId="20" fillId="0" borderId="11" xfId="0" applyNumberFormat="1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wrapText="1"/>
    </xf>
    <xf numFmtId="172" fontId="20" fillId="0" borderId="11" xfId="56" applyNumberFormat="1" applyFont="1" applyFill="1" applyBorder="1" applyAlignment="1">
      <alignment horizontal="left" vertical="top" wrapText="1"/>
      <protection/>
    </xf>
    <xf numFmtId="0" fontId="29" fillId="0" borderId="11" xfId="0" applyFont="1" applyBorder="1" applyAlignment="1">
      <alignment horizontal="justify" vertical="center" wrapText="1"/>
    </xf>
    <xf numFmtId="172" fontId="20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0" fillId="0" borderId="11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Fill="1" applyBorder="1" applyAlignment="1" quotePrefix="1">
      <alignment horizontal="left" vertical="top" wrapText="1"/>
    </xf>
    <xf numFmtId="4" fontId="20" fillId="0" borderId="11" xfId="54" applyNumberFormat="1" applyFont="1" applyBorder="1" applyAlignment="1">
      <alignment wrapText="1"/>
      <protection/>
    </xf>
    <xf numFmtId="172" fontId="28" fillId="0" borderId="11" xfId="0" applyNumberFormat="1" applyFont="1" applyBorder="1" applyAlignment="1">
      <alignment wrapText="1"/>
    </xf>
    <xf numFmtId="172" fontId="20" fillId="0" borderId="12" xfId="0" applyNumberFormat="1" applyFont="1" applyBorder="1" applyAlignment="1" applyProtection="1">
      <alignment horizontal="left" vertical="center" wrapText="1"/>
      <protection/>
    </xf>
    <xf numFmtId="172" fontId="20" fillId="0" borderId="12" xfId="56" applyNumberFormat="1" applyFont="1" applyFill="1" applyBorder="1" applyAlignment="1">
      <alignment horizontal="left" vertical="top" wrapText="1"/>
      <protection/>
    </xf>
    <xf numFmtId="49" fontId="20" fillId="0" borderId="12" xfId="0" applyNumberFormat="1" applyFont="1" applyBorder="1" applyAlignment="1" applyProtection="1">
      <alignment horizontal="justify" wrapText="1"/>
      <protection/>
    </xf>
    <xf numFmtId="0" fontId="20" fillId="0" borderId="12" xfId="56" applyNumberFormat="1" applyFont="1" applyFill="1" applyBorder="1" applyAlignment="1">
      <alignment horizontal="left" vertical="top" wrapText="1"/>
      <protection/>
    </xf>
    <xf numFmtId="0" fontId="28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justify" vertical="center" wrapText="1"/>
    </xf>
    <xf numFmtId="49" fontId="20" fillId="0" borderId="12" xfId="0" applyNumberFormat="1" applyFont="1" applyBorder="1" applyAlignment="1" applyProtection="1">
      <alignment horizontal="left" vertical="center" wrapText="1"/>
      <protection/>
    </xf>
    <xf numFmtId="0" fontId="28" fillId="0" borderId="13" xfId="0" applyFont="1" applyBorder="1" applyAlignment="1">
      <alignment wrapText="1"/>
    </xf>
    <xf numFmtId="172" fontId="20" fillId="0" borderId="11" xfId="0" applyNumberFormat="1" applyFont="1" applyBorder="1" applyAlignment="1">
      <alignment horizontal="center" wrapText="1"/>
    </xf>
    <xf numFmtId="3" fontId="20" fillId="0" borderId="11" xfId="0" applyNumberFormat="1" applyFont="1" applyBorder="1" applyAlignment="1">
      <alignment horizontal="center" wrapText="1"/>
    </xf>
    <xf numFmtId="3" fontId="20" fillId="0" borderId="11" xfId="0" applyNumberFormat="1" applyFont="1" applyBorder="1" applyAlignment="1">
      <alignment horizontal="center"/>
    </xf>
    <xf numFmtId="172" fontId="20" fillId="24" borderId="11" xfId="0" applyNumberFormat="1" applyFont="1" applyFill="1" applyBorder="1" applyAlignment="1">
      <alignment horizontal="center" wrapText="1"/>
    </xf>
    <xf numFmtId="49" fontId="20" fillId="0" borderId="14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left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 2 4" xfId="54"/>
    <cellStyle name="Обычный 4" xfId="55"/>
    <cellStyle name="Обычный_Лист1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9"/>
  <sheetViews>
    <sheetView tabSelected="1" view="pageBreakPreview" zoomScale="86" zoomScaleNormal="90" zoomScaleSheetLayoutView="86" zoomScalePageLayoutView="0" workbookViewId="0" topLeftCell="A1">
      <pane xSplit="9" ySplit="7" topLeftCell="J182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G79" sqref="G79"/>
    </sheetView>
  </sheetViews>
  <sheetFormatPr defaultColWidth="9.00390625" defaultRowHeight="12.75"/>
  <cols>
    <col min="1" max="1" width="4.375" style="9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75390625" style="21" customWidth="1"/>
    <col min="9" max="9" width="6.75390625" style="21" customWidth="1"/>
    <col min="10" max="10" width="66.25390625" style="21" customWidth="1"/>
    <col min="11" max="11" width="32.875" style="9" customWidth="1"/>
    <col min="12" max="15" width="5.375" style="9" customWidth="1"/>
    <col min="16" max="16" width="14.25390625" style="9" customWidth="1"/>
    <col min="17" max="17" width="11.75390625" style="9" customWidth="1"/>
    <col min="18" max="20" width="11.625" style="9" customWidth="1"/>
    <col min="21" max="21" width="4.00390625" style="12" bestFit="1" customWidth="1"/>
    <col min="22" max="22" width="6.875" style="12" customWidth="1"/>
    <col min="23" max="23" width="4.125" style="12" customWidth="1"/>
    <col min="24" max="24" width="3.75390625" style="12" customWidth="1"/>
    <col min="25" max="25" width="4.625" style="12" customWidth="1"/>
    <col min="26" max="26" width="2.75390625" style="12" bestFit="1" customWidth="1"/>
    <col min="27" max="27" width="4.375" style="12" bestFit="1" customWidth="1"/>
    <col min="28" max="28" width="3.625" style="12" bestFit="1" customWidth="1"/>
    <col min="29" max="29" width="10.875" style="12" bestFit="1" customWidth="1"/>
    <col min="30" max="31" width="11.00390625" style="13" bestFit="1" customWidth="1"/>
    <col min="32" max="34" width="9.375" style="12" customWidth="1"/>
    <col min="35" max="35" width="5.75390625" style="12" customWidth="1"/>
    <col min="36" max="39" width="4.25390625" style="12" customWidth="1"/>
    <col min="40" max="53" width="9.125" style="12" customWidth="1"/>
    <col min="54" max="16384" width="9.125" style="9" customWidth="1"/>
  </cols>
  <sheetData>
    <row r="1" spans="1:53" s="8" customFormat="1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0"/>
      <c r="V1" s="10"/>
      <c r="W1" s="10"/>
      <c r="X1" s="10"/>
      <c r="Y1" s="10"/>
      <c r="Z1" s="10"/>
      <c r="AA1" s="10"/>
      <c r="AB1" s="10"/>
      <c r="AC1" s="10"/>
      <c r="AD1" s="11"/>
      <c r="AE1" s="11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8" customFormat="1" ht="15.75" customHeight="1">
      <c r="A2" s="81" t="s">
        <v>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  <c r="AA2" s="10"/>
      <c r="AB2" s="10"/>
      <c r="AC2" s="10"/>
      <c r="AD2" s="11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8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" t="s">
        <v>16</v>
      </c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8" customFormat="1" ht="15" customHeight="1">
      <c r="A4" s="86" t="s">
        <v>6</v>
      </c>
      <c r="B4" s="89" t="s">
        <v>14</v>
      </c>
      <c r="C4" s="89"/>
      <c r="D4" s="89"/>
      <c r="E4" s="89"/>
      <c r="F4" s="89"/>
      <c r="G4" s="89"/>
      <c r="H4" s="89"/>
      <c r="I4" s="89"/>
      <c r="J4" s="88" t="s">
        <v>17</v>
      </c>
      <c r="K4" s="84" t="s">
        <v>100</v>
      </c>
      <c r="L4" s="84" t="s">
        <v>101</v>
      </c>
      <c r="M4" s="84"/>
      <c r="N4" s="84"/>
      <c r="O4" s="84"/>
      <c r="P4" s="84" t="s">
        <v>305</v>
      </c>
      <c r="Q4" s="84" t="s">
        <v>306</v>
      </c>
      <c r="R4" s="84" t="s">
        <v>97</v>
      </c>
      <c r="S4" s="85"/>
      <c r="T4" s="85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8" customFormat="1" ht="42.75" customHeight="1">
      <c r="A5" s="86"/>
      <c r="B5" s="90" t="s">
        <v>15</v>
      </c>
      <c r="C5" s="89" t="s">
        <v>95</v>
      </c>
      <c r="D5" s="89"/>
      <c r="E5" s="89"/>
      <c r="F5" s="89"/>
      <c r="G5" s="89"/>
      <c r="H5" s="89" t="s">
        <v>96</v>
      </c>
      <c r="I5" s="89"/>
      <c r="J5" s="88"/>
      <c r="K5" s="84"/>
      <c r="L5" s="84"/>
      <c r="M5" s="84"/>
      <c r="N5" s="84"/>
      <c r="O5" s="84"/>
      <c r="P5" s="84"/>
      <c r="Q5" s="84"/>
      <c r="R5" s="82" t="s">
        <v>264</v>
      </c>
      <c r="S5" s="82" t="s">
        <v>274</v>
      </c>
      <c r="T5" s="84" t="s">
        <v>304</v>
      </c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8" customFormat="1" ht="138.75" customHeight="1">
      <c r="A6" s="86"/>
      <c r="B6" s="90"/>
      <c r="C6" s="4" t="s">
        <v>0</v>
      </c>
      <c r="D6" s="4" t="s">
        <v>1</v>
      </c>
      <c r="E6" s="4" t="s">
        <v>2</v>
      </c>
      <c r="F6" s="4" t="s">
        <v>3</v>
      </c>
      <c r="G6" s="2" t="s">
        <v>7</v>
      </c>
      <c r="H6" s="2" t="s">
        <v>19</v>
      </c>
      <c r="I6" s="2" t="s">
        <v>18</v>
      </c>
      <c r="J6" s="88"/>
      <c r="K6" s="85"/>
      <c r="L6" s="22" t="s">
        <v>246</v>
      </c>
      <c r="M6" s="22" t="s">
        <v>264</v>
      </c>
      <c r="N6" s="22" t="s">
        <v>274</v>
      </c>
      <c r="O6" s="22" t="s">
        <v>304</v>
      </c>
      <c r="P6" s="85"/>
      <c r="Q6" s="85"/>
      <c r="R6" s="83"/>
      <c r="S6" s="83"/>
      <c r="T6" s="84"/>
      <c r="U6" s="10"/>
      <c r="V6" s="10"/>
      <c r="W6" s="10"/>
      <c r="X6" s="10"/>
      <c r="Y6" s="10"/>
      <c r="Z6" s="10"/>
      <c r="AA6" s="10"/>
      <c r="AB6" s="10"/>
      <c r="AC6" s="10"/>
      <c r="AD6" s="11"/>
      <c r="AE6" s="11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8" customFormat="1" ht="12.75">
      <c r="A7" s="5"/>
      <c r="B7" s="3" t="s">
        <v>4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5</v>
      </c>
      <c r="J7" s="6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38" ht="24" customHeight="1">
      <c r="A8" s="34">
        <v>1</v>
      </c>
      <c r="B8" s="24" t="s">
        <v>22</v>
      </c>
      <c r="C8" s="24" t="s">
        <v>4</v>
      </c>
      <c r="D8" s="24" t="s">
        <v>20</v>
      </c>
      <c r="E8" s="24" t="s">
        <v>20</v>
      </c>
      <c r="F8" s="24" t="s">
        <v>22</v>
      </c>
      <c r="G8" s="24" t="s">
        <v>20</v>
      </c>
      <c r="H8" s="24" t="s">
        <v>23</v>
      </c>
      <c r="I8" s="24" t="s">
        <v>22</v>
      </c>
      <c r="J8" s="39" t="s">
        <v>24</v>
      </c>
      <c r="K8" s="28"/>
      <c r="L8" s="36"/>
      <c r="M8" s="36"/>
      <c r="N8" s="36"/>
      <c r="O8" s="36"/>
      <c r="P8" s="36">
        <f>P9+P20+P35+P47+P53+P59+P67+P95+P32</f>
        <v>117768.3</v>
      </c>
      <c r="Q8" s="36">
        <f>Q9+Q20+Q35+Q47+Q53+Q59+Q67+Q95</f>
        <v>139736.5</v>
      </c>
      <c r="R8" s="36">
        <f>R9+R20+R35+R47+R53+R59+R67+R95</f>
        <v>155682.25</v>
      </c>
      <c r="S8" s="36">
        <f>S9+S20+S35+S47+S53+S59+S67+S95</f>
        <v>165413.69999999998</v>
      </c>
      <c r="T8" s="36">
        <f>T9+T20+T35+T47+T53+T59+T67+T95</f>
        <v>174576.1</v>
      </c>
      <c r="U8" s="13"/>
      <c r="V8" s="13"/>
      <c r="W8" s="13"/>
      <c r="X8" s="13"/>
      <c r="Y8" s="13"/>
      <c r="AF8" s="14"/>
      <c r="AG8" s="14"/>
      <c r="AH8" s="14"/>
      <c r="AI8" s="14"/>
      <c r="AJ8" s="14"/>
      <c r="AK8" s="14"/>
      <c r="AL8" s="14"/>
    </row>
    <row r="9" spans="1:38" ht="31.5" customHeight="1">
      <c r="A9" s="34">
        <f>A8+1</f>
        <v>2</v>
      </c>
      <c r="B9" s="24" t="s">
        <v>77</v>
      </c>
      <c r="C9" s="24" t="s">
        <v>4</v>
      </c>
      <c r="D9" s="24" t="s">
        <v>26</v>
      </c>
      <c r="E9" s="24" t="s">
        <v>20</v>
      </c>
      <c r="F9" s="24" t="s">
        <v>22</v>
      </c>
      <c r="G9" s="24" t="s">
        <v>20</v>
      </c>
      <c r="H9" s="24" t="s">
        <v>23</v>
      </c>
      <c r="I9" s="24" t="s">
        <v>22</v>
      </c>
      <c r="J9" s="39" t="s">
        <v>84</v>
      </c>
      <c r="K9" s="63" t="s">
        <v>300</v>
      </c>
      <c r="L9" s="36"/>
      <c r="M9" s="36"/>
      <c r="N9" s="36"/>
      <c r="O9" s="36"/>
      <c r="P9" s="36">
        <f>P10+P13</f>
        <v>83978.6</v>
      </c>
      <c r="Q9" s="36">
        <f>Q10+Q13</f>
        <v>103437.8</v>
      </c>
      <c r="R9" s="36">
        <f>R10+R13</f>
        <v>115802.15000000001</v>
      </c>
      <c r="S9" s="36">
        <f>S10+S13</f>
        <v>123934.6</v>
      </c>
      <c r="T9" s="36">
        <f>T10+T13</f>
        <v>131611.2</v>
      </c>
      <c r="U9" s="13"/>
      <c r="V9" s="13"/>
      <c r="W9" s="13"/>
      <c r="X9" s="13"/>
      <c r="Y9" s="13"/>
      <c r="AC9" s="13"/>
      <c r="AF9" s="13"/>
      <c r="AG9" s="13"/>
      <c r="AH9" s="13"/>
      <c r="AI9" s="14"/>
      <c r="AJ9" s="14"/>
      <c r="AK9" s="14"/>
      <c r="AL9" s="14"/>
    </row>
    <row r="10" spans="1:38" ht="30" customHeight="1">
      <c r="A10" s="34">
        <f aca="true" t="shared" si="0" ref="A10:A73">A9+1</f>
        <v>3</v>
      </c>
      <c r="B10" s="24" t="s">
        <v>77</v>
      </c>
      <c r="C10" s="24" t="s">
        <v>4</v>
      </c>
      <c r="D10" s="24" t="s">
        <v>26</v>
      </c>
      <c r="E10" s="24" t="s">
        <v>26</v>
      </c>
      <c r="F10" s="24" t="s">
        <v>22</v>
      </c>
      <c r="G10" s="24" t="s">
        <v>20</v>
      </c>
      <c r="H10" s="24" t="s">
        <v>23</v>
      </c>
      <c r="I10" s="24" t="s">
        <v>27</v>
      </c>
      <c r="J10" s="39" t="s">
        <v>85</v>
      </c>
      <c r="K10" s="63" t="s">
        <v>300</v>
      </c>
      <c r="L10" s="36"/>
      <c r="M10" s="36"/>
      <c r="N10" s="36"/>
      <c r="O10" s="36"/>
      <c r="P10" s="36">
        <f aca="true" t="shared" si="1" ref="P10:T11">P11</f>
        <v>4703.1</v>
      </c>
      <c r="Q10" s="36">
        <f t="shared" si="1"/>
        <v>8308</v>
      </c>
      <c r="R10" s="36">
        <f t="shared" si="1"/>
        <v>6087</v>
      </c>
      <c r="S10" s="36">
        <f t="shared" si="1"/>
        <v>6495.5</v>
      </c>
      <c r="T10" s="36">
        <f t="shared" si="1"/>
        <v>6716.4</v>
      </c>
      <c r="AC10" s="13"/>
      <c r="AF10" s="13"/>
      <c r="AG10" s="13"/>
      <c r="AH10" s="13"/>
      <c r="AI10" s="14"/>
      <c r="AJ10" s="14"/>
      <c r="AK10" s="14"/>
      <c r="AL10" s="14"/>
    </row>
    <row r="11" spans="1:38" ht="34.5" customHeight="1">
      <c r="A11" s="34">
        <f t="shared" si="0"/>
        <v>4</v>
      </c>
      <c r="B11" s="24" t="s">
        <v>77</v>
      </c>
      <c r="C11" s="24" t="s">
        <v>4</v>
      </c>
      <c r="D11" s="24" t="s">
        <v>26</v>
      </c>
      <c r="E11" s="24" t="s">
        <v>26</v>
      </c>
      <c r="F11" s="24" t="s">
        <v>68</v>
      </c>
      <c r="G11" s="24" t="s">
        <v>20</v>
      </c>
      <c r="H11" s="24" t="s">
        <v>23</v>
      </c>
      <c r="I11" s="24" t="s">
        <v>27</v>
      </c>
      <c r="J11" s="39" t="s">
        <v>86</v>
      </c>
      <c r="K11" s="63" t="s">
        <v>300</v>
      </c>
      <c r="L11" s="36"/>
      <c r="M11" s="36"/>
      <c r="N11" s="36"/>
      <c r="O11" s="36"/>
      <c r="P11" s="36">
        <f t="shared" si="1"/>
        <v>4703.1</v>
      </c>
      <c r="Q11" s="36">
        <f t="shared" si="1"/>
        <v>8308</v>
      </c>
      <c r="R11" s="36">
        <f t="shared" si="1"/>
        <v>6087</v>
      </c>
      <c r="S11" s="36">
        <f t="shared" si="1"/>
        <v>6495.5</v>
      </c>
      <c r="T11" s="36">
        <f t="shared" si="1"/>
        <v>6716.4</v>
      </c>
      <c r="U11" s="13"/>
      <c r="V11" s="13"/>
      <c r="W11" s="13"/>
      <c r="X11" s="13"/>
      <c r="Y11" s="13"/>
      <c r="AC11" s="13"/>
      <c r="AF11" s="13"/>
      <c r="AG11" s="13"/>
      <c r="AH11" s="13"/>
      <c r="AI11" s="14"/>
      <c r="AJ11" s="14"/>
      <c r="AK11" s="14"/>
      <c r="AL11" s="14"/>
    </row>
    <row r="12" spans="1:38" ht="33" customHeight="1">
      <c r="A12" s="34">
        <f t="shared" si="0"/>
        <v>5</v>
      </c>
      <c r="B12" s="24" t="s">
        <v>77</v>
      </c>
      <c r="C12" s="24" t="s">
        <v>4</v>
      </c>
      <c r="D12" s="24" t="s">
        <v>26</v>
      </c>
      <c r="E12" s="24" t="s">
        <v>26</v>
      </c>
      <c r="F12" s="24" t="s">
        <v>69</v>
      </c>
      <c r="G12" s="24" t="s">
        <v>28</v>
      </c>
      <c r="H12" s="24" t="s">
        <v>23</v>
      </c>
      <c r="I12" s="24" t="s">
        <v>27</v>
      </c>
      <c r="J12" s="39" t="s">
        <v>87</v>
      </c>
      <c r="K12" s="63" t="s">
        <v>300</v>
      </c>
      <c r="L12" s="36">
        <v>10</v>
      </c>
      <c r="M12" s="36">
        <v>10</v>
      </c>
      <c r="N12" s="36">
        <v>10</v>
      </c>
      <c r="O12" s="36">
        <v>10</v>
      </c>
      <c r="P12" s="36">
        <v>4703.1</v>
      </c>
      <c r="Q12" s="36">
        <v>8308</v>
      </c>
      <c r="R12" s="36">
        <v>6087</v>
      </c>
      <c r="S12" s="36">
        <v>6495.5</v>
      </c>
      <c r="T12" s="36">
        <v>6716.4</v>
      </c>
      <c r="AC12" s="13"/>
      <c r="AF12" s="13"/>
      <c r="AG12" s="13"/>
      <c r="AH12" s="13"/>
      <c r="AI12" s="14"/>
      <c r="AJ12" s="14"/>
      <c r="AK12" s="14"/>
      <c r="AL12" s="14"/>
    </row>
    <row r="13" spans="1:38" ht="27" customHeight="1">
      <c r="A13" s="34">
        <f t="shared" si="0"/>
        <v>6</v>
      </c>
      <c r="B13" s="24" t="s">
        <v>77</v>
      </c>
      <c r="C13" s="24" t="s">
        <v>4</v>
      </c>
      <c r="D13" s="24" t="s">
        <v>26</v>
      </c>
      <c r="E13" s="24" t="s">
        <v>28</v>
      </c>
      <c r="F13" s="24" t="s">
        <v>22</v>
      </c>
      <c r="G13" s="24" t="s">
        <v>26</v>
      </c>
      <c r="H13" s="24" t="s">
        <v>23</v>
      </c>
      <c r="I13" s="24" t="s">
        <v>27</v>
      </c>
      <c r="J13" s="39" t="s">
        <v>88</v>
      </c>
      <c r="K13" s="63" t="s">
        <v>300</v>
      </c>
      <c r="L13" s="36"/>
      <c r="M13" s="36"/>
      <c r="N13" s="36"/>
      <c r="O13" s="36"/>
      <c r="P13" s="36">
        <f>P14+P15+P16+P17+P18+P19</f>
        <v>79275.5</v>
      </c>
      <c r="Q13" s="36">
        <f>Q14+Q15+Q16+Q17+Q18+Q19</f>
        <v>95129.8</v>
      </c>
      <c r="R13" s="36">
        <f>R14+R15+R16+R17+R18+R19</f>
        <v>109715.15000000001</v>
      </c>
      <c r="S13" s="36">
        <f>S14+S15+S16+S17+S18+S19</f>
        <v>117439.1</v>
      </c>
      <c r="T13" s="36">
        <f>T14+T15+T16+T17+T18+T19</f>
        <v>124894.80000000002</v>
      </c>
      <c r="U13" s="13"/>
      <c r="V13" s="13"/>
      <c r="W13" s="13"/>
      <c r="X13" s="13"/>
      <c r="Y13" s="13"/>
      <c r="AC13" s="13"/>
      <c r="AF13" s="13"/>
      <c r="AG13" s="13"/>
      <c r="AH13" s="13"/>
      <c r="AI13" s="14"/>
      <c r="AJ13" s="14"/>
      <c r="AK13" s="14"/>
      <c r="AL13" s="14"/>
    </row>
    <row r="14" spans="1:38" ht="57" customHeight="1">
      <c r="A14" s="34">
        <f t="shared" si="0"/>
        <v>7</v>
      </c>
      <c r="B14" s="24" t="s">
        <v>77</v>
      </c>
      <c r="C14" s="24" t="s">
        <v>4</v>
      </c>
      <c r="D14" s="24" t="s">
        <v>26</v>
      </c>
      <c r="E14" s="24" t="s">
        <v>28</v>
      </c>
      <c r="F14" s="24" t="s">
        <v>68</v>
      </c>
      <c r="G14" s="24" t="s">
        <v>26</v>
      </c>
      <c r="H14" s="24" t="s">
        <v>23</v>
      </c>
      <c r="I14" s="24" t="s">
        <v>27</v>
      </c>
      <c r="J14" s="39" t="s">
        <v>89</v>
      </c>
      <c r="K14" s="63" t="s">
        <v>300</v>
      </c>
      <c r="L14" s="36">
        <v>28</v>
      </c>
      <c r="M14" s="36">
        <v>28</v>
      </c>
      <c r="N14" s="36">
        <v>28</v>
      </c>
      <c r="O14" s="36">
        <v>28</v>
      </c>
      <c r="P14" s="36">
        <v>77853</v>
      </c>
      <c r="Q14" s="36">
        <v>93632</v>
      </c>
      <c r="R14" s="36">
        <v>108070.34</v>
      </c>
      <c r="S14" s="36">
        <v>115725.2</v>
      </c>
      <c r="T14" s="36">
        <v>123112.3</v>
      </c>
      <c r="AF14" s="13"/>
      <c r="AG14" s="13"/>
      <c r="AH14" s="13"/>
      <c r="AI14" s="14"/>
      <c r="AJ14" s="14"/>
      <c r="AK14" s="14"/>
      <c r="AL14" s="14"/>
    </row>
    <row r="15" spans="1:38" ht="67.5" customHeight="1">
      <c r="A15" s="34">
        <f t="shared" si="0"/>
        <v>8</v>
      </c>
      <c r="B15" s="24" t="s">
        <v>77</v>
      </c>
      <c r="C15" s="24" t="s">
        <v>4</v>
      </c>
      <c r="D15" s="24" t="s">
        <v>26</v>
      </c>
      <c r="E15" s="24" t="s">
        <v>28</v>
      </c>
      <c r="F15" s="24" t="s">
        <v>34</v>
      </c>
      <c r="G15" s="24" t="s">
        <v>26</v>
      </c>
      <c r="H15" s="24" t="s">
        <v>23</v>
      </c>
      <c r="I15" s="24" t="s">
        <v>27</v>
      </c>
      <c r="J15" s="39" t="s">
        <v>90</v>
      </c>
      <c r="K15" s="63" t="s">
        <v>300</v>
      </c>
      <c r="L15" s="36">
        <v>28</v>
      </c>
      <c r="M15" s="36">
        <v>28</v>
      </c>
      <c r="N15" s="36">
        <v>28</v>
      </c>
      <c r="O15" s="36">
        <v>28</v>
      </c>
      <c r="P15" s="36">
        <v>40.9</v>
      </c>
      <c r="Q15" s="36">
        <v>32</v>
      </c>
      <c r="R15" s="36">
        <v>44.71</v>
      </c>
      <c r="S15" s="36">
        <v>46.6</v>
      </c>
      <c r="T15" s="36">
        <v>48.5</v>
      </c>
      <c r="AF15" s="13"/>
      <c r="AG15" s="13"/>
      <c r="AH15" s="13"/>
      <c r="AI15" s="14"/>
      <c r="AJ15" s="14"/>
      <c r="AK15" s="14"/>
      <c r="AL15" s="14"/>
    </row>
    <row r="16" spans="1:38" ht="27.75" customHeight="1">
      <c r="A16" s="34">
        <f t="shared" si="0"/>
        <v>9</v>
      </c>
      <c r="B16" s="24" t="s">
        <v>77</v>
      </c>
      <c r="C16" s="24" t="s">
        <v>4</v>
      </c>
      <c r="D16" s="24" t="s">
        <v>26</v>
      </c>
      <c r="E16" s="24" t="s">
        <v>28</v>
      </c>
      <c r="F16" s="24" t="s">
        <v>38</v>
      </c>
      <c r="G16" s="24" t="s">
        <v>26</v>
      </c>
      <c r="H16" s="24" t="s">
        <v>23</v>
      </c>
      <c r="I16" s="24" t="s">
        <v>27</v>
      </c>
      <c r="J16" s="39" t="s">
        <v>91</v>
      </c>
      <c r="K16" s="63" t="s">
        <v>300</v>
      </c>
      <c r="L16" s="36">
        <v>28</v>
      </c>
      <c r="M16" s="36">
        <v>28</v>
      </c>
      <c r="N16" s="36">
        <v>28</v>
      </c>
      <c r="O16" s="36">
        <v>28</v>
      </c>
      <c r="P16" s="36">
        <v>450.1</v>
      </c>
      <c r="Q16" s="36">
        <v>515.2</v>
      </c>
      <c r="R16" s="36">
        <v>539.6</v>
      </c>
      <c r="S16" s="36">
        <v>562.3</v>
      </c>
      <c r="T16" s="36">
        <v>584.8</v>
      </c>
      <c r="AF16" s="13"/>
      <c r="AG16" s="13"/>
      <c r="AH16" s="13"/>
      <c r="AI16" s="14"/>
      <c r="AJ16" s="14"/>
      <c r="AK16" s="14"/>
      <c r="AL16" s="14"/>
    </row>
    <row r="17" spans="1:38" ht="66.75" customHeight="1">
      <c r="A17" s="34">
        <f t="shared" si="0"/>
        <v>10</v>
      </c>
      <c r="B17" s="24" t="s">
        <v>77</v>
      </c>
      <c r="C17" s="24" t="s">
        <v>4</v>
      </c>
      <c r="D17" s="24" t="s">
        <v>26</v>
      </c>
      <c r="E17" s="24" t="s">
        <v>28</v>
      </c>
      <c r="F17" s="24" t="s">
        <v>73</v>
      </c>
      <c r="G17" s="24" t="s">
        <v>26</v>
      </c>
      <c r="H17" s="24" t="s">
        <v>23</v>
      </c>
      <c r="I17" s="24" t="s">
        <v>27</v>
      </c>
      <c r="J17" s="39" t="s">
        <v>92</v>
      </c>
      <c r="K17" s="63" t="s">
        <v>300</v>
      </c>
      <c r="L17" s="36">
        <v>15</v>
      </c>
      <c r="M17" s="36">
        <v>15</v>
      </c>
      <c r="N17" s="36">
        <v>15</v>
      </c>
      <c r="O17" s="36">
        <v>15</v>
      </c>
      <c r="P17" s="36">
        <v>96.5</v>
      </c>
      <c r="Q17" s="36">
        <v>115.5</v>
      </c>
      <c r="R17" s="36">
        <v>141.5</v>
      </c>
      <c r="S17" s="36">
        <v>147.4</v>
      </c>
      <c r="T17" s="36">
        <v>153.3</v>
      </c>
      <c r="AF17" s="13"/>
      <c r="AG17" s="13"/>
      <c r="AH17" s="13"/>
      <c r="AI17" s="14"/>
      <c r="AJ17" s="14"/>
      <c r="AK17" s="14"/>
      <c r="AL17" s="14"/>
    </row>
    <row r="18" spans="1:38" ht="45.75" customHeight="1">
      <c r="A18" s="34">
        <f t="shared" si="0"/>
        <v>11</v>
      </c>
      <c r="B18" s="31" t="s">
        <v>77</v>
      </c>
      <c r="C18" s="31" t="s">
        <v>4</v>
      </c>
      <c r="D18" s="31" t="s">
        <v>26</v>
      </c>
      <c r="E18" s="31" t="s">
        <v>28</v>
      </c>
      <c r="F18" s="31" t="s">
        <v>44</v>
      </c>
      <c r="G18" s="31" t="s">
        <v>26</v>
      </c>
      <c r="H18" s="31" t="s">
        <v>23</v>
      </c>
      <c r="I18" s="31" t="s">
        <v>27</v>
      </c>
      <c r="J18" s="64" t="s">
        <v>307</v>
      </c>
      <c r="K18" s="63" t="s">
        <v>300</v>
      </c>
      <c r="L18" s="36">
        <v>28</v>
      </c>
      <c r="M18" s="36">
        <v>28</v>
      </c>
      <c r="N18" s="36">
        <v>28</v>
      </c>
      <c r="O18" s="36">
        <v>28</v>
      </c>
      <c r="P18" s="36">
        <v>665.1</v>
      </c>
      <c r="Q18" s="36">
        <v>665.1</v>
      </c>
      <c r="R18" s="36">
        <v>732.1</v>
      </c>
      <c r="S18" s="36">
        <v>762.8</v>
      </c>
      <c r="T18" s="36">
        <v>793.3</v>
      </c>
      <c r="AF18" s="13"/>
      <c r="AG18" s="13"/>
      <c r="AH18" s="13"/>
      <c r="AI18" s="14"/>
      <c r="AJ18" s="14"/>
      <c r="AK18" s="14"/>
      <c r="AL18" s="14"/>
    </row>
    <row r="19" spans="1:38" ht="45" customHeight="1">
      <c r="A19" s="34">
        <f t="shared" si="0"/>
        <v>12</v>
      </c>
      <c r="B19" s="31" t="s">
        <v>77</v>
      </c>
      <c r="C19" s="31" t="s">
        <v>4</v>
      </c>
      <c r="D19" s="31" t="s">
        <v>26</v>
      </c>
      <c r="E19" s="31" t="s">
        <v>28</v>
      </c>
      <c r="F19" s="31" t="s">
        <v>53</v>
      </c>
      <c r="G19" s="31" t="s">
        <v>26</v>
      </c>
      <c r="H19" s="31" t="s">
        <v>23</v>
      </c>
      <c r="I19" s="31" t="s">
        <v>27</v>
      </c>
      <c r="J19" s="64" t="s">
        <v>308</v>
      </c>
      <c r="K19" s="63" t="s">
        <v>300</v>
      </c>
      <c r="L19" s="36">
        <v>28</v>
      </c>
      <c r="M19" s="36">
        <v>28</v>
      </c>
      <c r="N19" s="36">
        <v>28</v>
      </c>
      <c r="O19" s="36">
        <v>28</v>
      </c>
      <c r="P19" s="36">
        <v>169.9</v>
      </c>
      <c r="Q19" s="36">
        <v>170</v>
      </c>
      <c r="R19" s="36">
        <v>186.9</v>
      </c>
      <c r="S19" s="36">
        <v>194.8</v>
      </c>
      <c r="T19" s="36">
        <v>202.6</v>
      </c>
      <c r="AF19" s="13"/>
      <c r="AG19" s="13"/>
      <c r="AH19" s="13"/>
      <c r="AI19" s="14"/>
      <c r="AJ19" s="14"/>
      <c r="AK19" s="14"/>
      <c r="AL19" s="14"/>
    </row>
    <row r="20" spans="1:38" ht="33" customHeight="1">
      <c r="A20" s="34">
        <f t="shared" si="0"/>
        <v>13</v>
      </c>
      <c r="B20" s="24" t="s">
        <v>77</v>
      </c>
      <c r="C20" s="24" t="s">
        <v>4</v>
      </c>
      <c r="D20" s="24" t="s">
        <v>36</v>
      </c>
      <c r="E20" s="24" t="s">
        <v>20</v>
      </c>
      <c r="F20" s="24" t="s">
        <v>22</v>
      </c>
      <c r="G20" s="24" t="s">
        <v>20</v>
      </c>
      <c r="H20" s="24" t="s">
        <v>23</v>
      </c>
      <c r="I20" s="24" t="s">
        <v>22</v>
      </c>
      <c r="J20" s="39" t="s">
        <v>93</v>
      </c>
      <c r="K20" s="63" t="s">
        <v>300</v>
      </c>
      <c r="L20" s="36"/>
      <c r="M20" s="36"/>
      <c r="N20" s="36"/>
      <c r="O20" s="36"/>
      <c r="P20" s="36">
        <f>P26+P28+P30+P21</f>
        <v>14662.6</v>
      </c>
      <c r="Q20" s="36">
        <f>Q26+Q28+Q30+Q21</f>
        <v>14148.7</v>
      </c>
      <c r="R20" s="36">
        <f>R26+R28+R30+R21</f>
        <v>16722.1</v>
      </c>
      <c r="S20" s="36">
        <f>S26+S28+S30+S21</f>
        <v>17452</v>
      </c>
      <c r="T20" s="36">
        <f>T26+T28+T30+T21</f>
        <v>18184</v>
      </c>
      <c r="U20" s="13"/>
      <c r="V20" s="13"/>
      <c r="W20" s="13"/>
      <c r="X20" s="13"/>
      <c r="Y20" s="13"/>
      <c r="AF20" s="14"/>
      <c r="AG20" s="14"/>
      <c r="AH20" s="14"/>
      <c r="AI20" s="14"/>
      <c r="AJ20" s="14"/>
      <c r="AK20" s="14"/>
      <c r="AL20" s="14"/>
    </row>
    <row r="21" spans="1:38" ht="34.5" customHeight="1">
      <c r="A21" s="34">
        <f t="shared" si="0"/>
        <v>14</v>
      </c>
      <c r="B21" s="24" t="s">
        <v>77</v>
      </c>
      <c r="C21" s="24" t="s">
        <v>4</v>
      </c>
      <c r="D21" s="24" t="s">
        <v>36</v>
      </c>
      <c r="E21" s="24" t="s">
        <v>26</v>
      </c>
      <c r="F21" s="24" t="s">
        <v>22</v>
      </c>
      <c r="G21" s="24" t="s">
        <v>20</v>
      </c>
      <c r="H21" s="24" t="s">
        <v>23</v>
      </c>
      <c r="I21" s="24" t="s">
        <v>27</v>
      </c>
      <c r="J21" s="39" t="s">
        <v>200</v>
      </c>
      <c r="K21" s="63" t="s">
        <v>300</v>
      </c>
      <c r="L21" s="36"/>
      <c r="M21" s="36"/>
      <c r="N21" s="36"/>
      <c r="O21" s="36"/>
      <c r="P21" s="36">
        <f>P22+P24</f>
        <v>13372</v>
      </c>
      <c r="Q21" s="36">
        <f>Q22+Q24</f>
        <v>12320</v>
      </c>
      <c r="R21" s="36">
        <f>R22+R24</f>
        <v>14473</v>
      </c>
      <c r="S21" s="36">
        <f>S22+S24</f>
        <v>15080.9</v>
      </c>
      <c r="T21" s="36">
        <f>T22+T24</f>
        <v>15684.099999999999</v>
      </c>
      <c r="U21" s="13"/>
      <c r="V21" s="13"/>
      <c r="W21" s="13"/>
      <c r="X21" s="13"/>
      <c r="Y21" s="13"/>
      <c r="AF21" s="14"/>
      <c r="AG21" s="14"/>
      <c r="AH21" s="14"/>
      <c r="AI21" s="14"/>
      <c r="AJ21" s="14"/>
      <c r="AK21" s="14"/>
      <c r="AL21" s="14"/>
    </row>
    <row r="22" spans="1:38" ht="31.5" customHeight="1">
      <c r="A22" s="34">
        <f t="shared" si="0"/>
        <v>15</v>
      </c>
      <c r="B22" s="24" t="s">
        <v>77</v>
      </c>
      <c r="C22" s="24" t="s">
        <v>4</v>
      </c>
      <c r="D22" s="24" t="s">
        <v>36</v>
      </c>
      <c r="E22" s="24" t="s">
        <v>26</v>
      </c>
      <c r="F22" s="24" t="s">
        <v>68</v>
      </c>
      <c r="G22" s="24" t="s">
        <v>26</v>
      </c>
      <c r="H22" s="24" t="s">
        <v>23</v>
      </c>
      <c r="I22" s="24" t="s">
        <v>27</v>
      </c>
      <c r="J22" s="39" t="s">
        <v>201</v>
      </c>
      <c r="K22" s="63" t="s">
        <v>300</v>
      </c>
      <c r="L22" s="36"/>
      <c r="M22" s="36"/>
      <c r="N22" s="36"/>
      <c r="O22" s="36"/>
      <c r="P22" s="36">
        <f>P23</f>
        <v>11667.1</v>
      </c>
      <c r="Q22" s="36">
        <f>Q23</f>
        <v>10600</v>
      </c>
      <c r="R22" s="36">
        <f>R23</f>
        <v>12427.5</v>
      </c>
      <c r="S22" s="36">
        <f>S23</f>
        <v>12949.5</v>
      </c>
      <c r="T22" s="36">
        <f>T23</f>
        <v>13467.4</v>
      </c>
      <c r="U22" s="13"/>
      <c r="V22" s="13"/>
      <c r="W22" s="13"/>
      <c r="X22" s="13"/>
      <c r="Y22" s="13"/>
      <c r="AF22" s="14"/>
      <c r="AG22" s="14"/>
      <c r="AH22" s="14"/>
      <c r="AI22" s="14"/>
      <c r="AJ22" s="14"/>
      <c r="AK22" s="14"/>
      <c r="AL22" s="14"/>
    </row>
    <row r="23" spans="1:38" ht="30" customHeight="1">
      <c r="A23" s="34">
        <f t="shared" si="0"/>
        <v>16</v>
      </c>
      <c r="B23" s="24" t="s">
        <v>77</v>
      </c>
      <c r="C23" s="24" t="s">
        <v>4</v>
      </c>
      <c r="D23" s="24" t="s">
        <v>36</v>
      </c>
      <c r="E23" s="24" t="s">
        <v>26</v>
      </c>
      <c r="F23" s="24" t="s">
        <v>202</v>
      </c>
      <c r="G23" s="24" t="s">
        <v>26</v>
      </c>
      <c r="H23" s="24" t="s">
        <v>23</v>
      </c>
      <c r="I23" s="24" t="s">
        <v>27</v>
      </c>
      <c r="J23" s="39" t="s">
        <v>201</v>
      </c>
      <c r="K23" s="63" t="s">
        <v>300</v>
      </c>
      <c r="L23" s="36">
        <v>70</v>
      </c>
      <c r="M23" s="36">
        <v>70</v>
      </c>
      <c r="N23" s="36">
        <v>70</v>
      </c>
      <c r="O23" s="36">
        <v>70</v>
      </c>
      <c r="P23" s="36">
        <v>11667.1</v>
      </c>
      <c r="Q23" s="36">
        <v>10600</v>
      </c>
      <c r="R23" s="36">
        <v>12427.5</v>
      </c>
      <c r="S23" s="36">
        <v>12949.5</v>
      </c>
      <c r="T23" s="36">
        <v>13467.4</v>
      </c>
      <c r="U23" s="13"/>
      <c r="V23" s="13"/>
      <c r="W23" s="13"/>
      <c r="X23" s="13"/>
      <c r="Y23" s="13"/>
      <c r="AF23" s="14"/>
      <c r="AG23" s="14"/>
      <c r="AH23" s="14"/>
      <c r="AI23" s="14"/>
      <c r="AJ23" s="14"/>
      <c r="AK23" s="14"/>
      <c r="AL23" s="14"/>
    </row>
    <row r="24" spans="1:38" ht="27" customHeight="1">
      <c r="A24" s="34">
        <f t="shared" si="0"/>
        <v>17</v>
      </c>
      <c r="B24" s="24" t="s">
        <v>77</v>
      </c>
      <c r="C24" s="24" t="s">
        <v>4</v>
      </c>
      <c r="D24" s="24" t="s">
        <v>36</v>
      </c>
      <c r="E24" s="24" t="s">
        <v>26</v>
      </c>
      <c r="F24" s="24" t="s">
        <v>34</v>
      </c>
      <c r="G24" s="24" t="s">
        <v>26</v>
      </c>
      <c r="H24" s="24" t="s">
        <v>23</v>
      </c>
      <c r="I24" s="24" t="s">
        <v>27</v>
      </c>
      <c r="J24" s="39" t="s">
        <v>203</v>
      </c>
      <c r="K24" s="63" t="s">
        <v>300</v>
      </c>
      <c r="L24" s="36"/>
      <c r="M24" s="36"/>
      <c r="N24" s="36"/>
      <c r="O24" s="36"/>
      <c r="P24" s="36">
        <f>P25</f>
        <v>1704.9</v>
      </c>
      <c r="Q24" s="36">
        <f>Q25</f>
        <v>1720</v>
      </c>
      <c r="R24" s="36">
        <f>R25</f>
        <v>2045.5</v>
      </c>
      <c r="S24" s="36">
        <f>S25</f>
        <v>2131.4</v>
      </c>
      <c r="T24" s="36">
        <f>T25</f>
        <v>2216.7</v>
      </c>
      <c r="U24" s="13"/>
      <c r="V24" s="13"/>
      <c r="W24" s="13"/>
      <c r="X24" s="13"/>
      <c r="Y24" s="13"/>
      <c r="AF24" s="14"/>
      <c r="AG24" s="14"/>
      <c r="AH24" s="14"/>
      <c r="AI24" s="14"/>
      <c r="AJ24" s="14"/>
      <c r="AK24" s="14"/>
      <c r="AL24" s="14"/>
    </row>
    <row r="25" spans="1:38" ht="37.5" customHeight="1">
      <c r="A25" s="34">
        <f t="shared" si="0"/>
        <v>18</v>
      </c>
      <c r="B25" s="24" t="s">
        <v>77</v>
      </c>
      <c r="C25" s="24" t="s">
        <v>4</v>
      </c>
      <c r="D25" s="24" t="s">
        <v>36</v>
      </c>
      <c r="E25" s="24" t="s">
        <v>26</v>
      </c>
      <c r="F25" s="24" t="s">
        <v>204</v>
      </c>
      <c r="G25" s="24" t="s">
        <v>26</v>
      </c>
      <c r="H25" s="24" t="s">
        <v>23</v>
      </c>
      <c r="I25" s="24" t="s">
        <v>27</v>
      </c>
      <c r="J25" s="39" t="s">
        <v>205</v>
      </c>
      <c r="K25" s="63" t="s">
        <v>300</v>
      </c>
      <c r="L25" s="36">
        <v>70</v>
      </c>
      <c r="M25" s="36">
        <v>70</v>
      </c>
      <c r="N25" s="36">
        <v>70</v>
      </c>
      <c r="O25" s="36">
        <v>70</v>
      </c>
      <c r="P25" s="36">
        <v>1704.9</v>
      </c>
      <c r="Q25" s="36">
        <v>1720</v>
      </c>
      <c r="R25" s="36">
        <v>2045.5</v>
      </c>
      <c r="S25" s="36">
        <v>2131.4</v>
      </c>
      <c r="T25" s="36">
        <v>2216.7</v>
      </c>
      <c r="U25" s="13"/>
      <c r="V25" s="13"/>
      <c r="W25" s="13"/>
      <c r="X25" s="13"/>
      <c r="Y25" s="13"/>
      <c r="AF25" s="14"/>
      <c r="AG25" s="14"/>
      <c r="AH25" s="14"/>
      <c r="AI25" s="14"/>
      <c r="AJ25" s="14"/>
      <c r="AK25" s="14"/>
      <c r="AL25" s="14"/>
    </row>
    <row r="26" spans="1:38" ht="32.25" customHeight="1">
      <c r="A26" s="34">
        <f t="shared" si="0"/>
        <v>19</v>
      </c>
      <c r="B26" s="24" t="s">
        <v>77</v>
      </c>
      <c r="C26" s="24" t="s">
        <v>4</v>
      </c>
      <c r="D26" s="24" t="s">
        <v>36</v>
      </c>
      <c r="E26" s="24" t="s">
        <v>28</v>
      </c>
      <c r="F26" s="24" t="s">
        <v>22</v>
      </c>
      <c r="G26" s="24" t="s">
        <v>28</v>
      </c>
      <c r="H26" s="24" t="s">
        <v>23</v>
      </c>
      <c r="I26" s="24" t="s">
        <v>27</v>
      </c>
      <c r="J26" s="39" t="s">
        <v>102</v>
      </c>
      <c r="K26" s="63" t="s">
        <v>300</v>
      </c>
      <c r="L26" s="36"/>
      <c r="M26" s="36"/>
      <c r="N26" s="36"/>
      <c r="O26" s="36"/>
      <c r="P26" s="36">
        <f>P27</f>
        <v>-6.1</v>
      </c>
      <c r="Q26" s="36">
        <f>Q27</f>
        <v>0</v>
      </c>
      <c r="R26" s="36">
        <f>R27</f>
        <v>6.8</v>
      </c>
      <c r="S26" s="36">
        <f>S27</f>
        <v>5.4</v>
      </c>
      <c r="T26" s="36">
        <f>T27</f>
        <v>4.1</v>
      </c>
      <c r="AF26" s="14"/>
      <c r="AG26" s="14"/>
      <c r="AH26" s="14"/>
      <c r="AI26" s="14"/>
      <c r="AJ26" s="14"/>
      <c r="AK26" s="14"/>
      <c r="AL26" s="14"/>
    </row>
    <row r="27" spans="1:38" ht="30" customHeight="1">
      <c r="A27" s="34">
        <f t="shared" si="0"/>
        <v>20</v>
      </c>
      <c r="B27" s="24" t="s">
        <v>77</v>
      </c>
      <c r="C27" s="24" t="s">
        <v>4</v>
      </c>
      <c r="D27" s="24" t="s">
        <v>36</v>
      </c>
      <c r="E27" s="24" t="s">
        <v>28</v>
      </c>
      <c r="F27" s="24" t="s">
        <v>68</v>
      </c>
      <c r="G27" s="24" t="s">
        <v>28</v>
      </c>
      <c r="H27" s="24" t="s">
        <v>23</v>
      </c>
      <c r="I27" s="24" t="s">
        <v>27</v>
      </c>
      <c r="J27" s="39" t="s">
        <v>102</v>
      </c>
      <c r="K27" s="63" t="s">
        <v>300</v>
      </c>
      <c r="L27" s="36">
        <v>100</v>
      </c>
      <c r="M27" s="36">
        <v>100</v>
      </c>
      <c r="N27" s="36">
        <v>100</v>
      </c>
      <c r="O27" s="36">
        <v>100</v>
      </c>
      <c r="P27" s="36">
        <v>-6.1</v>
      </c>
      <c r="Q27" s="36"/>
      <c r="R27" s="36">
        <v>6.8</v>
      </c>
      <c r="S27" s="36">
        <v>5.4</v>
      </c>
      <c r="T27" s="36">
        <v>4.1</v>
      </c>
      <c r="AF27" s="14"/>
      <c r="AG27" s="14"/>
      <c r="AH27" s="14"/>
      <c r="AI27" s="14"/>
      <c r="AJ27" s="14"/>
      <c r="AK27" s="14"/>
      <c r="AL27" s="14"/>
    </row>
    <row r="28" spans="1:38" ht="30.75" customHeight="1">
      <c r="A28" s="34">
        <f t="shared" si="0"/>
        <v>21</v>
      </c>
      <c r="B28" s="24" t="s">
        <v>77</v>
      </c>
      <c r="C28" s="24" t="s">
        <v>4</v>
      </c>
      <c r="D28" s="24" t="s">
        <v>36</v>
      </c>
      <c r="E28" s="24" t="s">
        <v>25</v>
      </c>
      <c r="F28" s="24" t="s">
        <v>22</v>
      </c>
      <c r="G28" s="24" t="s">
        <v>26</v>
      </c>
      <c r="H28" s="24" t="s">
        <v>23</v>
      </c>
      <c r="I28" s="24" t="s">
        <v>27</v>
      </c>
      <c r="J28" s="39" t="s">
        <v>94</v>
      </c>
      <c r="K28" s="63" t="s">
        <v>300</v>
      </c>
      <c r="L28" s="36"/>
      <c r="M28" s="36"/>
      <c r="N28" s="36"/>
      <c r="O28" s="36"/>
      <c r="P28" s="36">
        <f>P29</f>
        <v>18.7</v>
      </c>
      <c r="Q28" s="36">
        <f>Q29</f>
        <v>18.7</v>
      </c>
      <c r="R28" s="36">
        <f>R29</f>
        <v>19.5</v>
      </c>
      <c r="S28" s="36">
        <f>S29</f>
        <v>20.6</v>
      </c>
      <c r="T28" s="36">
        <f>T29</f>
        <v>21.7</v>
      </c>
      <c r="AF28" s="14"/>
      <c r="AG28" s="14"/>
      <c r="AH28" s="14"/>
      <c r="AI28" s="14"/>
      <c r="AJ28" s="14"/>
      <c r="AK28" s="14"/>
      <c r="AL28" s="14"/>
    </row>
    <row r="29" spans="1:38" ht="30.75" customHeight="1">
      <c r="A29" s="34">
        <f t="shared" si="0"/>
        <v>22</v>
      </c>
      <c r="B29" s="24" t="s">
        <v>77</v>
      </c>
      <c r="C29" s="24" t="s">
        <v>4</v>
      </c>
      <c r="D29" s="24" t="s">
        <v>36</v>
      </c>
      <c r="E29" s="24" t="s">
        <v>25</v>
      </c>
      <c r="F29" s="24" t="s">
        <v>68</v>
      </c>
      <c r="G29" s="24" t="s">
        <v>26</v>
      </c>
      <c r="H29" s="24" t="s">
        <v>23</v>
      </c>
      <c r="I29" s="24" t="s">
        <v>27</v>
      </c>
      <c r="J29" s="39" t="s">
        <v>94</v>
      </c>
      <c r="K29" s="63" t="s">
        <v>300</v>
      </c>
      <c r="L29" s="36">
        <v>50</v>
      </c>
      <c r="M29" s="36">
        <v>50</v>
      </c>
      <c r="N29" s="36">
        <v>50</v>
      </c>
      <c r="O29" s="36">
        <v>50</v>
      </c>
      <c r="P29" s="36">
        <v>18.7</v>
      </c>
      <c r="Q29" s="36">
        <v>18.7</v>
      </c>
      <c r="R29" s="36">
        <v>19.5</v>
      </c>
      <c r="S29" s="36">
        <v>20.6</v>
      </c>
      <c r="T29" s="36">
        <v>21.7</v>
      </c>
      <c r="AF29" s="14"/>
      <c r="AG29" s="14"/>
      <c r="AH29" s="14"/>
      <c r="AI29" s="14"/>
      <c r="AJ29" s="14"/>
      <c r="AK29" s="14"/>
      <c r="AL29" s="14"/>
    </row>
    <row r="30" spans="1:38" ht="33.75" customHeight="1">
      <c r="A30" s="34">
        <f t="shared" si="0"/>
        <v>23</v>
      </c>
      <c r="B30" s="24" t="s">
        <v>77</v>
      </c>
      <c r="C30" s="24" t="s">
        <v>4</v>
      </c>
      <c r="D30" s="24" t="s">
        <v>36</v>
      </c>
      <c r="E30" s="24" t="s">
        <v>41</v>
      </c>
      <c r="F30" s="24" t="s">
        <v>22</v>
      </c>
      <c r="G30" s="24" t="s">
        <v>28</v>
      </c>
      <c r="H30" s="24" t="s">
        <v>23</v>
      </c>
      <c r="I30" s="24" t="s">
        <v>27</v>
      </c>
      <c r="J30" s="25" t="s">
        <v>103</v>
      </c>
      <c r="K30" s="63" t="s">
        <v>300</v>
      </c>
      <c r="L30" s="36"/>
      <c r="M30" s="36"/>
      <c r="N30" s="36"/>
      <c r="O30" s="36"/>
      <c r="P30" s="36">
        <f>P31</f>
        <v>1278</v>
      </c>
      <c r="Q30" s="36">
        <f>Q31</f>
        <v>1810</v>
      </c>
      <c r="R30" s="36">
        <f>R31</f>
        <v>2222.8</v>
      </c>
      <c r="S30" s="36">
        <f>S31</f>
        <v>2345.1</v>
      </c>
      <c r="T30" s="36">
        <f>T31</f>
        <v>2474.1</v>
      </c>
      <c r="AF30" s="14"/>
      <c r="AG30" s="14"/>
      <c r="AH30" s="14"/>
      <c r="AI30" s="14"/>
      <c r="AJ30" s="14"/>
      <c r="AK30" s="14"/>
      <c r="AL30" s="14"/>
    </row>
    <row r="31" spans="1:38" ht="32.25" customHeight="1">
      <c r="A31" s="34">
        <f t="shared" si="0"/>
        <v>24</v>
      </c>
      <c r="B31" s="24" t="s">
        <v>77</v>
      </c>
      <c r="C31" s="24" t="s">
        <v>4</v>
      </c>
      <c r="D31" s="24" t="s">
        <v>36</v>
      </c>
      <c r="E31" s="24" t="s">
        <v>41</v>
      </c>
      <c r="F31" s="24" t="s">
        <v>34</v>
      </c>
      <c r="G31" s="24" t="s">
        <v>28</v>
      </c>
      <c r="H31" s="24" t="s">
        <v>23</v>
      </c>
      <c r="I31" s="24" t="s">
        <v>27</v>
      </c>
      <c r="J31" s="25" t="s">
        <v>104</v>
      </c>
      <c r="K31" s="63" t="s">
        <v>300</v>
      </c>
      <c r="L31" s="36">
        <v>100</v>
      </c>
      <c r="M31" s="36">
        <v>100</v>
      </c>
      <c r="N31" s="36">
        <v>100</v>
      </c>
      <c r="O31" s="36">
        <v>100</v>
      </c>
      <c r="P31" s="36">
        <v>1278</v>
      </c>
      <c r="Q31" s="36">
        <v>1810</v>
      </c>
      <c r="R31" s="36">
        <v>2222.8</v>
      </c>
      <c r="S31" s="36">
        <v>2345.1</v>
      </c>
      <c r="T31" s="36">
        <v>2474.1</v>
      </c>
      <c r="AF31" s="14"/>
      <c r="AG31" s="14"/>
      <c r="AH31" s="14"/>
      <c r="AI31" s="14"/>
      <c r="AJ31" s="14"/>
      <c r="AK31" s="14"/>
      <c r="AL31" s="14"/>
    </row>
    <row r="32" spans="1:38" ht="26.25" customHeight="1">
      <c r="A32" s="34">
        <f t="shared" si="0"/>
        <v>25</v>
      </c>
      <c r="B32" s="24" t="s">
        <v>22</v>
      </c>
      <c r="C32" s="24" t="s">
        <v>4</v>
      </c>
      <c r="D32" s="24" t="s">
        <v>268</v>
      </c>
      <c r="E32" s="24" t="s">
        <v>20</v>
      </c>
      <c r="F32" s="24" t="s">
        <v>22</v>
      </c>
      <c r="G32" s="24" t="s">
        <v>20</v>
      </c>
      <c r="H32" s="24" t="s">
        <v>23</v>
      </c>
      <c r="I32" s="24" t="s">
        <v>22</v>
      </c>
      <c r="J32" s="25" t="s">
        <v>267</v>
      </c>
      <c r="K32" s="45"/>
      <c r="L32" s="36"/>
      <c r="M32" s="36"/>
      <c r="N32" s="36"/>
      <c r="O32" s="36"/>
      <c r="P32" s="36">
        <f>P33</f>
        <v>81.5</v>
      </c>
      <c r="Q32" s="36"/>
      <c r="R32" s="36"/>
      <c r="S32" s="36"/>
      <c r="T32" s="36"/>
      <c r="AF32" s="14"/>
      <c r="AG32" s="14"/>
      <c r="AH32" s="14"/>
      <c r="AI32" s="14"/>
      <c r="AJ32" s="14"/>
      <c r="AK32" s="14"/>
      <c r="AL32" s="14"/>
    </row>
    <row r="33" spans="1:38" ht="26.25" customHeight="1">
      <c r="A33" s="34">
        <f t="shared" si="0"/>
        <v>26</v>
      </c>
      <c r="B33" s="24" t="s">
        <v>22</v>
      </c>
      <c r="C33" s="24" t="s">
        <v>4</v>
      </c>
      <c r="D33" s="24" t="s">
        <v>268</v>
      </c>
      <c r="E33" s="24" t="s">
        <v>25</v>
      </c>
      <c r="F33" s="24" t="s">
        <v>22</v>
      </c>
      <c r="G33" s="24" t="s">
        <v>26</v>
      </c>
      <c r="H33" s="24" t="s">
        <v>23</v>
      </c>
      <c r="I33" s="24" t="s">
        <v>27</v>
      </c>
      <c r="J33" s="53" t="s">
        <v>269</v>
      </c>
      <c r="K33" s="45"/>
      <c r="L33" s="36"/>
      <c r="M33" s="36"/>
      <c r="N33" s="36"/>
      <c r="O33" s="36"/>
      <c r="P33" s="36">
        <f>P34</f>
        <v>81.5</v>
      </c>
      <c r="Q33" s="36"/>
      <c r="R33" s="36"/>
      <c r="S33" s="36"/>
      <c r="T33" s="36"/>
      <c r="AF33" s="14"/>
      <c r="AG33" s="14"/>
      <c r="AH33" s="14"/>
      <c r="AI33" s="14"/>
      <c r="AJ33" s="14"/>
      <c r="AK33" s="14"/>
      <c r="AL33" s="14"/>
    </row>
    <row r="34" spans="1:38" ht="42.75" customHeight="1">
      <c r="A34" s="34">
        <f t="shared" si="0"/>
        <v>27</v>
      </c>
      <c r="B34" s="24" t="s">
        <v>77</v>
      </c>
      <c r="C34" s="24" t="s">
        <v>4</v>
      </c>
      <c r="D34" s="24" t="s">
        <v>268</v>
      </c>
      <c r="E34" s="24" t="s">
        <v>25</v>
      </c>
      <c r="F34" s="24" t="s">
        <v>68</v>
      </c>
      <c r="G34" s="24" t="s">
        <v>26</v>
      </c>
      <c r="H34" s="24" t="s">
        <v>23</v>
      </c>
      <c r="I34" s="24" t="s">
        <v>27</v>
      </c>
      <c r="J34" s="51" t="s">
        <v>270</v>
      </c>
      <c r="K34" s="63" t="s">
        <v>300</v>
      </c>
      <c r="L34" s="36">
        <v>100</v>
      </c>
      <c r="M34" s="36">
        <v>100</v>
      </c>
      <c r="N34" s="36">
        <v>100</v>
      </c>
      <c r="O34" s="36">
        <v>100</v>
      </c>
      <c r="P34" s="36">
        <v>81.5</v>
      </c>
      <c r="Q34" s="36"/>
      <c r="R34" s="36"/>
      <c r="S34" s="36"/>
      <c r="T34" s="36"/>
      <c r="AF34" s="14"/>
      <c r="AG34" s="14"/>
      <c r="AH34" s="14"/>
      <c r="AI34" s="14"/>
      <c r="AJ34" s="14"/>
      <c r="AK34" s="14"/>
      <c r="AL34" s="14"/>
    </row>
    <row r="35" spans="1:38" ht="27.75" customHeight="1">
      <c r="A35" s="34">
        <f t="shared" si="0"/>
        <v>28</v>
      </c>
      <c r="B35" s="24" t="s">
        <v>22</v>
      </c>
      <c r="C35" s="24" t="s">
        <v>4</v>
      </c>
      <c r="D35" s="24" t="s">
        <v>32</v>
      </c>
      <c r="E35" s="24" t="s">
        <v>20</v>
      </c>
      <c r="F35" s="24" t="s">
        <v>22</v>
      </c>
      <c r="G35" s="24" t="s">
        <v>20</v>
      </c>
      <c r="H35" s="24" t="s">
        <v>23</v>
      </c>
      <c r="I35" s="24" t="s">
        <v>22</v>
      </c>
      <c r="J35" s="39" t="s">
        <v>31</v>
      </c>
      <c r="K35" s="45"/>
      <c r="L35" s="36"/>
      <c r="M35" s="36"/>
      <c r="N35" s="36"/>
      <c r="O35" s="36"/>
      <c r="P35" s="36">
        <f>P36+P44</f>
        <v>15510.699999999999</v>
      </c>
      <c r="Q35" s="36">
        <f>Q36+Q44</f>
        <v>18088.3</v>
      </c>
      <c r="R35" s="36">
        <f>R36+R44</f>
        <v>19185.2</v>
      </c>
      <c r="S35" s="36">
        <f>S36+S44</f>
        <v>19984.4</v>
      </c>
      <c r="T35" s="36">
        <f>T36+T44</f>
        <v>20777.9</v>
      </c>
      <c r="U35" s="13"/>
      <c r="V35" s="13"/>
      <c r="W35" s="13"/>
      <c r="X35" s="13"/>
      <c r="Y35" s="13"/>
      <c r="AF35" s="14"/>
      <c r="AG35" s="14"/>
      <c r="AH35" s="14"/>
      <c r="AI35" s="14"/>
      <c r="AJ35" s="14"/>
      <c r="AK35" s="14"/>
      <c r="AL35" s="14"/>
    </row>
    <row r="36" spans="1:38" ht="53.25" customHeight="1">
      <c r="A36" s="34">
        <f t="shared" si="0"/>
        <v>29</v>
      </c>
      <c r="B36" s="24" t="s">
        <v>22</v>
      </c>
      <c r="C36" s="24" t="s">
        <v>4</v>
      </c>
      <c r="D36" s="24" t="s">
        <v>32</v>
      </c>
      <c r="E36" s="24" t="s">
        <v>36</v>
      </c>
      <c r="F36" s="24" t="s">
        <v>22</v>
      </c>
      <c r="G36" s="24" t="s">
        <v>20</v>
      </c>
      <c r="H36" s="24" t="s">
        <v>23</v>
      </c>
      <c r="I36" s="24" t="s">
        <v>33</v>
      </c>
      <c r="J36" s="39" t="s">
        <v>35</v>
      </c>
      <c r="K36" s="45"/>
      <c r="L36" s="36"/>
      <c r="M36" s="36"/>
      <c r="N36" s="36"/>
      <c r="O36" s="36"/>
      <c r="P36" s="36">
        <f>P37+P39+P43</f>
        <v>15425.4</v>
      </c>
      <c r="Q36" s="36">
        <f>Q37+Q39+Q43</f>
        <v>17979.7</v>
      </c>
      <c r="R36" s="36">
        <f>R37+R39+R43</f>
        <v>19035.2</v>
      </c>
      <c r="S36" s="36">
        <f>S37+S39+S43</f>
        <v>19834.4</v>
      </c>
      <c r="T36" s="36">
        <f>T37+T39+T43</f>
        <v>20627.9</v>
      </c>
      <c r="AF36" s="14"/>
      <c r="AG36" s="14"/>
      <c r="AH36" s="14"/>
      <c r="AI36" s="14"/>
      <c r="AJ36" s="14"/>
      <c r="AK36" s="14"/>
      <c r="AL36" s="14"/>
    </row>
    <row r="37" spans="1:38" ht="51.75" customHeight="1">
      <c r="A37" s="34">
        <f t="shared" si="0"/>
        <v>30</v>
      </c>
      <c r="B37" s="24" t="s">
        <v>110</v>
      </c>
      <c r="C37" s="24" t="s">
        <v>4</v>
      </c>
      <c r="D37" s="24" t="s">
        <v>32</v>
      </c>
      <c r="E37" s="24" t="s">
        <v>36</v>
      </c>
      <c r="F37" s="24" t="s">
        <v>68</v>
      </c>
      <c r="G37" s="24" t="s">
        <v>20</v>
      </c>
      <c r="H37" s="24" t="s">
        <v>23</v>
      </c>
      <c r="I37" s="24" t="s">
        <v>33</v>
      </c>
      <c r="J37" s="25" t="s">
        <v>106</v>
      </c>
      <c r="K37" s="45" t="s">
        <v>105</v>
      </c>
      <c r="L37" s="36">
        <v>100</v>
      </c>
      <c r="M37" s="36">
        <v>100</v>
      </c>
      <c r="N37" s="36">
        <v>100</v>
      </c>
      <c r="O37" s="36">
        <v>100</v>
      </c>
      <c r="P37" s="36">
        <f>P38</f>
        <v>13702.8</v>
      </c>
      <c r="Q37" s="36">
        <f>Q38</f>
        <v>16025</v>
      </c>
      <c r="R37" s="36">
        <f>R38</f>
        <v>16840</v>
      </c>
      <c r="S37" s="36">
        <f>S38</f>
        <v>17547</v>
      </c>
      <c r="T37" s="36">
        <f>T38</f>
        <v>18249</v>
      </c>
      <c r="AF37" s="14"/>
      <c r="AG37" s="14"/>
      <c r="AH37" s="14"/>
      <c r="AI37" s="14"/>
      <c r="AJ37" s="14"/>
      <c r="AK37" s="14"/>
      <c r="AL37" s="14"/>
    </row>
    <row r="38" spans="1:38" ht="72" customHeight="1">
      <c r="A38" s="34">
        <f t="shared" si="0"/>
        <v>31</v>
      </c>
      <c r="B38" s="24" t="s">
        <v>110</v>
      </c>
      <c r="C38" s="24" t="s">
        <v>4</v>
      </c>
      <c r="D38" s="24" t="s">
        <v>32</v>
      </c>
      <c r="E38" s="24" t="s">
        <v>36</v>
      </c>
      <c r="F38" s="24" t="s">
        <v>71</v>
      </c>
      <c r="G38" s="24" t="s">
        <v>36</v>
      </c>
      <c r="H38" s="24" t="s">
        <v>23</v>
      </c>
      <c r="I38" s="24" t="s">
        <v>33</v>
      </c>
      <c r="J38" s="25" t="s">
        <v>163</v>
      </c>
      <c r="K38" s="45" t="s">
        <v>105</v>
      </c>
      <c r="L38" s="36">
        <v>100</v>
      </c>
      <c r="M38" s="36">
        <v>100</v>
      </c>
      <c r="N38" s="36">
        <v>100</v>
      </c>
      <c r="O38" s="36">
        <v>100</v>
      </c>
      <c r="P38" s="36">
        <v>13702.8</v>
      </c>
      <c r="Q38" s="36">
        <v>16025</v>
      </c>
      <c r="R38" s="36">
        <v>16840</v>
      </c>
      <c r="S38" s="36">
        <v>17547</v>
      </c>
      <c r="T38" s="36">
        <v>18249</v>
      </c>
      <c r="AF38" s="14"/>
      <c r="AG38" s="14"/>
      <c r="AH38" s="14"/>
      <c r="AI38" s="14"/>
      <c r="AJ38" s="14"/>
      <c r="AK38" s="14"/>
      <c r="AL38" s="14"/>
    </row>
    <row r="39" spans="1:38" ht="53.25" customHeight="1">
      <c r="A39" s="34">
        <f t="shared" si="0"/>
        <v>32</v>
      </c>
      <c r="B39" s="24" t="s">
        <v>110</v>
      </c>
      <c r="C39" s="24" t="s">
        <v>4</v>
      </c>
      <c r="D39" s="24" t="s">
        <v>32</v>
      </c>
      <c r="E39" s="24" t="s">
        <v>36</v>
      </c>
      <c r="F39" s="24" t="s">
        <v>38</v>
      </c>
      <c r="G39" s="24" t="s">
        <v>20</v>
      </c>
      <c r="H39" s="24" t="s">
        <v>23</v>
      </c>
      <c r="I39" s="24" t="s">
        <v>33</v>
      </c>
      <c r="J39" s="39" t="s">
        <v>37</v>
      </c>
      <c r="K39" s="45" t="s">
        <v>105</v>
      </c>
      <c r="L39" s="36"/>
      <c r="M39" s="36"/>
      <c r="N39" s="36"/>
      <c r="O39" s="36"/>
      <c r="P39" s="36">
        <f>P40</f>
        <v>1717.9</v>
      </c>
      <c r="Q39" s="36">
        <f>Q40</f>
        <v>1950</v>
      </c>
      <c r="R39" s="36">
        <f>R40</f>
        <v>2195.2</v>
      </c>
      <c r="S39" s="36">
        <f>S40</f>
        <v>2287.4</v>
      </c>
      <c r="T39" s="36">
        <f>T40</f>
        <v>2378.9</v>
      </c>
      <c r="AF39" s="14"/>
      <c r="AG39" s="14"/>
      <c r="AH39" s="14"/>
      <c r="AI39" s="14"/>
      <c r="AJ39" s="14"/>
      <c r="AK39" s="14"/>
      <c r="AL39" s="14"/>
    </row>
    <row r="40" spans="1:38" ht="45" customHeight="1">
      <c r="A40" s="34">
        <f t="shared" si="0"/>
        <v>33</v>
      </c>
      <c r="B40" s="24" t="s">
        <v>110</v>
      </c>
      <c r="C40" s="24" t="s">
        <v>4</v>
      </c>
      <c r="D40" s="24" t="s">
        <v>32</v>
      </c>
      <c r="E40" s="24" t="s">
        <v>36</v>
      </c>
      <c r="F40" s="24" t="s">
        <v>108</v>
      </c>
      <c r="G40" s="24" t="s">
        <v>36</v>
      </c>
      <c r="H40" s="24" t="s">
        <v>23</v>
      </c>
      <c r="I40" s="24" t="s">
        <v>33</v>
      </c>
      <c r="J40" s="25" t="s">
        <v>109</v>
      </c>
      <c r="K40" s="45" t="s">
        <v>105</v>
      </c>
      <c r="L40" s="36">
        <v>100</v>
      </c>
      <c r="M40" s="36">
        <v>100</v>
      </c>
      <c r="N40" s="36">
        <v>100</v>
      </c>
      <c r="O40" s="36">
        <v>100</v>
      </c>
      <c r="P40" s="36">
        <v>1717.9</v>
      </c>
      <c r="Q40" s="36">
        <v>1950</v>
      </c>
      <c r="R40" s="36">
        <v>2195.2</v>
      </c>
      <c r="S40" s="36">
        <v>2287.4</v>
      </c>
      <c r="T40" s="36">
        <v>2378.9</v>
      </c>
      <c r="U40" s="13"/>
      <c r="V40" s="13"/>
      <c r="W40" s="13"/>
      <c r="X40" s="13"/>
      <c r="Y40" s="13"/>
      <c r="AF40" s="14"/>
      <c r="AG40" s="14"/>
      <c r="AH40" s="14"/>
      <c r="AI40" s="14"/>
      <c r="AJ40" s="14"/>
      <c r="AK40" s="14"/>
      <c r="AL40" s="14"/>
    </row>
    <row r="41" spans="1:38" ht="26.25" customHeight="1">
      <c r="A41" s="34">
        <f t="shared" si="0"/>
        <v>34</v>
      </c>
      <c r="B41" s="24" t="s">
        <v>22</v>
      </c>
      <c r="C41" s="24" t="s">
        <v>4</v>
      </c>
      <c r="D41" s="24" t="s">
        <v>32</v>
      </c>
      <c r="E41" s="24" t="s">
        <v>36</v>
      </c>
      <c r="F41" s="24" t="s">
        <v>250</v>
      </c>
      <c r="G41" s="24" t="s">
        <v>20</v>
      </c>
      <c r="H41" s="24" t="s">
        <v>23</v>
      </c>
      <c r="I41" s="24" t="s">
        <v>33</v>
      </c>
      <c r="J41" s="49" t="s">
        <v>247</v>
      </c>
      <c r="K41" s="45"/>
      <c r="L41" s="36"/>
      <c r="M41" s="36"/>
      <c r="N41" s="36"/>
      <c r="O41" s="36"/>
      <c r="P41" s="36">
        <f>P42</f>
        <v>4.7</v>
      </c>
      <c r="Q41" s="36">
        <f>Q42</f>
        <v>4.7</v>
      </c>
      <c r="R41" s="36"/>
      <c r="S41" s="36"/>
      <c r="T41" s="36"/>
      <c r="U41" s="13"/>
      <c r="V41" s="13"/>
      <c r="W41" s="13"/>
      <c r="X41" s="13"/>
      <c r="Y41" s="13"/>
      <c r="AF41" s="14"/>
      <c r="AG41" s="14"/>
      <c r="AH41" s="14"/>
      <c r="AI41" s="14"/>
      <c r="AJ41" s="14"/>
      <c r="AK41" s="14"/>
      <c r="AL41" s="14"/>
    </row>
    <row r="42" spans="1:38" ht="29.25" customHeight="1">
      <c r="A42" s="34">
        <f t="shared" si="0"/>
        <v>35</v>
      </c>
      <c r="B42" s="24" t="s">
        <v>22</v>
      </c>
      <c r="C42" s="24" t="s">
        <v>4</v>
      </c>
      <c r="D42" s="24" t="s">
        <v>32</v>
      </c>
      <c r="E42" s="24" t="s">
        <v>36</v>
      </c>
      <c r="F42" s="24" t="s">
        <v>251</v>
      </c>
      <c r="G42" s="24" t="s">
        <v>20</v>
      </c>
      <c r="H42" s="24" t="s">
        <v>23</v>
      </c>
      <c r="I42" s="24" t="s">
        <v>33</v>
      </c>
      <c r="J42" s="49" t="s">
        <v>248</v>
      </c>
      <c r="K42" s="45"/>
      <c r="L42" s="36"/>
      <c r="M42" s="36"/>
      <c r="N42" s="36"/>
      <c r="O42" s="36"/>
      <c r="P42" s="36">
        <f>P43</f>
        <v>4.7</v>
      </c>
      <c r="Q42" s="36">
        <f>Q43</f>
        <v>4.7</v>
      </c>
      <c r="R42" s="36"/>
      <c r="S42" s="36"/>
      <c r="T42" s="36"/>
      <c r="U42" s="13"/>
      <c r="V42" s="13"/>
      <c r="W42" s="13"/>
      <c r="X42" s="13"/>
      <c r="Y42" s="13"/>
      <c r="AF42" s="14"/>
      <c r="AG42" s="14"/>
      <c r="AH42" s="14"/>
      <c r="AI42" s="14"/>
      <c r="AJ42" s="14"/>
      <c r="AK42" s="14"/>
      <c r="AL42" s="14"/>
    </row>
    <row r="43" spans="1:38" ht="77.25" customHeight="1">
      <c r="A43" s="34">
        <f t="shared" si="0"/>
        <v>36</v>
      </c>
      <c r="B43" s="24" t="s">
        <v>110</v>
      </c>
      <c r="C43" s="24" t="s">
        <v>4</v>
      </c>
      <c r="D43" s="24" t="s">
        <v>32</v>
      </c>
      <c r="E43" s="24" t="s">
        <v>36</v>
      </c>
      <c r="F43" s="24" t="s">
        <v>252</v>
      </c>
      <c r="G43" s="24" t="s">
        <v>36</v>
      </c>
      <c r="H43" s="24" t="s">
        <v>23</v>
      </c>
      <c r="I43" s="24" t="s">
        <v>33</v>
      </c>
      <c r="J43" s="49" t="s">
        <v>249</v>
      </c>
      <c r="K43" s="45" t="s">
        <v>105</v>
      </c>
      <c r="L43" s="36">
        <v>100</v>
      </c>
      <c r="M43" s="36">
        <v>100</v>
      </c>
      <c r="N43" s="36">
        <v>100</v>
      </c>
      <c r="O43" s="36">
        <v>100</v>
      </c>
      <c r="P43" s="36">
        <v>4.7</v>
      </c>
      <c r="Q43" s="36">
        <v>4.7</v>
      </c>
      <c r="R43" s="36"/>
      <c r="S43" s="36"/>
      <c r="T43" s="36"/>
      <c r="U43" s="13"/>
      <c r="V43" s="13"/>
      <c r="W43" s="13"/>
      <c r="X43" s="13"/>
      <c r="Y43" s="13"/>
      <c r="AF43" s="14"/>
      <c r="AG43" s="14"/>
      <c r="AH43" s="14"/>
      <c r="AI43" s="14"/>
      <c r="AJ43" s="14"/>
      <c r="AK43" s="14"/>
      <c r="AL43" s="14"/>
    </row>
    <row r="44" spans="1:38" ht="51" customHeight="1">
      <c r="A44" s="34">
        <f t="shared" si="0"/>
        <v>37</v>
      </c>
      <c r="B44" s="24" t="s">
        <v>110</v>
      </c>
      <c r="C44" s="24" t="s">
        <v>4</v>
      </c>
      <c r="D44" s="24" t="s">
        <v>32</v>
      </c>
      <c r="E44" s="24" t="s">
        <v>111</v>
      </c>
      <c r="F44" s="24" t="s">
        <v>22</v>
      </c>
      <c r="G44" s="24" t="s">
        <v>20</v>
      </c>
      <c r="H44" s="24" t="s">
        <v>23</v>
      </c>
      <c r="I44" s="24" t="s">
        <v>33</v>
      </c>
      <c r="J44" s="25" t="s">
        <v>112</v>
      </c>
      <c r="K44" s="45" t="s">
        <v>105</v>
      </c>
      <c r="L44" s="36"/>
      <c r="M44" s="36"/>
      <c r="N44" s="36"/>
      <c r="O44" s="36"/>
      <c r="P44" s="36">
        <f aca="true" t="shared" si="2" ref="P44:T45">P45</f>
        <v>85.3</v>
      </c>
      <c r="Q44" s="36">
        <f t="shared" si="2"/>
        <v>108.6</v>
      </c>
      <c r="R44" s="36">
        <f t="shared" si="2"/>
        <v>150</v>
      </c>
      <c r="S44" s="36">
        <f t="shared" si="2"/>
        <v>150</v>
      </c>
      <c r="T44" s="36">
        <f t="shared" si="2"/>
        <v>150</v>
      </c>
      <c r="U44" s="13"/>
      <c r="V44" s="13"/>
      <c r="W44" s="13"/>
      <c r="X44" s="13"/>
      <c r="Y44" s="13"/>
      <c r="AF44" s="14"/>
      <c r="AG44" s="14"/>
      <c r="AH44" s="14"/>
      <c r="AI44" s="14"/>
      <c r="AJ44" s="14"/>
      <c r="AK44" s="14"/>
      <c r="AL44" s="14"/>
    </row>
    <row r="45" spans="1:38" ht="51" customHeight="1">
      <c r="A45" s="34">
        <f t="shared" si="0"/>
        <v>38</v>
      </c>
      <c r="B45" s="24" t="s">
        <v>110</v>
      </c>
      <c r="C45" s="24" t="s">
        <v>4</v>
      </c>
      <c r="D45" s="24" t="s">
        <v>32</v>
      </c>
      <c r="E45" s="24" t="s">
        <v>111</v>
      </c>
      <c r="F45" s="24" t="s">
        <v>73</v>
      </c>
      <c r="G45" s="24" t="s">
        <v>20</v>
      </c>
      <c r="H45" s="24" t="s">
        <v>23</v>
      </c>
      <c r="I45" s="24" t="s">
        <v>33</v>
      </c>
      <c r="J45" s="25" t="s">
        <v>113</v>
      </c>
      <c r="K45" s="45" t="s">
        <v>105</v>
      </c>
      <c r="L45" s="36">
        <v>100</v>
      </c>
      <c r="M45" s="36">
        <v>100</v>
      </c>
      <c r="N45" s="36">
        <v>100</v>
      </c>
      <c r="O45" s="36">
        <v>100</v>
      </c>
      <c r="P45" s="36">
        <f t="shared" si="2"/>
        <v>85.3</v>
      </c>
      <c r="Q45" s="36">
        <f t="shared" si="2"/>
        <v>108.6</v>
      </c>
      <c r="R45" s="36">
        <f t="shared" si="2"/>
        <v>150</v>
      </c>
      <c r="S45" s="36">
        <f t="shared" si="2"/>
        <v>150</v>
      </c>
      <c r="T45" s="36">
        <f t="shared" si="2"/>
        <v>150</v>
      </c>
      <c r="U45" s="13"/>
      <c r="V45" s="13"/>
      <c r="W45" s="13"/>
      <c r="X45" s="13"/>
      <c r="Y45" s="13"/>
      <c r="AF45" s="14"/>
      <c r="AG45" s="14"/>
      <c r="AH45" s="14"/>
      <c r="AI45" s="14"/>
      <c r="AJ45" s="14"/>
      <c r="AK45" s="14"/>
      <c r="AL45" s="14"/>
    </row>
    <row r="46" spans="1:38" ht="51.75" customHeight="1">
      <c r="A46" s="34">
        <f t="shared" si="0"/>
        <v>39</v>
      </c>
      <c r="B46" s="24" t="s">
        <v>110</v>
      </c>
      <c r="C46" s="24" t="s">
        <v>4</v>
      </c>
      <c r="D46" s="24" t="s">
        <v>32</v>
      </c>
      <c r="E46" s="24" t="s">
        <v>111</v>
      </c>
      <c r="F46" s="24" t="s">
        <v>114</v>
      </c>
      <c r="G46" s="24" t="s">
        <v>36</v>
      </c>
      <c r="H46" s="24" t="s">
        <v>23</v>
      </c>
      <c r="I46" s="24" t="s">
        <v>33</v>
      </c>
      <c r="J46" s="25" t="s">
        <v>115</v>
      </c>
      <c r="K46" s="45" t="s">
        <v>105</v>
      </c>
      <c r="L46" s="36">
        <v>100</v>
      </c>
      <c r="M46" s="36">
        <v>100</v>
      </c>
      <c r="N46" s="36">
        <v>100</v>
      </c>
      <c r="O46" s="36">
        <v>100</v>
      </c>
      <c r="P46" s="36">
        <v>85.3</v>
      </c>
      <c r="Q46" s="36">
        <v>108.6</v>
      </c>
      <c r="R46" s="36">
        <v>150</v>
      </c>
      <c r="S46" s="36">
        <v>150</v>
      </c>
      <c r="T46" s="36">
        <v>150</v>
      </c>
      <c r="U46" s="13"/>
      <c r="V46" s="13"/>
      <c r="W46" s="13"/>
      <c r="X46" s="13"/>
      <c r="Y46" s="13"/>
      <c r="AF46" s="14"/>
      <c r="AG46" s="14"/>
      <c r="AH46" s="14"/>
      <c r="AI46" s="14"/>
      <c r="AJ46" s="14"/>
      <c r="AK46" s="14"/>
      <c r="AL46" s="14"/>
    </row>
    <row r="47" spans="1:38" ht="14.25" customHeight="1">
      <c r="A47" s="34">
        <f t="shared" si="0"/>
        <v>40</v>
      </c>
      <c r="B47" s="24" t="s">
        <v>22</v>
      </c>
      <c r="C47" s="24" t="s">
        <v>4</v>
      </c>
      <c r="D47" s="24" t="s">
        <v>40</v>
      </c>
      <c r="E47" s="24" t="s">
        <v>20</v>
      </c>
      <c r="F47" s="24" t="s">
        <v>22</v>
      </c>
      <c r="G47" s="24" t="s">
        <v>20</v>
      </c>
      <c r="H47" s="24" t="s">
        <v>23</v>
      </c>
      <c r="I47" s="24" t="s">
        <v>22</v>
      </c>
      <c r="J47" s="39" t="s">
        <v>39</v>
      </c>
      <c r="K47" s="45"/>
      <c r="L47" s="36"/>
      <c r="M47" s="36"/>
      <c r="N47" s="36"/>
      <c r="O47" s="36"/>
      <c r="P47" s="36">
        <f>P48</f>
        <v>1680.1</v>
      </c>
      <c r="Q47" s="36">
        <f>Q48</f>
        <v>1863.8</v>
      </c>
      <c r="R47" s="36">
        <f>R48</f>
        <v>2309.5</v>
      </c>
      <c r="S47" s="36">
        <f>S48</f>
        <v>2309.5</v>
      </c>
      <c r="T47" s="36">
        <f>T48</f>
        <v>2309.5</v>
      </c>
      <c r="U47" s="13"/>
      <c r="V47" s="13"/>
      <c r="W47" s="13"/>
      <c r="X47" s="13"/>
      <c r="Y47" s="13"/>
      <c r="AF47" s="14"/>
      <c r="AG47" s="14"/>
      <c r="AH47" s="14"/>
      <c r="AI47" s="14"/>
      <c r="AJ47" s="14"/>
      <c r="AK47" s="14"/>
      <c r="AL47" s="14"/>
    </row>
    <row r="48" spans="1:38" ht="48" customHeight="1">
      <c r="A48" s="34">
        <f t="shared" si="0"/>
        <v>41</v>
      </c>
      <c r="B48" s="24" t="s">
        <v>80</v>
      </c>
      <c r="C48" s="24" t="s">
        <v>4</v>
      </c>
      <c r="D48" s="24" t="s">
        <v>40</v>
      </c>
      <c r="E48" s="24" t="s">
        <v>26</v>
      </c>
      <c r="F48" s="24" t="s">
        <v>22</v>
      </c>
      <c r="G48" s="24" t="s">
        <v>26</v>
      </c>
      <c r="H48" s="24" t="s">
        <v>23</v>
      </c>
      <c r="I48" s="24" t="s">
        <v>33</v>
      </c>
      <c r="J48" s="39" t="s">
        <v>79</v>
      </c>
      <c r="K48" s="63" t="s">
        <v>301</v>
      </c>
      <c r="L48" s="36"/>
      <c r="M48" s="36"/>
      <c r="N48" s="36"/>
      <c r="O48" s="36"/>
      <c r="P48" s="36">
        <f>P49+P50+P52</f>
        <v>1680.1</v>
      </c>
      <c r="Q48" s="36">
        <f>Q49+Q50+Q52</f>
        <v>1863.8</v>
      </c>
      <c r="R48" s="36">
        <f>R49+R50+R52</f>
        <v>2309.5</v>
      </c>
      <c r="S48" s="36">
        <f>S49+S50+S52</f>
        <v>2309.5</v>
      </c>
      <c r="T48" s="36">
        <f>T49+T50+T52</f>
        <v>2309.5</v>
      </c>
      <c r="U48" s="13"/>
      <c r="V48" s="13"/>
      <c r="W48" s="13"/>
      <c r="X48" s="13"/>
      <c r="Y48" s="13"/>
      <c r="AF48" s="14"/>
      <c r="AG48" s="14"/>
      <c r="AH48" s="14"/>
      <c r="AI48" s="14"/>
      <c r="AJ48" s="14"/>
      <c r="AK48" s="14"/>
      <c r="AL48" s="14"/>
    </row>
    <row r="49" spans="1:38" ht="45" customHeight="1">
      <c r="A49" s="34">
        <f t="shared" si="0"/>
        <v>42</v>
      </c>
      <c r="B49" s="24" t="s">
        <v>80</v>
      </c>
      <c r="C49" s="24" t="s">
        <v>4</v>
      </c>
      <c r="D49" s="24" t="s">
        <v>40</v>
      </c>
      <c r="E49" s="24" t="s">
        <v>26</v>
      </c>
      <c r="F49" s="24" t="s">
        <v>68</v>
      </c>
      <c r="G49" s="24" t="s">
        <v>26</v>
      </c>
      <c r="H49" s="24" t="s">
        <v>23</v>
      </c>
      <c r="I49" s="24" t="s">
        <v>33</v>
      </c>
      <c r="J49" s="39" t="s">
        <v>81</v>
      </c>
      <c r="K49" s="63" t="s">
        <v>301</v>
      </c>
      <c r="L49" s="36">
        <v>60</v>
      </c>
      <c r="M49" s="36">
        <v>60</v>
      </c>
      <c r="N49" s="36">
        <v>60</v>
      </c>
      <c r="O49" s="36">
        <v>60</v>
      </c>
      <c r="P49" s="36">
        <v>690.1</v>
      </c>
      <c r="Q49" s="36">
        <v>808.2</v>
      </c>
      <c r="R49" s="36">
        <v>1008.1</v>
      </c>
      <c r="S49" s="36">
        <v>1008.1</v>
      </c>
      <c r="T49" s="36">
        <v>1008.1</v>
      </c>
      <c r="AF49" s="14"/>
      <c r="AG49" s="14"/>
      <c r="AH49" s="14"/>
      <c r="AI49" s="14"/>
      <c r="AJ49" s="14"/>
      <c r="AK49" s="14"/>
      <c r="AL49" s="14"/>
    </row>
    <row r="50" spans="1:38" ht="42" customHeight="1">
      <c r="A50" s="34">
        <f t="shared" si="0"/>
        <v>43</v>
      </c>
      <c r="B50" s="24" t="s">
        <v>80</v>
      </c>
      <c r="C50" s="24" t="s">
        <v>4</v>
      </c>
      <c r="D50" s="24" t="s">
        <v>40</v>
      </c>
      <c r="E50" s="24" t="s">
        <v>26</v>
      </c>
      <c r="F50" s="24" t="s">
        <v>38</v>
      </c>
      <c r="G50" s="24" t="s">
        <v>26</v>
      </c>
      <c r="H50" s="24" t="s">
        <v>23</v>
      </c>
      <c r="I50" s="24" t="s">
        <v>33</v>
      </c>
      <c r="J50" s="39" t="s">
        <v>82</v>
      </c>
      <c r="K50" s="63" t="s">
        <v>301</v>
      </c>
      <c r="L50" s="36">
        <v>60</v>
      </c>
      <c r="M50" s="36">
        <v>60</v>
      </c>
      <c r="N50" s="36">
        <v>60</v>
      </c>
      <c r="O50" s="36">
        <v>60</v>
      </c>
      <c r="P50" s="36">
        <v>576.4</v>
      </c>
      <c r="Q50" s="36">
        <v>512.4</v>
      </c>
      <c r="R50" s="36">
        <v>645.6</v>
      </c>
      <c r="S50" s="36">
        <v>645.6</v>
      </c>
      <c r="T50" s="36">
        <v>645.6</v>
      </c>
      <c r="AF50" s="14"/>
      <c r="AG50" s="14"/>
      <c r="AH50" s="14"/>
      <c r="AI50" s="14"/>
      <c r="AJ50" s="14"/>
      <c r="AK50" s="14"/>
      <c r="AL50" s="14"/>
    </row>
    <row r="51" spans="1:38" ht="39" customHeight="1">
      <c r="A51" s="34">
        <f t="shared" si="0"/>
        <v>44</v>
      </c>
      <c r="B51" s="24" t="s">
        <v>80</v>
      </c>
      <c r="C51" s="24" t="s">
        <v>4</v>
      </c>
      <c r="D51" s="24" t="s">
        <v>40</v>
      </c>
      <c r="E51" s="24" t="s">
        <v>26</v>
      </c>
      <c r="F51" s="24" t="s">
        <v>73</v>
      </c>
      <c r="G51" s="24" t="s">
        <v>26</v>
      </c>
      <c r="H51" s="24" t="s">
        <v>23</v>
      </c>
      <c r="I51" s="24" t="s">
        <v>33</v>
      </c>
      <c r="J51" s="39" t="s">
        <v>83</v>
      </c>
      <c r="K51" s="63" t="s">
        <v>301</v>
      </c>
      <c r="L51" s="36"/>
      <c r="M51" s="36"/>
      <c r="N51" s="36"/>
      <c r="O51" s="36"/>
      <c r="P51" s="36">
        <f>P52</f>
        <v>413.6</v>
      </c>
      <c r="Q51" s="36">
        <f>Q52</f>
        <v>543.2</v>
      </c>
      <c r="R51" s="36">
        <f>R52</f>
        <v>655.8</v>
      </c>
      <c r="S51" s="36">
        <f>S52</f>
        <v>655.8</v>
      </c>
      <c r="T51" s="36">
        <f>T52</f>
        <v>655.8</v>
      </c>
      <c r="AF51" s="14"/>
      <c r="AG51" s="14"/>
      <c r="AH51" s="14"/>
      <c r="AI51" s="14"/>
      <c r="AJ51" s="14"/>
      <c r="AK51" s="14"/>
      <c r="AL51" s="14"/>
    </row>
    <row r="52" spans="1:38" ht="44.25" customHeight="1">
      <c r="A52" s="34">
        <f t="shared" si="0"/>
        <v>45</v>
      </c>
      <c r="B52" s="24" t="s">
        <v>80</v>
      </c>
      <c r="C52" s="24" t="s">
        <v>4</v>
      </c>
      <c r="D52" s="24" t="s">
        <v>40</v>
      </c>
      <c r="E52" s="24" t="s">
        <v>26</v>
      </c>
      <c r="F52" s="24" t="s">
        <v>175</v>
      </c>
      <c r="G52" s="24" t="s">
        <v>26</v>
      </c>
      <c r="H52" s="24" t="s">
        <v>23</v>
      </c>
      <c r="I52" s="24" t="s">
        <v>33</v>
      </c>
      <c r="J52" s="39" t="s">
        <v>83</v>
      </c>
      <c r="K52" s="63" t="s">
        <v>301</v>
      </c>
      <c r="L52" s="36">
        <v>60</v>
      </c>
      <c r="M52" s="36">
        <v>60</v>
      </c>
      <c r="N52" s="36">
        <v>60</v>
      </c>
      <c r="O52" s="36">
        <v>60</v>
      </c>
      <c r="P52" s="36">
        <v>413.6</v>
      </c>
      <c r="Q52" s="36">
        <v>543.2</v>
      </c>
      <c r="R52" s="36">
        <v>655.8</v>
      </c>
      <c r="S52" s="36">
        <v>655.8</v>
      </c>
      <c r="T52" s="36">
        <v>655.8</v>
      </c>
      <c r="AF52" s="14"/>
      <c r="AG52" s="14"/>
      <c r="AH52" s="14"/>
      <c r="AI52" s="14"/>
      <c r="AJ52" s="14"/>
      <c r="AK52" s="14"/>
      <c r="AL52" s="14"/>
    </row>
    <row r="53" spans="1:38" ht="27.75" customHeight="1">
      <c r="A53" s="34">
        <f t="shared" si="0"/>
        <v>46</v>
      </c>
      <c r="B53" s="24" t="s">
        <v>22</v>
      </c>
      <c r="C53" s="24" t="s">
        <v>4</v>
      </c>
      <c r="D53" s="24" t="s">
        <v>43</v>
      </c>
      <c r="E53" s="24" t="s">
        <v>20</v>
      </c>
      <c r="F53" s="24" t="s">
        <v>22</v>
      </c>
      <c r="G53" s="24" t="s">
        <v>20</v>
      </c>
      <c r="H53" s="24" t="s">
        <v>23</v>
      </c>
      <c r="I53" s="24" t="s">
        <v>22</v>
      </c>
      <c r="J53" s="39" t="s">
        <v>42</v>
      </c>
      <c r="K53" s="45"/>
      <c r="L53" s="36"/>
      <c r="M53" s="36"/>
      <c r="N53" s="36"/>
      <c r="O53" s="36"/>
      <c r="P53" s="36">
        <f>P54+P57</f>
        <v>930.7</v>
      </c>
      <c r="Q53" s="36">
        <f>Q54+Q57</f>
        <v>1076.7</v>
      </c>
      <c r="R53" s="36">
        <f>R54+R57</f>
        <v>1100</v>
      </c>
      <c r="S53" s="36">
        <f>S54+S57</f>
        <v>1140.4</v>
      </c>
      <c r="T53" s="36">
        <f>T54+T57</f>
        <v>1166.3000000000002</v>
      </c>
      <c r="U53" s="13"/>
      <c r="V53" s="13"/>
      <c r="W53" s="13"/>
      <c r="X53" s="13"/>
      <c r="Y53" s="13"/>
      <c r="AF53" s="14"/>
      <c r="AG53" s="14"/>
      <c r="AH53" s="14"/>
      <c r="AI53" s="14"/>
      <c r="AJ53" s="14"/>
      <c r="AK53" s="14"/>
      <c r="AL53" s="14"/>
    </row>
    <row r="54" spans="1:38" ht="16.5" customHeight="1">
      <c r="A54" s="34">
        <f t="shared" si="0"/>
        <v>47</v>
      </c>
      <c r="B54" s="24" t="s">
        <v>22</v>
      </c>
      <c r="C54" s="24" t="s">
        <v>4</v>
      </c>
      <c r="D54" s="24" t="s">
        <v>43</v>
      </c>
      <c r="E54" s="24" t="s">
        <v>28</v>
      </c>
      <c r="F54" s="24" t="s">
        <v>22</v>
      </c>
      <c r="G54" s="24" t="s">
        <v>20</v>
      </c>
      <c r="H54" s="24" t="s">
        <v>23</v>
      </c>
      <c r="I54" s="24" t="s">
        <v>44</v>
      </c>
      <c r="J54" s="25" t="s">
        <v>46</v>
      </c>
      <c r="K54" s="45"/>
      <c r="L54" s="36"/>
      <c r="M54" s="36"/>
      <c r="N54" s="36"/>
      <c r="O54" s="36"/>
      <c r="P54" s="36">
        <f>P55</f>
        <v>581.6</v>
      </c>
      <c r="Q54" s="36">
        <f>Q55</f>
        <v>727.7</v>
      </c>
      <c r="R54" s="36">
        <f aca="true" t="shared" si="3" ref="R54:T55">R55</f>
        <v>824.4</v>
      </c>
      <c r="S54" s="36">
        <f t="shared" si="3"/>
        <v>864.8</v>
      </c>
      <c r="T54" s="36">
        <f t="shared" si="3"/>
        <v>890.7</v>
      </c>
      <c r="U54" s="13"/>
      <c r="V54" s="13"/>
      <c r="W54" s="13"/>
      <c r="X54" s="13"/>
      <c r="Y54" s="13"/>
      <c r="AF54" s="14"/>
      <c r="AG54" s="14"/>
      <c r="AH54" s="14"/>
      <c r="AI54" s="14"/>
      <c r="AJ54" s="14"/>
      <c r="AK54" s="14"/>
      <c r="AL54" s="14"/>
    </row>
    <row r="55" spans="1:38" ht="27" customHeight="1">
      <c r="A55" s="34">
        <f t="shared" si="0"/>
        <v>48</v>
      </c>
      <c r="B55" s="24" t="s">
        <v>22</v>
      </c>
      <c r="C55" s="24" t="s">
        <v>4</v>
      </c>
      <c r="D55" s="24" t="s">
        <v>43</v>
      </c>
      <c r="E55" s="24" t="s">
        <v>28</v>
      </c>
      <c r="F55" s="24" t="s">
        <v>48</v>
      </c>
      <c r="G55" s="24" t="s">
        <v>20</v>
      </c>
      <c r="H55" s="24" t="s">
        <v>23</v>
      </c>
      <c r="I55" s="24" t="s">
        <v>44</v>
      </c>
      <c r="J55" s="39" t="s">
        <v>47</v>
      </c>
      <c r="K55" s="45"/>
      <c r="L55" s="36"/>
      <c r="M55" s="36"/>
      <c r="N55" s="36"/>
      <c r="O55" s="36"/>
      <c r="P55" s="36">
        <f>P56</f>
        <v>581.6</v>
      </c>
      <c r="Q55" s="36">
        <f>Q56</f>
        <v>727.7</v>
      </c>
      <c r="R55" s="36">
        <f t="shared" si="3"/>
        <v>824.4</v>
      </c>
      <c r="S55" s="36">
        <f t="shared" si="3"/>
        <v>864.8</v>
      </c>
      <c r="T55" s="36">
        <f t="shared" si="3"/>
        <v>890.7</v>
      </c>
      <c r="AF55" s="14"/>
      <c r="AG55" s="14"/>
      <c r="AH55" s="14"/>
      <c r="AI55" s="14"/>
      <c r="AJ55" s="14"/>
      <c r="AK55" s="14"/>
      <c r="AL55" s="14"/>
    </row>
    <row r="56" spans="1:38" ht="27" customHeight="1">
      <c r="A56" s="34">
        <f t="shared" si="0"/>
        <v>49</v>
      </c>
      <c r="B56" s="24" t="s">
        <v>110</v>
      </c>
      <c r="C56" s="24" t="s">
        <v>4</v>
      </c>
      <c r="D56" s="24" t="s">
        <v>43</v>
      </c>
      <c r="E56" s="24" t="s">
        <v>28</v>
      </c>
      <c r="F56" s="24" t="s">
        <v>118</v>
      </c>
      <c r="G56" s="24" t="s">
        <v>36</v>
      </c>
      <c r="H56" s="24" t="s">
        <v>23</v>
      </c>
      <c r="I56" s="24" t="s">
        <v>44</v>
      </c>
      <c r="J56" s="25" t="s">
        <v>119</v>
      </c>
      <c r="K56" s="45" t="s">
        <v>105</v>
      </c>
      <c r="L56" s="36">
        <v>100</v>
      </c>
      <c r="M56" s="36">
        <v>100</v>
      </c>
      <c r="N56" s="36">
        <v>100</v>
      </c>
      <c r="O56" s="36">
        <v>100</v>
      </c>
      <c r="P56" s="36">
        <v>581.6</v>
      </c>
      <c r="Q56" s="36">
        <v>727.7</v>
      </c>
      <c r="R56" s="36">
        <v>824.4</v>
      </c>
      <c r="S56" s="36">
        <v>864.8</v>
      </c>
      <c r="T56" s="36">
        <v>890.7</v>
      </c>
      <c r="U56" s="13"/>
      <c r="V56" s="13"/>
      <c r="W56" s="13"/>
      <c r="X56" s="13"/>
      <c r="Y56" s="13"/>
      <c r="AF56" s="14"/>
      <c r="AG56" s="14"/>
      <c r="AH56" s="14"/>
      <c r="AI56" s="14"/>
      <c r="AJ56" s="14"/>
      <c r="AK56" s="14"/>
      <c r="AL56" s="14"/>
    </row>
    <row r="57" spans="1:38" ht="27" customHeight="1">
      <c r="A57" s="34">
        <f t="shared" si="0"/>
        <v>50</v>
      </c>
      <c r="B57" s="24" t="s">
        <v>22</v>
      </c>
      <c r="C57" s="24" t="s">
        <v>4</v>
      </c>
      <c r="D57" s="24" t="s">
        <v>43</v>
      </c>
      <c r="E57" s="24" t="s">
        <v>28</v>
      </c>
      <c r="F57" s="24" t="s">
        <v>45</v>
      </c>
      <c r="G57" s="24" t="s">
        <v>20</v>
      </c>
      <c r="H57" s="24" t="s">
        <v>23</v>
      </c>
      <c r="I57" s="24" t="s">
        <v>44</v>
      </c>
      <c r="J57" s="40" t="s">
        <v>177</v>
      </c>
      <c r="K57" s="45"/>
      <c r="L57" s="36"/>
      <c r="M57" s="36"/>
      <c r="N57" s="36"/>
      <c r="O57" s="36"/>
      <c r="P57" s="36">
        <f>P58</f>
        <v>349.1</v>
      </c>
      <c r="Q57" s="36">
        <f>Q58</f>
        <v>349</v>
      </c>
      <c r="R57" s="36">
        <f>R58</f>
        <v>275.6</v>
      </c>
      <c r="S57" s="36">
        <f>S58</f>
        <v>275.6</v>
      </c>
      <c r="T57" s="36">
        <f>T58</f>
        <v>275.6</v>
      </c>
      <c r="U57" s="13"/>
      <c r="V57" s="13"/>
      <c r="W57" s="13"/>
      <c r="X57" s="13"/>
      <c r="Y57" s="13"/>
      <c r="AF57" s="14"/>
      <c r="AG57" s="14"/>
      <c r="AH57" s="14"/>
      <c r="AI57" s="14"/>
      <c r="AJ57" s="14"/>
      <c r="AK57" s="14"/>
      <c r="AL57" s="14"/>
    </row>
    <row r="58" spans="1:38" ht="28.5" customHeight="1">
      <c r="A58" s="34">
        <f t="shared" si="0"/>
        <v>51</v>
      </c>
      <c r="B58" s="24" t="s">
        <v>117</v>
      </c>
      <c r="C58" s="24" t="s">
        <v>4</v>
      </c>
      <c r="D58" s="24" t="s">
        <v>43</v>
      </c>
      <c r="E58" s="24" t="s">
        <v>28</v>
      </c>
      <c r="F58" s="24" t="s">
        <v>116</v>
      </c>
      <c r="G58" s="24" t="s">
        <v>36</v>
      </c>
      <c r="H58" s="24" t="s">
        <v>23</v>
      </c>
      <c r="I58" s="24" t="s">
        <v>44</v>
      </c>
      <c r="J58" s="40" t="s">
        <v>176</v>
      </c>
      <c r="K58" s="45" t="s">
        <v>275</v>
      </c>
      <c r="L58" s="36">
        <v>100</v>
      </c>
      <c r="M58" s="36">
        <v>100</v>
      </c>
      <c r="N58" s="36">
        <v>100</v>
      </c>
      <c r="O58" s="36">
        <v>100</v>
      </c>
      <c r="P58" s="36">
        <v>349.1</v>
      </c>
      <c r="Q58" s="36">
        <v>349</v>
      </c>
      <c r="R58" s="36">
        <v>275.6</v>
      </c>
      <c r="S58" s="36">
        <v>275.6</v>
      </c>
      <c r="T58" s="36">
        <v>275.6</v>
      </c>
      <c r="U58" s="13"/>
      <c r="V58" s="13"/>
      <c r="W58" s="13"/>
      <c r="X58" s="13"/>
      <c r="Y58" s="13"/>
      <c r="AF58" s="14"/>
      <c r="AG58" s="14"/>
      <c r="AH58" s="14"/>
      <c r="AI58" s="14"/>
      <c r="AJ58" s="14"/>
      <c r="AK58" s="14"/>
      <c r="AL58" s="14"/>
    </row>
    <row r="59" spans="1:38" ht="33" customHeight="1">
      <c r="A59" s="34">
        <f t="shared" si="0"/>
        <v>52</v>
      </c>
      <c r="B59" s="24" t="s">
        <v>22</v>
      </c>
      <c r="C59" s="24" t="s">
        <v>4</v>
      </c>
      <c r="D59" s="24" t="s">
        <v>50</v>
      </c>
      <c r="E59" s="24" t="s">
        <v>20</v>
      </c>
      <c r="F59" s="24" t="s">
        <v>22</v>
      </c>
      <c r="G59" s="24" t="s">
        <v>20</v>
      </c>
      <c r="H59" s="24" t="s">
        <v>23</v>
      </c>
      <c r="I59" s="24" t="s">
        <v>22</v>
      </c>
      <c r="J59" s="39" t="s">
        <v>49</v>
      </c>
      <c r="K59" s="45"/>
      <c r="L59" s="36"/>
      <c r="M59" s="36"/>
      <c r="N59" s="36"/>
      <c r="O59" s="36"/>
      <c r="P59" s="36">
        <f>P60+P62</f>
        <v>289.2</v>
      </c>
      <c r="Q59" s="36">
        <f>Q60+Q62+Q65</f>
        <v>513</v>
      </c>
      <c r="R59" s="36">
        <f>R60+R62+R65</f>
        <v>271.4</v>
      </c>
      <c r="S59" s="36">
        <f>S60+S62+S65</f>
        <v>235.4</v>
      </c>
      <c r="T59" s="36">
        <f>T60+T62+T65</f>
        <v>185</v>
      </c>
      <c r="U59" s="13"/>
      <c r="V59" s="13"/>
      <c r="W59" s="13"/>
      <c r="X59" s="13"/>
      <c r="Y59" s="13"/>
      <c r="AF59" s="14"/>
      <c r="AG59" s="14"/>
      <c r="AH59" s="14"/>
      <c r="AI59" s="14"/>
      <c r="AJ59" s="14"/>
      <c r="AK59" s="14"/>
      <c r="AL59" s="14"/>
    </row>
    <row r="60" spans="1:38" ht="17.25" customHeight="1">
      <c r="A60" s="34">
        <f t="shared" si="0"/>
        <v>53</v>
      </c>
      <c r="B60" s="24" t="s">
        <v>22</v>
      </c>
      <c r="C60" s="24" t="s">
        <v>4</v>
      </c>
      <c r="D60" s="24" t="s">
        <v>50</v>
      </c>
      <c r="E60" s="24" t="s">
        <v>26</v>
      </c>
      <c r="F60" s="24" t="s">
        <v>22</v>
      </c>
      <c r="G60" s="24" t="s">
        <v>20</v>
      </c>
      <c r="H60" s="24" t="s">
        <v>23</v>
      </c>
      <c r="I60" s="24" t="s">
        <v>67</v>
      </c>
      <c r="J60" s="39" t="s">
        <v>66</v>
      </c>
      <c r="K60" s="45"/>
      <c r="L60" s="36"/>
      <c r="M60" s="36"/>
      <c r="N60" s="36"/>
      <c r="O60" s="36"/>
      <c r="P60" s="36">
        <f>P61</f>
        <v>158.7</v>
      </c>
      <c r="Q60" s="36">
        <f>Q61</f>
        <v>225</v>
      </c>
      <c r="R60" s="36">
        <f>R61</f>
        <v>86.4</v>
      </c>
      <c r="S60" s="36">
        <f>S61</f>
        <v>50.4</v>
      </c>
      <c r="T60" s="36">
        <f>T61</f>
        <v>0</v>
      </c>
      <c r="AF60" s="14"/>
      <c r="AG60" s="14"/>
      <c r="AH60" s="14"/>
      <c r="AI60" s="14"/>
      <c r="AJ60" s="14"/>
      <c r="AK60" s="14"/>
      <c r="AL60" s="14"/>
    </row>
    <row r="61" spans="1:38" ht="30" customHeight="1">
      <c r="A61" s="34">
        <f t="shared" si="0"/>
        <v>54</v>
      </c>
      <c r="B61" s="24" t="s">
        <v>110</v>
      </c>
      <c r="C61" s="24" t="s">
        <v>4</v>
      </c>
      <c r="D61" s="24" t="s">
        <v>50</v>
      </c>
      <c r="E61" s="24" t="s">
        <v>26</v>
      </c>
      <c r="F61" s="24" t="s">
        <v>70</v>
      </c>
      <c r="G61" s="24" t="s">
        <v>36</v>
      </c>
      <c r="H61" s="24" t="s">
        <v>23</v>
      </c>
      <c r="I61" s="24" t="s">
        <v>67</v>
      </c>
      <c r="J61" s="40" t="s">
        <v>120</v>
      </c>
      <c r="K61" s="45" t="s">
        <v>105</v>
      </c>
      <c r="L61" s="36">
        <v>100</v>
      </c>
      <c r="M61" s="36">
        <v>100</v>
      </c>
      <c r="N61" s="36">
        <v>100</v>
      </c>
      <c r="O61" s="36">
        <v>100</v>
      </c>
      <c r="P61" s="36">
        <v>158.7</v>
      </c>
      <c r="Q61" s="36">
        <v>225</v>
      </c>
      <c r="R61" s="36">
        <v>86.4</v>
      </c>
      <c r="S61" s="36">
        <v>50.4</v>
      </c>
      <c r="T61" s="36">
        <v>0</v>
      </c>
      <c r="AF61" s="14"/>
      <c r="AG61" s="14"/>
      <c r="AH61" s="14"/>
      <c r="AI61" s="14"/>
      <c r="AJ61" s="14"/>
      <c r="AK61" s="14"/>
      <c r="AL61" s="14"/>
    </row>
    <row r="62" spans="1:43" ht="28.5" customHeight="1">
      <c r="A62" s="34">
        <f t="shared" si="0"/>
        <v>55</v>
      </c>
      <c r="B62" s="24" t="s">
        <v>22</v>
      </c>
      <c r="C62" s="24" t="s">
        <v>4</v>
      </c>
      <c r="D62" s="24" t="s">
        <v>50</v>
      </c>
      <c r="E62" s="24" t="s">
        <v>30</v>
      </c>
      <c r="F62" s="24" t="s">
        <v>22</v>
      </c>
      <c r="G62" s="24" t="s">
        <v>20</v>
      </c>
      <c r="H62" s="24" t="s">
        <v>23</v>
      </c>
      <c r="I62" s="24" t="s">
        <v>52</v>
      </c>
      <c r="J62" s="39" t="s">
        <v>51</v>
      </c>
      <c r="K62" s="45"/>
      <c r="L62" s="36"/>
      <c r="M62" s="36"/>
      <c r="N62" s="36"/>
      <c r="O62" s="36"/>
      <c r="P62" s="36">
        <f aca="true" t="shared" si="4" ref="P62:T63">P63</f>
        <v>130.5</v>
      </c>
      <c r="Q62" s="36">
        <f t="shared" si="4"/>
        <v>140</v>
      </c>
      <c r="R62" s="36">
        <f t="shared" si="4"/>
        <v>185</v>
      </c>
      <c r="S62" s="36">
        <f t="shared" si="4"/>
        <v>185</v>
      </c>
      <c r="T62" s="36">
        <f t="shared" si="4"/>
        <v>185</v>
      </c>
      <c r="AF62" s="14"/>
      <c r="AG62" s="14"/>
      <c r="AH62" s="14"/>
      <c r="AI62" s="14"/>
      <c r="AJ62" s="14"/>
      <c r="AK62" s="14"/>
      <c r="AL62" s="14"/>
      <c r="AP62" s="13"/>
      <c r="AQ62" s="13"/>
    </row>
    <row r="63" spans="1:52" ht="28.5" customHeight="1">
      <c r="A63" s="34">
        <f t="shared" si="0"/>
        <v>56</v>
      </c>
      <c r="B63" s="24" t="s">
        <v>110</v>
      </c>
      <c r="C63" s="24" t="s">
        <v>4</v>
      </c>
      <c r="D63" s="24" t="s">
        <v>50</v>
      </c>
      <c r="E63" s="24" t="s">
        <v>30</v>
      </c>
      <c r="F63" s="24" t="s">
        <v>68</v>
      </c>
      <c r="G63" s="24" t="s">
        <v>20</v>
      </c>
      <c r="H63" s="24" t="s">
        <v>23</v>
      </c>
      <c r="I63" s="24" t="s">
        <v>52</v>
      </c>
      <c r="J63" s="25" t="s">
        <v>121</v>
      </c>
      <c r="K63" s="45" t="s">
        <v>105</v>
      </c>
      <c r="L63" s="36">
        <v>100</v>
      </c>
      <c r="M63" s="36">
        <v>100</v>
      </c>
      <c r="N63" s="36">
        <v>100</v>
      </c>
      <c r="O63" s="36">
        <v>100</v>
      </c>
      <c r="P63" s="36">
        <f t="shared" si="4"/>
        <v>130.5</v>
      </c>
      <c r="Q63" s="36">
        <f t="shared" si="4"/>
        <v>140</v>
      </c>
      <c r="R63" s="36">
        <f t="shared" si="4"/>
        <v>185</v>
      </c>
      <c r="S63" s="36">
        <f t="shared" si="4"/>
        <v>185</v>
      </c>
      <c r="T63" s="36">
        <f t="shared" si="4"/>
        <v>185</v>
      </c>
      <c r="AF63" s="14"/>
      <c r="AG63" s="14"/>
      <c r="AH63" s="14"/>
      <c r="AI63" s="14"/>
      <c r="AJ63" s="14"/>
      <c r="AK63" s="14"/>
      <c r="AL63" s="14"/>
      <c r="AY63" s="13"/>
      <c r="AZ63" s="13"/>
    </row>
    <row r="64" spans="1:52" ht="42.75" customHeight="1">
      <c r="A64" s="34">
        <f t="shared" si="0"/>
        <v>57</v>
      </c>
      <c r="B64" s="24" t="s">
        <v>110</v>
      </c>
      <c r="C64" s="24" t="s">
        <v>4</v>
      </c>
      <c r="D64" s="24" t="s">
        <v>50</v>
      </c>
      <c r="E64" s="24" t="s">
        <v>30</v>
      </c>
      <c r="F64" s="24" t="s">
        <v>71</v>
      </c>
      <c r="G64" s="24" t="s">
        <v>36</v>
      </c>
      <c r="H64" s="24" t="s">
        <v>23</v>
      </c>
      <c r="I64" s="24" t="s">
        <v>52</v>
      </c>
      <c r="J64" s="25" t="s">
        <v>164</v>
      </c>
      <c r="K64" s="45" t="s">
        <v>105</v>
      </c>
      <c r="L64" s="36">
        <v>100</v>
      </c>
      <c r="M64" s="36">
        <v>100</v>
      </c>
      <c r="N64" s="36">
        <v>100</v>
      </c>
      <c r="O64" s="36">
        <v>100</v>
      </c>
      <c r="P64" s="36">
        <v>130.5</v>
      </c>
      <c r="Q64" s="36">
        <v>140</v>
      </c>
      <c r="R64" s="36">
        <v>185</v>
      </c>
      <c r="S64" s="36">
        <v>185</v>
      </c>
      <c r="T64" s="36">
        <v>185</v>
      </c>
      <c r="AF64" s="14"/>
      <c r="AG64" s="14"/>
      <c r="AH64" s="14"/>
      <c r="AI64" s="14"/>
      <c r="AJ64" s="14"/>
      <c r="AK64" s="14"/>
      <c r="AL64" s="14"/>
      <c r="AY64" s="13"/>
      <c r="AZ64" s="13"/>
    </row>
    <row r="65" spans="1:52" ht="27" customHeight="1">
      <c r="A65" s="34">
        <f t="shared" si="0"/>
        <v>58</v>
      </c>
      <c r="B65" s="24" t="s">
        <v>22</v>
      </c>
      <c r="C65" s="24" t="s">
        <v>4</v>
      </c>
      <c r="D65" s="24" t="s">
        <v>50</v>
      </c>
      <c r="E65" s="24" t="s">
        <v>43</v>
      </c>
      <c r="F65" s="24" t="s">
        <v>22</v>
      </c>
      <c r="G65" s="24" t="s">
        <v>20</v>
      </c>
      <c r="H65" s="24" t="s">
        <v>23</v>
      </c>
      <c r="I65" s="24" t="s">
        <v>22</v>
      </c>
      <c r="J65" s="61" t="s">
        <v>276</v>
      </c>
      <c r="K65" s="45"/>
      <c r="L65" s="36"/>
      <c r="M65" s="36"/>
      <c r="N65" s="36"/>
      <c r="O65" s="36"/>
      <c r="P65" s="36">
        <v>0</v>
      </c>
      <c r="Q65" s="36">
        <f>Q66</f>
        <v>148</v>
      </c>
      <c r="R65" s="36">
        <f>R66</f>
        <v>0</v>
      </c>
      <c r="S65" s="36">
        <f>S66</f>
        <v>0</v>
      </c>
      <c r="T65" s="36">
        <v>0</v>
      </c>
      <c r="AF65" s="14"/>
      <c r="AG65" s="14"/>
      <c r="AH65" s="14"/>
      <c r="AI65" s="14"/>
      <c r="AJ65" s="14"/>
      <c r="AK65" s="14"/>
      <c r="AL65" s="14"/>
      <c r="AY65" s="13"/>
      <c r="AZ65" s="13"/>
    </row>
    <row r="66" spans="1:52" ht="42" customHeight="1">
      <c r="A66" s="34">
        <f t="shared" si="0"/>
        <v>59</v>
      </c>
      <c r="B66" s="24" t="s">
        <v>110</v>
      </c>
      <c r="C66" s="24" t="s">
        <v>4</v>
      </c>
      <c r="D66" s="24" t="s">
        <v>50</v>
      </c>
      <c r="E66" s="24" t="s">
        <v>43</v>
      </c>
      <c r="F66" s="24" t="s">
        <v>70</v>
      </c>
      <c r="G66" s="24" t="s">
        <v>36</v>
      </c>
      <c r="H66" s="24" t="s">
        <v>23</v>
      </c>
      <c r="I66" s="24" t="s">
        <v>67</v>
      </c>
      <c r="J66" s="61" t="s">
        <v>277</v>
      </c>
      <c r="K66" s="45" t="s">
        <v>105</v>
      </c>
      <c r="L66" s="36">
        <v>100</v>
      </c>
      <c r="M66" s="36">
        <v>100</v>
      </c>
      <c r="N66" s="36">
        <v>100</v>
      </c>
      <c r="O66" s="36">
        <v>100</v>
      </c>
      <c r="P66" s="36">
        <v>0</v>
      </c>
      <c r="Q66" s="36">
        <v>148</v>
      </c>
      <c r="R66" s="36">
        <v>0</v>
      </c>
      <c r="S66" s="36">
        <v>0</v>
      </c>
      <c r="T66" s="36">
        <v>0</v>
      </c>
      <c r="AF66" s="14"/>
      <c r="AG66" s="14"/>
      <c r="AH66" s="14"/>
      <c r="AI66" s="14"/>
      <c r="AJ66" s="14"/>
      <c r="AK66" s="14"/>
      <c r="AL66" s="14"/>
      <c r="AY66" s="13"/>
      <c r="AZ66" s="13"/>
    </row>
    <row r="67" spans="1:38" ht="15" customHeight="1">
      <c r="A67" s="34">
        <f t="shared" si="0"/>
        <v>60</v>
      </c>
      <c r="B67" s="24" t="s">
        <v>22</v>
      </c>
      <c r="C67" s="24" t="s">
        <v>4</v>
      </c>
      <c r="D67" s="24" t="s">
        <v>54</v>
      </c>
      <c r="E67" s="24" t="s">
        <v>20</v>
      </c>
      <c r="F67" s="24" t="s">
        <v>22</v>
      </c>
      <c r="G67" s="24" t="s">
        <v>20</v>
      </c>
      <c r="H67" s="24" t="s">
        <v>23</v>
      </c>
      <c r="I67" s="24" t="s">
        <v>22</v>
      </c>
      <c r="J67" s="39" t="s">
        <v>193</v>
      </c>
      <c r="K67" s="45"/>
      <c r="L67" s="36"/>
      <c r="M67" s="36"/>
      <c r="N67" s="36"/>
      <c r="O67" s="36"/>
      <c r="P67" s="36">
        <f>P68+P84+P89+P92++P78</f>
        <v>634.9</v>
      </c>
      <c r="Q67" s="36">
        <f>Q68+Q84+Q92++Q78</f>
        <v>608.2</v>
      </c>
      <c r="R67" s="36">
        <f>R68+R84+R89+R92++R78</f>
        <v>291.9</v>
      </c>
      <c r="S67" s="36">
        <f>S68+S84+S89+S92++S78</f>
        <v>357.40000000000003</v>
      </c>
      <c r="T67" s="36">
        <f>T68+T84+T89+T92++T78</f>
        <v>342.2</v>
      </c>
      <c r="U67" s="13"/>
      <c r="V67" s="13"/>
      <c r="W67" s="13"/>
      <c r="X67" s="13"/>
      <c r="Y67" s="13"/>
      <c r="AF67" s="14"/>
      <c r="AG67" s="14"/>
      <c r="AH67" s="14"/>
      <c r="AI67" s="14"/>
      <c r="AJ67" s="14"/>
      <c r="AK67" s="14"/>
      <c r="AL67" s="14"/>
    </row>
    <row r="68" spans="1:38" ht="33" customHeight="1">
      <c r="A68" s="34">
        <f t="shared" si="0"/>
        <v>61</v>
      </c>
      <c r="B68" s="24" t="s">
        <v>22</v>
      </c>
      <c r="C68" s="24" t="s">
        <v>4</v>
      </c>
      <c r="D68" s="24" t="s">
        <v>54</v>
      </c>
      <c r="E68" s="24" t="s">
        <v>26</v>
      </c>
      <c r="F68" s="24" t="s">
        <v>22</v>
      </c>
      <c r="G68" s="24" t="s">
        <v>26</v>
      </c>
      <c r="H68" s="24" t="s">
        <v>23</v>
      </c>
      <c r="I68" s="24" t="s">
        <v>53</v>
      </c>
      <c r="J68" s="39" t="s">
        <v>194</v>
      </c>
      <c r="K68" s="45"/>
      <c r="L68" s="36"/>
      <c r="M68" s="36"/>
      <c r="N68" s="36"/>
      <c r="O68" s="36"/>
      <c r="P68" s="36">
        <f>P69+P72+P74+P76</f>
        <v>13.600000000000001</v>
      </c>
      <c r="Q68" s="36">
        <f>Q69+Q72+Q74+Q76</f>
        <v>14</v>
      </c>
      <c r="R68" s="36">
        <f>R69+R75+R72</f>
        <v>14.9</v>
      </c>
      <c r="S68" s="36">
        <f>S69+S75+S72</f>
        <v>15.9</v>
      </c>
      <c r="T68" s="36">
        <f>T69+T75+T72</f>
        <v>18</v>
      </c>
      <c r="U68" s="13"/>
      <c r="V68" s="13"/>
      <c r="W68" s="13"/>
      <c r="X68" s="13"/>
      <c r="Y68" s="13"/>
      <c r="AF68" s="14"/>
      <c r="AG68" s="14"/>
      <c r="AH68" s="14"/>
      <c r="AI68" s="14"/>
      <c r="AJ68" s="14"/>
      <c r="AK68" s="14"/>
      <c r="AL68" s="14"/>
    </row>
    <row r="69" spans="1:52" ht="27" customHeight="1">
      <c r="A69" s="34">
        <f t="shared" si="0"/>
        <v>62</v>
      </c>
      <c r="B69" s="24" t="s">
        <v>22</v>
      </c>
      <c r="C69" s="24" t="s">
        <v>4</v>
      </c>
      <c r="D69" s="24" t="s">
        <v>54</v>
      </c>
      <c r="E69" s="24" t="s">
        <v>26</v>
      </c>
      <c r="F69" s="24" t="s">
        <v>70</v>
      </c>
      <c r="G69" s="24" t="s">
        <v>26</v>
      </c>
      <c r="H69" s="24" t="s">
        <v>23</v>
      </c>
      <c r="I69" s="24" t="s">
        <v>53</v>
      </c>
      <c r="J69" s="39" t="s">
        <v>195</v>
      </c>
      <c r="K69" s="45"/>
      <c r="L69" s="36"/>
      <c r="M69" s="36"/>
      <c r="N69" s="36"/>
      <c r="O69" s="36"/>
      <c r="P69" s="36">
        <f aca="true" t="shared" si="5" ref="P69:T70">P70</f>
        <v>0.3</v>
      </c>
      <c r="Q69" s="36">
        <f t="shared" si="5"/>
        <v>0.5</v>
      </c>
      <c r="R69" s="36">
        <f t="shared" si="5"/>
        <v>0.4</v>
      </c>
      <c r="S69" s="36">
        <f t="shared" si="5"/>
        <v>0.4</v>
      </c>
      <c r="T69" s="36">
        <f t="shared" si="5"/>
        <v>1</v>
      </c>
      <c r="AF69" s="14"/>
      <c r="AG69" s="14"/>
      <c r="AH69" s="14"/>
      <c r="AI69" s="14"/>
      <c r="AJ69" s="14"/>
      <c r="AK69" s="14"/>
      <c r="AL69" s="14"/>
      <c r="AO69" s="13"/>
      <c r="AY69" s="13"/>
      <c r="AZ69" s="13"/>
    </row>
    <row r="70" spans="1:52" ht="56.25" customHeight="1">
      <c r="A70" s="34">
        <f t="shared" si="0"/>
        <v>63</v>
      </c>
      <c r="B70" s="24" t="s">
        <v>22</v>
      </c>
      <c r="C70" s="24" t="s">
        <v>4</v>
      </c>
      <c r="D70" s="24" t="s">
        <v>54</v>
      </c>
      <c r="E70" s="24" t="s">
        <v>26</v>
      </c>
      <c r="F70" s="24" t="s">
        <v>196</v>
      </c>
      <c r="G70" s="24" t="s">
        <v>26</v>
      </c>
      <c r="H70" s="24" t="s">
        <v>23</v>
      </c>
      <c r="I70" s="24" t="s">
        <v>53</v>
      </c>
      <c r="J70" s="39" t="s">
        <v>197</v>
      </c>
      <c r="K70" s="46"/>
      <c r="L70" s="36">
        <v>50</v>
      </c>
      <c r="M70" s="36">
        <v>50</v>
      </c>
      <c r="N70" s="36">
        <v>50</v>
      </c>
      <c r="O70" s="36">
        <v>50</v>
      </c>
      <c r="P70" s="36">
        <f t="shared" si="5"/>
        <v>0.3</v>
      </c>
      <c r="Q70" s="36">
        <v>0.5</v>
      </c>
      <c r="R70" s="36">
        <f t="shared" si="5"/>
        <v>0.4</v>
      </c>
      <c r="S70" s="36">
        <f t="shared" si="5"/>
        <v>0.4</v>
      </c>
      <c r="T70" s="36">
        <f t="shared" si="5"/>
        <v>1</v>
      </c>
      <c r="AF70" s="14"/>
      <c r="AG70" s="14"/>
      <c r="AH70" s="14"/>
      <c r="AI70" s="14"/>
      <c r="AJ70" s="14"/>
      <c r="AK70" s="14"/>
      <c r="AL70" s="14"/>
      <c r="AO70" s="13"/>
      <c r="AY70" s="13"/>
      <c r="AZ70" s="13"/>
    </row>
    <row r="71" spans="1:52" ht="56.25" customHeight="1">
      <c r="A71" s="34">
        <f t="shared" si="0"/>
        <v>64</v>
      </c>
      <c r="B71" s="24" t="s">
        <v>253</v>
      </c>
      <c r="C71" s="24" t="s">
        <v>4</v>
      </c>
      <c r="D71" s="24" t="s">
        <v>54</v>
      </c>
      <c r="E71" s="24" t="s">
        <v>26</v>
      </c>
      <c r="F71" s="24" t="s">
        <v>196</v>
      </c>
      <c r="G71" s="24" t="s">
        <v>26</v>
      </c>
      <c r="H71" s="24" t="s">
        <v>23</v>
      </c>
      <c r="I71" s="24" t="s">
        <v>53</v>
      </c>
      <c r="J71" s="39" t="s">
        <v>197</v>
      </c>
      <c r="K71" s="46" t="s">
        <v>262</v>
      </c>
      <c r="L71" s="36">
        <v>50</v>
      </c>
      <c r="M71" s="36">
        <v>50</v>
      </c>
      <c r="N71" s="36">
        <v>50</v>
      </c>
      <c r="O71" s="36">
        <v>50</v>
      </c>
      <c r="P71" s="36">
        <v>0.3</v>
      </c>
      <c r="Q71" s="36">
        <v>0.5</v>
      </c>
      <c r="R71" s="36">
        <v>0.4</v>
      </c>
      <c r="S71" s="36">
        <v>0.4</v>
      </c>
      <c r="T71" s="36">
        <v>1</v>
      </c>
      <c r="AF71" s="14"/>
      <c r="AG71" s="14"/>
      <c r="AH71" s="14"/>
      <c r="AI71" s="14"/>
      <c r="AJ71" s="14"/>
      <c r="AK71" s="14"/>
      <c r="AL71" s="14"/>
      <c r="AO71" s="13"/>
      <c r="AY71" s="13"/>
      <c r="AZ71" s="13"/>
    </row>
    <row r="72" spans="1:52" ht="54" customHeight="1">
      <c r="A72" s="34">
        <f t="shared" si="0"/>
        <v>65</v>
      </c>
      <c r="B72" s="27" t="s">
        <v>22</v>
      </c>
      <c r="C72" s="74" t="s">
        <v>4</v>
      </c>
      <c r="D72" s="74" t="s">
        <v>54</v>
      </c>
      <c r="E72" s="74" t="s">
        <v>26</v>
      </c>
      <c r="F72" s="27" t="s">
        <v>48</v>
      </c>
      <c r="G72" s="27" t="s">
        <v>26</v>
      </c>
      <c r="H72" s="74" t="s">
        <v>23</v>
      </c>
      <c r="I72" s="74" t="s">
        <v>53</v>
      </c>
      <c r="J72" s="65" t="s">
        <v>309</v>
      </c>
      <c r="K72" s="46"/>
      <c r="L72" s="36"/>
      <c r="M72" s="36"/>
      <c r="N72" s="36"/>
      <c r="O72" s="36"/>
      <c r="P72" s="36">
        <f>P73</f>
        <v>10.5</v>
      </c>
      <c r="Q72" s="36">
        <f>Q73</f>
        <v>11</v>
      </c>
      <c r="R72" s="36">
        <f>R73</f>
        <v>12</v>
      </c>
      <c r="S72" s="36">
        <f>S73</f>
        <v>13</v>
      </c>
      <c r="T72" s="36">
        <f>T73</f>
        <v>14</v>
      </c>
      <c r="AF72" s="14"/>
      <c r="AG72" s="14"/>
      <c r="AH72" s="14"/>
      <c r="AI72" s="14"/>
      <c r="AJ72" s="14"/>
      <c r="AK72" s="14"/>
      <c r="AL72" s="14"/>
      <c r="AO72" s="13"/>
      <c r="AY72" s="13"/>
      <c r="AZ72" s="13"/>
    </row>
    <row r="73" spans="1:52" ht="67.5" customHeight="1">
      <c r="A73" s="34">
        <f t="shared" si="0"/>
        <v>66</v>
      </c>
      <c r="B73" s="27" t="s">
        <v>253</v>
      </c>
      <c r="C73" s="74" t="s">
        <v>4</v>
      </c>
      <c r="D73" s="74" t="s">
        <v>54</v>
      </c>
      <c r="E73" s="74" t="s">
        <v>26</v>
      </c>
      <c r="F73" s="27" t="s">
        <v>310</v>
      </c>
      <c r="G73" s="27" t="s">
        <v>26</v>
      </c>
      <c r="H73" s="74" t="s">
        <v>23</v>
      </c>
      <c r="I73" s="74" t="s">
        <v>53</v>
      </c>
      <c r="J73" s="53" t="s">
        <v>311</v>
      </c>
      <c r="K73" s="46" t="s">
        <v>262</v>
      </c>
      <c r="L73" s="36">
        <v>50</v>
      </c>
      <c r="M73" s="36">
        <v>50</v>
      </c>
      <c r="N73" s="36">
        <v>50</v>
      </c>
      <c r="O73" s="36">
        <v>50</v>
      </c>
      <c r="P73" s="36">
        <v>10.5</v>
      </c>
      <c r="Q73" s="36">
        <v>11</v>
      </c>
      <c r="R73" s="36">
        <v>12</v>
      </c>
      <c r="S73" s="36">
        <v>13</v>
      </c>
      <c r="T73" s="36">
        <v>14</v>
      </c>
      <c r="AF73" s="14"/>
      <c r="AG73" s="14"/>
      <c r="AH73" s="14"/>
      <c r="AI73" s="14"/>
      <c r="AJ73" s="14"/>
      <c r="AK73" s="14"/>
      <c r="AL73" s="14"/>
      <c r="AO73" s="13"/>
      <c r="AY73" s="13"/>
      <c r="AZ73" s="13"/>
    </row>
    <row r="74" spans="1:52" ht="54" customHeight="1">
      <c r="A74" s="34"/>
      <c r="B74" s="74" t="s">
        <v>22</v>
      </c>
      <c r="C74" s="74" t="s">
        <v>4</v>
      </c>
      <c r="D74" s="74" t="s">
        <v>54</v>
      </c>
      <c r="E74" s="74" t="s">
        <v>26</v>
      </c>
      <c r="F74" s="75">
        <v>200</v>
      </c>
      <c r="G74" s="74" t="s">
        <v>26</v>
      </c>
      <c r="H74" s="74" t="s">
        <v>23</v>
      </c>
      <c r="I74" s="74" t="s">
        <v>53</v>
      </c>
      <c r="J74" s="49" t="s">
        <v>346</v>
      </c>
      <c r="K74" s="46"/>
      <c r="L74" s="36"/>
      <c r="M74" s="36"/>
      <c r="N74" s="36"/>
      <c r="O74" s="36"/>
      <c r="P74" s="36">
        <f>P75</f>
        <v>0.3</v>
      </c>
      <c r="Q74" s="36"/>
      <c r="R74" s="36"/>
      <c r="S74" s="36"/>
      <c r="T74" s="36"/>
      <c r="AF74" s="14"/>
      <c r="AG74" s="14"/>
      <c r="AH74" s="14"/>
      <c r="AI74" s="14"/>
      <c r="AJ74" s="14"/>
      <c r="AK74" s="14"/>
      <c r="AL74" s="14"/>
      <c r="AO74" s="13"/>
      <c r="AY74" s="13"/>
      <c r="AZ74" s="13"/>
    </row>
    <row r="75" spans="1:53" s="16" customFormat="1" ht="66" customHeight="1">
      <c r="A75" s="34">
        <f>A73+1</f>
        <v>67</v>
      </c>
      <c r="B75" s="24" t="s">
        <v>22</v>
      </c>
      <c r="C75" s="24" t="s">
        <v>4</v>
      </c>
      <c r="D75" s="24" t="s">
        <v>54</v>
      </c>
      <c r="E75" s="24" t="s">
        <v>26</v>
      </c>
      <c r="F75" s="24" t="s">
        <v>278</v>
      </c>
      <c r="G75" s="24" t="s">
        <v>26</v>
      </c>
      <c r="H75" s="24" t="s">
        <v>23</v>
      </c>
      <c r="I75" s="24" t="s">
        <v>53</v>
      </c>
      <c r="J75" s="59" t="s">
        <v>279</v>
      </c>
      <c r="K75" s="46"/>
      <c r="L75" s="36">
        <v>50</v>
      </c>
      <c r="M75" s="36">
        <v>50</v>
      </c>
      <c r="N75" s="36">
        <v>50</v>
      </c>
      <c r="O75" s="36">
        <v>50</v>
      </c>
      <c r="P75" s="50">
        <v>0.3</v>
      </c>
      <c r="Q75" s="50">
        <f>Q77</f>
        <v>2.5</v>
      </c>
      <c r="R75" s="50">
        <f>R77</f>
        <v>2.5</v>
      </c>
      <c r="S75" s="50">
        <f>S77</f>
        <v>2.5</v>
      </c>
      <c r="T75" s="50">
        <f>T77</f>
        <v>3</v>
      </c>
      <c r="U75" s="12"/>
      <c r="V75" s="12"/>
      <c r="W75" s="12"/>
      <c r="X75" s="12"/>
      <c r="Y75" s="12"/>
      <c r="Z75" s="12"/>
      <c r="AA75" s="12"/>
      <c r="AB75" s="12"/>
      <c r="AC75" s="12"/>
      <c r="AD75" s="13"/>
      <c r="AE75" s="13"/>
      <c r="AF75" s="14"/>
      <c r="AG75" s="14"/>
      <c r="AH75" s="14"/>
      <c r="AI75" s="14"/>
      <c r="AJ75" s="14"/>
      <c r="AK75" s="14"/>
      <c r="AL75" s="14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3"/>
      <c r="AY75" s="13"/>
      <c r="AZ75" s="12"/>
      <c r="BA75" s="12"/>
    </row>
    <row r="76" spans="1:53" s="16" customFormat="1" ht="49.5" customHeight="1">
      <c r="A76" s="34"/>
      <c r="B76" s="27" t="s">
        <v>22</v>
      </c>
      <c r="C76" s="74" t="s">
        <v>4</v>
      </c>
      <c r="D76" s="74" t="s">
        <v>54</v>
      </c>
      <c r="E76" s="74" t="s">
        <v>26</v>
      </c>
      <c r="F76" s="27" t="s">
        <v>347</v>
      </c>
      <c r="G76" s="27" t="s">
        <v>26</v>
      </c>
      <c r="H76" s="74" t="s">
        <v>23</v>
      </c>
      <c r="I76" s="74" t="s">
        <v>53</v>
      </c>
      <c r="J76" s="73" t="s">
        <v>348</v>
      </c>
      <c r="K76" s="46"/>
      <c r="L76" s="36"/>
      <c r="M76" s="36"/>
      <c r="N76" s="36"/>
      <c r="O76" s="36"/>
      <c r="P76" s="50">
        <f>P77</f>
        <v>2.5</v>
      </c>
      <c r="Q76" s="50">
        <f>Q77</f>
        <v>2.5</v>
      </c>
      <c r="R76" s="50"/>
      <c r="S76" s="50"/>
      <c r="T76" s="50"/>
      <c r="U76" s="12"/>
      <c r="V76" s="12"/>
      <c r="W76" s="12"/>
      <c r="X76" s="12"/>
      <c r="Y76" s="12"/>
      <c r="Z76" s="12"/>
      <c r="AA76" s="12"/>
      <c r="AB76" s="12"/>
      <c r="AC76" s="12"/>
      <c r="AD76" s="13"/>
      <c r="AE76" s="13"/>
      <c r="AF76" s="14"/>
      <c r="AG76" s="14"/>
      <c r="AH76" s="14"/>
      <c r="AI76" s="14"/>
      <c r="AJ76" s="14"/>
      <c r="AK76" s="14"/>
      <c r="AL76" s="14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3"/>
      <c r="AY76" s="13"/>
      <c r="AZ76" s="12"/>
      <c r="BA76" s="12"/>
    </row>
    <row r="77" spans="1:53" s="16" customFormat="1" ht="54.75" customHeight="1">
      <c r="A77" s="34">
        <f>A75+1</f>
        <v>68</v>
      </c>
      <c r="B77" s="24" t="s">
        <v>253</v>
      </c>
      <c r="C77" s="24" t="s">
        <v>4</v>
      </c>
      <c r="D77" s="24" t="s">
        <v>54</v>
      </c>
      <c r="E77" s="24" t="s">
        <v>26</v>
      </c>
      <c r="F77" s="24" t="s">
        <v>282</v>
      </c>
      <c r="G77" s="24" t="s">
        <v>26</v>
      </c>
      <c r="H77" s="24" t="s">
        <v>23</v>
      </c>
      <c r="I77" s="24" t="s">
        <v>53</v>
      </c>
      <c r="J77" s="61" t="s">
        <v>283</v>
      </c>
      <c r="K77" s="46" t="s">
        <v>262</v>
      </c>
      <c r="L77" s="36">
        <v>50</v>
      </c>
      <c r="M77" s="36">
        <v>50</v>
      </c>
      <c r="N77" s="36">
        <v>50</v>
      </c>
      <c r="O77" s="36">
        <v>50</v>
      </c>
      <c r="P77" s="50">
        <v>2.5</v>
      </c>
      <c r="Q77" s="50">
        <v>2.5</v>
      </c>
      <c r="R77" s="50">
        <v>2.5</v>
      </c>
      <c r="S77" s="50">
        <v>2.5</v>
      </c>
      <c r="T77" s="50">
        <v>3</v>
      </c>
      <c r="U77" s="12"/>
      <c r="V77" s="12"/>
      <c r="W77" s="12"/>
      <c r="X77" s="12"/>
      <c r="Y77" s="12"/>
      <c r="Z77" s="12"/>
      <c r="AA77" s="12"/>
      <c r="AB77" s="12"/>
      <c r="AC77" s="12"/>
      <c r="AD77" s="13"/>
      <c r="AE77" s="13"/>
      <c r="AF77" s="14"/>
      <c r="AG77" s="14"/>
      <c r="AH77" s="14"/>
      <c r="AI77" s="14"/>
      <c r="AJ77" s="14"/>
      <c r="AK77" s="14"/>
      <c r="AL77" s="14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3"/>
      <c r="AY77" s="13"/>
      <c r="AZ77" s="12"/>
      <c r="BA77" s="12"/>
    </row>
    <row r="78" spans="1:53" s="16" customFormat="1" ht="68.25" customHeight="1">
      <c r="A78" s="34">
        <f aca="true" t="shared" si="6" ref="A78:A139">A77+1</f>
        <v>69</v>
      </c>
      <c r="B78" s="60" t="s">
        <v>22</v>
      </c>
      <c r="C78" s="36" t="s">
        <v>4</v>
      </c>
      <c r="D78" s="36" t="s">
        <v>54</v>
      </c>
      <c r="E78" s="36" t="s">
        <v>29</v>
      </c>
      <c r="F78" s="36" t="s">
        <v>22</v>
      </c>
      <c r="G78" s="24" t="s">
        <v>20</v>
      </c>
      <c r="H78" s="36" t="s">
        <v>23</v>
      </c>
      <c r="I78" s="36" t="s">
        <v>53</v>
      </c>
      <c r="J78" s="65" t="s">
        <v>344</v>
      </c>
      <c r="K78" s="46"/>
      <c r="L78" s="36"/>
      <c r="M78" s="36"/>
      <c r="N78" s="36"/>
      <c r="O78" s="36"/>
      <c r="P78" s="50">
        <f>P79+P82</f>
        <v>6</v>
      </c>
      <c r="Q78" s="50">
        <f>Q79+Q82</f>
        <v>6.7</v>
      </c>
      <c r="R78" s="50">
        <f>R79+R82</f>
        <v>28</v>
      </c>
      <c r="S78" s="50">
        <f>S79+S82</f>
        <v>30.2</v>
      </c>
      <c r="T78" s="50">
        <f>T79+T82</f>
        <v>32.3</v>
      </c>
      <c r="U78" s="12"/>
      <c r="V78" s="12"/>
      <c r="W78" s="12"/>
      <c r="X78" s="12"/>
      <c r="Y78" s="12"/>
      <c r="Z78" s="12"/>
      <c r="AA78" s="12"/>
      <c r="AB78" s="12"/>
      <c r="AC78" s="12"/>
      <c r="AD78" s="13"/>
      <c r="AE78" s="13"/>
      <c r="AF78" s="14"/>
      <c r="AG78" s="14"/>
      <c r="AH78" s="14"/>
      <c r="AI78" s="14"/>
      <c r="AJ78" s="14"/>
      <c r="AK78" s="14"/>
      <c r="AL78" s="14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3"/>
      <c r="AY78" s="13"/>
      <c r="AZ78" s="12"/>
      <c r="BA78" s="12"/>
    </row>
    <row r="79" spans="1:53" s="16" customFormat="1" ht="39" customHeight="1">
      <c r="A79" s="34">
        <f t="shared" si="6"/>
        <v>70</v>
      </c>
      <c r="B79" s="23" t="s">
        <v>22</v>
      </c>
      <c r="C79" s="23" t="s">
        <v>4</v>
      </c>
      <c r="D79" s="23" t="s">
        <v>54</v>
      </c>
      <c r="E79" s="23" t="s">
        <v>29</v>
      </c>
      <c r="F79" s="26" t="s">
        <v>68</v>
      </c>
      <c r="G79" s="26" t="s">
        <v>20</v>
      </c>
      <c r="H79" s="23" t="s">
        <v>23</v>
      </c>
      <c r="I79" s="23" t="s">
        <v>53</v>
      </c>
      <c r="J79" s="53" t="s">
        <v>265</v>
      </c>
      <c r="K79" s="47"/>
      <c r="L79" s="36"/>
      <c r="M79" s="36"/>
      <c r="N79" s="36"/>
      <c r="O79" s="36"/>
      <c r="P79" s="50">
        <f>P80+P81</f>
        <v>6</v>
      </c>
      <c r="Q79" s="50">
        <f>Q80+Q81</f>
        <v>6.7</v>
      </c>
      <c r="R79" s="50">
        <f>R80+R81</f>
        <v>25</v>
      </c>
      <c r="S79" s="50">
        <f>S80+S81</f>
        <v>26.2</v>
      </c>
      <c r="T79" s="50">
        <f>T80+T81</f>
        <v>27.3</v>
      </c>
      <c r="U79" s="12"/>
      <c r="V79" s="12"/>
      <c r="W79" s="12"/>
      <c r="X79" s="12"/>
      <c r="Y79" s="12"/>
      <c r="Z79" s="12"/>
      <c r="AA79" s="12"/>
      <c r="AB79" s="12"/>
      <c r="AC79" s="12"/>
      <c r="AD79" s="13"/>
      <c r="AE79" s="13"/>
      <c r="AF79" s="14"/>
      <c r="AG79" s="14"/>
      <c r="AH79" s="14"/>
      <c r="AI79" s="14"/>
      <c r="AJ79" s="14"/>
      <c r="AK79" s="14"/>
      <c r="AL79" s="14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3"/>
      <c r="AY79" s="13"/>
      <c r="AZ79" s="12"/>
      <c r="BA79" s="12"/>
    </row>
    <row r="80" spans="1:53" s="16" customFormat="1" ht="60" customHeight="1">
      <c r="A80" s="34">
        <f t="shared" si="6"/>
        <v>71</v>
      </c>
      <c r="B80" s="26" t="s">
        <v>110</v>
      </c>
      <c r="C80" s="23" t="s">
        <v>4</v>
      </c>
      <c r="D80" s="23" t="s">
        <v>54</v>
      </c>
      <c r="E80" s="23" t="s">
        <v>29</v>
      </c>
      <c r="F80" s="26" t="s">
        <v>68</v>
      </c>
      <c r="G80" s="26" t="s">
        <v>36</v>
      </c>
      <c r="H80" s="23" t="s">
        <v>23</v>
      </c>
      <c r="I80" s="23" t="s">
        <v>53</v>
      </c>
      <c r="J80" s="51" t="s">
        <v>266</v>
      </c>
      <c r="K80" s="48" t="s">
        <v>105</v>
      </c>
      <c r="L80" s="36">
        <v>100</v>
      </c>
      <c r="M80" s="36">
        <v>100</v>
      </c>
      <c r="N80" s="36">
        <v>100</v>
      </c>
      <c r="O80" s="36">
        <v>100</v>
      </c>
      <c r="P80" s="50">
        <v>4.4</v>
      </c>
      <c r="Q80" s="50">
        <v>5</v>
      </c>
      <c r="R80" s="50">
        <v>7</v>
      </c>
      <c r="S80" s="50">
        <v>8</v>
      </c>
      <c r="T80" s="50">
        <v>9</v>
      </c>
      <c r="U80" s="12"/>
      <c r="V80" s="12"/>
      <c r="W80" s="12"/>
      <c r="X80" s="12"/>
      <c r="Y80" s="12"/>
      <c r="Z80" s="12"/>
      <c r="AA80" s="12"/>
      <c r="AB80" s="12"/>
      <c r="AC80" s="12"/>
      <c r="AD80" s="13"/>
      <c r="AE80" s="13"/>
      <c r="AF80" s="14"/>
      <c r="AG80" s="14"/>
      <c r="AH80" s="14"/>
      <c r="AI80" s="14"/>
      <c r="AJ80" s="14"/>
      <c r="AK80" s="14"/>
      <c r="AL80" s="14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3"/>
      <c r="AY80" s="13"/>
      <c r="AZ80" s="12"/>
      <c r="BA80" s="12"/>
    </row>
    <row r="81" spans="1:53" s="16" customFormat="1" ht="60" customHeight="1">
      <c r="A81" s="34">
        <f t="shared" si="6"/>
        <v>72</v>
      </c>
      <c r="B81" s="26" t="s">
        <v>117</v>
      </c>
      <c r="C81" s="23" t="s">
        <v>4</v>
      </c>
      <c r="D81" s="23" t="s">
        <v>54</v>
      </c>
      <c r="E81" s="23" t="s">
        <v>29</v>
      </c>
      <c r="F81" s="26" t="s">
        <v>68</v>
      </c>
      <c r="G81" s="26" t="s">
        <v>36</v>
      </c>
      <c r="H81" s="23" t="s">
        <v>23</v>
      </c>
      <c r="I81" s="23" t="s">
        <v>53</v>
      </c>
      <c r="J81" s="51" t="s">
        <v>266</v>
      </c>
      <c r="K81" s="48" t="s">
        <v>275</v>
      </c>
      <c r="L81" s="36">
        <v>100</v>
      </c>
      <c r="M81" s="36">
        <v>100</v>
      </c>
      <c r="N81" s="36">
        <v>100</v>
      </c>
      <c r="O81" s="36">
        <v>100</v>
      </c>
      <c r="P81" s="50">
        <v>1.6</v>
      </c>
      <c r="Q81" s="50">
        <v>1.7</v>
      </c>
      <c r="R81" s="50">
        <v>18</v>
      </c>
      <c r="S81" s="50">
        <v>18.2</v>
      </c>
      <c r="T81" s="50">
        <v>18.3</v>
      </c>
      <c r="U81" s="12"/>
      <c r="V81" s="12"/>
      <c r="W81" s="12"/>
      <c r="X81" s="12"/>
      <c r="Y81" s="12"/>
      <c r="Z81" s="12"/>
      <c r="AA81" s="12"/>
      <c r="AB81" s="12"/>
      <c r="AC81" s="12"/>
      <c r="AD81" s="13"/>
      <c r="AE81" s="13"/>
      <c r="AF81" s="14"/>
      <c r="AG81" s="14"/>
      <c r="AH81" s="14"/>
      <c r="AI81" s="14"/>
      <c r="AJ81" s="14"/>
      <c r="AK81" s="14"/>
      <c r="AL81" s="14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3"/>
      <c r="AY81" s="13"/>
      <c r="AZ81" s="12"/>
      <c r="BA81" s="12"/>
    </row>
    <row r="82" spans="1:53" s="16" customFormat="1" ht="54" customHeight="1">
      <c r="A82" s="34">
        <f t="shared" si="6"/>
        <v>73</v>
      </c>
      <c r="B82" s="26" t="s">
        <v>22</v>
      </c>
      <c r="C82" s="23" t="s">
        <v>4</v>
      </c>
      <c r="D82" s="23" t="s">
        <v>54</v>
      </c>
      <c r="E82" s="23" t="s">
        <v>29</v>
      </c>
      <c r="F82" s="23" t="s">
        <v>198</v>
      </c>
      <c r="G82" s="23" t="s">
        <v>20</v>
      </c>
      <c r="H82" s="23" t="s">
        <v>23</v>
      </c>
      <c r="I82" s="23" t="s">
        <v>53</v>
      </c>
      <c r="J82" s="25" t="s">
        <v>215</v>
      </c>
      <c r="K82" s="47"/>
      <c r="L82" s="36"/>
      <c r="M82" s="36"/>
      <c r="N82" s="36"/>
      <c r="O82" s="36"/>
      <c r="P82" s="50"/>
      <c r="Q82" s="50"/>
      <c r="R82" s="50">
        <f>R83</f>
        <v>3</v>
      </c>
      <c r="S82" s="50">
        <f>S83</f>
        <v>4</v>
      </c>
      <c r="T82" s="50">
        <f>T83</f>
        <v>5</v>
      </c>
      <c r="U82" s="12"/>
      <c r="V82" s="12"/>
      <c r="W82" s="12"/>
      <c r="X82" s="12"/>
      <c r="Y82" s="12"/>
      <c r="Z82" s="12"/>
      <c r="AA82" s="12"/>
      <c r="AB82" s="12"/>
      <c r="AC82" s="12"/>
      <c r="AD82" s="13"/>
      <c r="AE82" s="13"/>
      <c r="AF82" s="14"/>
      <c r="AG82" s="14"/>
      <c r="AH82" s="14"/>
      <c r="AI82" s="14"/>
      <c r="AJ82" s="14"/>
      <c r="AK82" s="14"/>
      <c r="AL82" s="1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3"/>
      <c r="AY82" s="13"/>
      <c r="AZ82" s="12"/>
      <c r="BA82" s="12"/>
    </row>
    <row r="83" spans="1:53" s="16" customFormat="1" ht="54" customHeight="1">
      <c r="A83" s="34">
        <f t="shared" si="6"/>
        <v>74</v>
      </c>
      <c r="B83" s="26" t="s">
        <v>110</v>
      </c>
      <c r="C83" s="23" t="s">
        <v>4</v>
      </c>
      <c r="D83" s="23" t="s">
        <v>54</v>
      </c>
      <c r="E83" s="23" t="s">
        <v>29</v>
      </c>
      <c r="F83" s="23" t="s">
        <v>198</v>
      </c>
      <c r="G83" s="23" t="s">
        <v>36</v>
      </c>
      <c r="H83" s="23" t="s">
        <v>23</v>
      </c>
      <c r="I83" s="23" t="s">
        <v>53</v>
      </c>
      <c r="J83" s="25" t="s">
        <v>215</v>
      </c>
      <c r="K83" s="48" t="s">
        <v>105</v>
      </c>
      <c r="L83" s="23">
        <v>100</v>
      </c>
      <c r="M83" s="23">
        <v>100</v>
      </c>
      <c r="N83" s="23">
        <v>100</v>
      </c>
      <c r="O83" s="23">
        <v>100</v>
      </c>
      <c r="P83" s="50"/>
      <c r="Q83" s="50"/>
      <c r="R83" s="50">
        <v>3</v>
      </c>
      <c r="S83" s="50">
        <v>4</v>
      </c>
      <c r="T83" s="50">
        <v>5</v>
      </c>
      <c r="U83" s="12"/>
      <c r="V83" s="12"/>
      <c r="W83" s="12"/>
      <c r="X83" s="12"/>
      <c r="Y83" s="12"/>
      <c r="Z83" s="12"/>
      <c r="AA83" s="12"/>
      <c r="AB83" s="12"/>
      <c r="AC83" s="12"/>
      <c r="AD83" s="13"/>
      <c r="AE83" s="13"/>
      <c r="AF83" s="14"/>
      <c r="AG83" s="14"/>
      <c r="AH83" s="14"/>
      <c r="AI83" s="14"/>
      <c r="AJ83" s="14"/>
      <c r="AK83" s="14"/>
      <c r="AL83" s="14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3"/>
      <c r="AY83" s="13"/>
      <c r="AZ83" s="12"/>
      <c r="BA83" s="12"/>
    </row>
    <row r="84" spans="1:53" s="16" customFormat="1" ht="18.75" customHeight="1">
      <c r="A84" s="34">
        <f t="shared" si="6"/>
        <v>75</v>
      </c>
      <c r="B84" s="24" t="s">
        <v>22</v>
      </c>
      <c r="C84" s="24" t="s">
        <v>4</v>
      </c>
      <c r="D84" s="24" t="s">
        <v>54</v>
      </c>
      <c r="E84" s="24" t="s">
        <v>107</v>
      </c>
      <c r="F84" s="24" t="s">
        <v>22</v>
      </c>
      <c r="G84" s="24" t="s">
        <v>20</v>
      </c>
      <c r="H84" s="24" t="s">
        <v>23</v>
      </c>
      <c r="I84" s="24" t="s">
        <v>53</v>
      </c>
      <c r="J84" s="39" t="s">
        <v>199</v>
      </c>
      <c r="K84" s="47"/>
      <c r="L84" s="23"/>
      <c r="M84" s="23"/>
      <c r="N84" s="23"/>
      <c r="O84" s="23"/>
      <c r="P84" s="50">
        <f>P85</f>
        <v>8.6</v>
      </c>
      <c r="Q84" s="50">
        <f>Q85+Q88</f>
        <v>37.5</v>
      </c>
      <c r="R84" s="50">
        <f>R85</f>
        <v>5</v>
      </c>
      <c r="S84" s="50">
        <f>S85</f>
        <v>5.2</v>
      </c>
      <c r="T84" s="50">
        <f>T85</f>
        <v>5.4</v>
      </c>
      <c r="U84" s="12"/>
      <c r="V84" s="12"/>
      <c r="W84" s="12"/>
      <c r="X84" s="12"/>
      <c r="Y84" s="12"/>
      <c r="Z84" s="12"/>
      <c r="AA84" s="12"/>
      <c r="AB84" s="12"/>
      <c r="AC84" s="12"/>
      <c r="AD84" s="13"/>
      <c r="AE84" s="13"/>
      <c r="AF84" s="14"/>
      <c r="AG84" s="14"/>
      <c r="AH84" s="14"/>
      <c r="AI84" s="14"/>
      <c r="AJ84" s="14"/>
      <c r="AK84" s="14"/>
      <c r="AL84" s="14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3"/>
      <c r="AY84" s="13"/>
      <c r="AZ84" s="12"/>
      <c r="BA84" s="12"/>
    </row>
    <row r="85" spans="1:53" s="16" customFormat="1" ht="72" customHeight="1">
      <c r="A85" s="34">
        <f t="shared" si="6"/>
        <v>76</v>
      </c>
      <c r="B85" s="26" t="s">
        <v>22</v>
      </c>
      <c r="C85" s="24" t="s">
        <v>4</v>
      </c>
      <c r="D85" s="24" t="s">
        <v>54</v>
      </c>
      <c r="E85" s="24" t="s">
        <v>107</v>
      </c>
      <c r="F85" s="24" t="s">
        <v>38</v>
      </c>
      <c r="G85" s="24" t="s">
        <v>36</v>
      </c>
      <c r="H85" s="24" t="s">
        <v>23</v>
      </c>
      <c r="I85" s="24" t="s">
        <v>53</v>
      </c>
      <c r="J85" s="25" t="s">
        <v>206</v>
      </c>
      <c r="K85" s="47"/>
      <c r="L85" s="23"/>
      <c r="M85" s="23"/>
      <c r="N85" s="23"/>
      <c r="O85" s="23"/>
      <c r="P85" s="50">
        <f>P87+P88</f>
        <v>8.6</v>
      </c>
      <c r="Q85" s="50">
        <f>Q87</f>
        <v>8.6</v>
      </c>
      <c r="R85" s="50">
        <f>R87+R88+R86</f>
        <v>5</v>
      </c>
      <c r="S85" s="50">
        <f>S87+S88+S86</f>
        <v>5.2</v>
      </c>
      <c r="T85" s="50">
        <f>T87+T88+T86</f>
        <v>5.4</v>
      </c>
      <c r="U85" s="12"/>
      <c r="V85" s="12"/>
      <c r="W85" s="12"/>
      <c r="X85" s="12"/>
      <c r="Y85" s="12"/>
      <c r="Z85" s="12"/>
      <c r="AA85" s="12"/>
      <c r="AB85" s="12"/>
      <c r="AC85" s="12"/>
      <c r="AD85" s="13"/>
      <c r="AE85" s="13"/>
      <c r="AF85" s="14"/>
      <c r="AG85" s="14"/>
      <c r="AH85" s="14"/>
      <c r="AI85" s="14"/>
      <c r="AJ85" s="14"/>
      <c r="AK85" s="14"/>
      <c r="AL85" s="14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3"/>
      <c r="AY85" s="13"/>
      <c r="AZ85" s="12"/>
      <c r="BA85" s="12"/>
    </row>
    <row r="86" spans="1:53" s="16" customFormat="1" ht="72" customHeight="1">
      <c r="A86" s="34">
        <f t="shared" si="6"/>
        <v>77</v>
      </c>
      <c r="B86" s="26" t="s">
        <v>110</v>
      </c>
      <c r="C86" s="24" t="s">
        <v>4</v>
      </c>
      <c r="D86" s="24" t="s">
        <v>54</v>
      </c>
      <c r="E86" s="24" t="s">
        <v>107</v>
      </c>
      <c r="F86" s="24" t="s">
        <v>207</v>
      </c>
      <c r="G86" s="24" t="s">
        <v>36</v>
      </c>
      <c r="H86" s="24" t="s">
        <v>23</v>
      </c>
      <c r="I86" s="24" t="s">
        <v>53</v>
      </c>
      <c r="J86" s="25" t="s">
        <v>208</v>
      </c>
      <c r="K86" s="48" t="s">
        <v>105</v>
      </c>
      <c r="L86" s="23">
        <v>100</v>
      </c>
      <c r="M86" s="36">
        <v>100</v>
      </c>
      <c r="N86" s="36">
        <v>100</v>
      </c>
      <c r="O86" s="36">
        <v>100</v>
      </c>
      <c r="P86" s="50"/>
      <c r="Q86" s="50"/>
      <c r="R86" s="50">
        <v>3</v>
      </c>
      <c r="S86" s="50">
        <v>3.1</v>
      </c>
      <c r="T86" s="50">
        <v>3.2</v>
      </c>
      <c r="U86" s="12"/>
      <c r="V86" s="12"/>
      <c r="W86" s="12"/>
      <c r="X86" s="12"/>
      <c r="Y86" s="12"/>
      <c r="Z86" s="12"/>
      <c r="AA86" s="12"/>
      <c r="AB86" s="12"/>
      <c r="AC86" s="12"/>
      <c r="AD86" s="13"/>
      <c r="AE86" s="13"/>
      <c r="AF86" s="14"/>
      <c r="AG86" s="14"/>
      <c r="AH86" s="14"/>
      <c r="AI86" s="14"/>
      <c r="AJ86" s="14"/>
      <c r="AK86" s="14"/>
      <c r="AL86" s="14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3"/>
      <c r="AY86" s="13"/>
      <c r="AZ86" s="12"/>
      <c r="BA86" s="12"/>
    </row>
    <row r="87" spans="1:53" s="16" customFormat="1" ht="45.75" customHeight="1">
      <c r="A87" s="34">
        <f t="shared" si="6"/>
        <v>78</v>
      </c>
      <c r="B87" s="26" t="s">
        <v>125</v>
      </c>
      <c r="C87" s="24" t="s">
        <v>4</v>
      </c>
      <c r="D87" s="24" t="s">
        <v>54</v>
      </c>
      <c r="E87" s="24" t="s">
        <v>107</v>
      </c>
      <c r="F87" s="24" t="s">
        <v>207</v>
      </c>
      <c r="G87" s="24" t="s">
        <v>36</v>
      </c>
      <c r="H87" s="24" t="s">
        <v>23</v>
      </c>
      <c r="I87" s="24" t="s">
        <v>53</v>
      </c>
      <c r="J87" s="25" t="s">
        <v>208</v>
      </c>
      <c r="K87" s="48" t="s">
        <v>105</v>
      </c>
      <c r="L87" s="23">
        <v>100</v>
      </c>
      <c r="M87" s="36">
        <v>100</v>
      </c>
      <c r="N87" s="36">
        <v>100</v>
      </c>
      <c r="O87" s="36">
        <v>100</v>
      </c>
      <c r="P87" s="50">
        <v>8.6</v>
      </c>
      <c r="Q87" s="50">
        <v>8.6</v>
      </c>
      <c r="R87" s="50"/>
      <c r="S87" s="50"/>
      <c r="T87" s="50"/>
      <c r="U87" s="12"/>
      <c r="V87" s="12"/>
      <c r="W87" s="12"/>
      <c r="X87" s="12"/>
      <c r="Y87" s="12"/>
      <c r="Z87" s="12"/>
      <c r="AA87" s="12"/>
      <c r="AB87" s="12"/>
      <c r="AC87" s="12"/>
      <c r="AD87" s="13"/>
      <c r="AE87" s="13"/>
      <c r="AF87" s="14"/>
      <c r="AG87" s="14"/>
      <c r="AH87" s="14"/>
      <c r="AI87" s="14"/>
      <c r="AJ87" s="14"/>
      <c r="AK87" s="14"/>
      <c r="AL87" s="14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3"/>
      <c r="AY87" s="13"/>
      <c r="AZ87" s="12"/>
      <c r="BA87" s="12"/>
    </row>
    <row r="88" spans="1:53" s="16" customFormat="1" ht="54" customHeight="1">
      <c r="A88" s="34">
        <f t="shared" si="6"/>
        <v>79</v>
      </c>
      <c r="B88" s="26" t="s">
        <v>110</v>
      </c>
      <c r="C88" s="24" t="s">
        <v>4</v>
      </c>
      <c r="D88" s="24" t="s">
        <v>54</v>
      </c>
      <c r="E88" s="24" t="s">
        <v>107</v>
      </c>
      <c r="F88" s="24" t="s">
        <v>211</v>
      </c>
      <c r="G88" s="24" t="s">
        <v>36</v>
      </c>
      <c r="H88" s="24" t="s">
        <v>23</v>
      </c>
      <c r="I88" s="24" t="s">
        <v>53</v>
      </c>
      <c r="J88" s="51" t="s">
        <v>254</v>
      </c>
      <c r="K88" s="48" t="s">
        <v>105</v>
      </c>
      <c r="L88" s="23">
        <v>100</v>
      </c>
      <c r="M88" s="36">
        <v>100</v>
      </c>
      <c r="N88" s="36">
        <v>100</v>
      </c>
      <c r="O88" s="36">
        <v>100</v>
      </c>
      <c r="P88" s="50"/>
      <c r="Q88" s="50">
        <v>28.9</v>
      </c>
      <c r="R88" s="50">
        <v>2</v>
      </c>
      <c r="S88" s="50">
        <v>2.1</v>
      </c>
      <c r="T88" s="50">
        <v>2.2</v>
      </c>
      <c r="U88" s="12"/>
      <c r="V88" s="12"/>
      <c r="W88" s="12"/>
      <c r="X88" s="12"/>
      <c r="Y88" s="12"/>
      <c r="Z88" s="12"/>
      <c r="AA88" s="12"/>
      <c r="AB88" s="12"/>
      <c r="AC88" s="12"/>
      <c r="AD88" s="13"/>
      <c r="AE88" s="13"/>
      <c r="AF88" s="14"/>
      <c r="AG88" s="14"/>
      <c r="AH88" s="14"/>
      <c r="AI88" s="14"/>
      <c r="AJ88" s="14"/>
      <c r="AK88" s="14"/>
      <c r="AL88" s="14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3"/>
      <c r="AY88" s="13"/>
      <c r="AZ88" s="12"/>
      <c r="BA88" s="12"/>
    </row>
    <row r="89" spans="1:53" s="16" customFormat="1" ht="59.25" customHeight="1">
      <c r="A89" s="34">
        <f t="shared" si="6"/>
        <v>80</v>
      </c>
      <c r="B89" s="24" t="s">
        <v>22</v>
      </c>
      <c r="C89" s="24" t="s">
        <v>4</v>
      </c>
      <c r="D89" s="24" t="s">
        <v>54</v>
      </c>
      <c r="E89" s="24" t="s">
        <v>107</v>
      </c>
      <c r="F89" s="24" t="s">
        <v>33</v>
      </c>
      <c r="G89" s="24" t="s">
        <v>26</v>
      </c>
      <c r="H89" s="24" t="s">
        <v>23</v>
      </c>
      <c r="I89" s="24" t="s">
        <v>53</v>
      </c>
      <c r="J89" s="39" t="s">
        <v>213</v>
      </c>
      <c r="K89" s="47"/>
      <c r="L89" s="23"/>
      <c r="M89" s="36"/>
      <c r="N89" s="36"/>
      <c r="O89" s="36"/>
      <c r="P89" s="50">
        <f>P90+P91</f>
        <v>28.8</v>
      </c>
      <c r="Q89" s="50">
        <f>Q90+Q91</f>
        <v>28.900000000000002</v>
      </c>
      <c r="R89" s="50">
        <f>R90+R91</f>
        <v>9</v>
      </c>
      <c r="S89" s="50">
        <f>S90+S91</f>
        <v>9</v>
      </c>
      <c r="T89" s="50">
        <f>T90+T91</f>
        <v>9</v>
      </c>
      <c r="U89" s="12"/>
      <c r="V89" s="12"/>
      <c r="W89" s="12"/>
      <c r="X89" s="12"/>
      <c r="Y89" s="12"/>
      <c r="Z89" s="12"/>
      <c r="AA89" s="12"/>
      <c r="AB89" s="12"/>
      <c r="AC89" s="12"/>
      <c r="AD89" s="13"/>
      <c r="AE89" s="13"/>
      <c r="AF89" s="14"/>
      <c r="AG89" s="14"/>
      <c r="AH89" s="14"/>
      <c r="AI89" s="14"/>
      <c r="AJ89" s="14"/>
      <c r="AK89" s="14"/>
      <c r="AL89" s="14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3"/>
      <c r="AY89" s="13"/>
      <c r="AZ89" s="12"/>
      <c r="BA89" s="12"/>
    </row>
    <row r="90" spans="1:53" s="16" customFormat="1" ht="42" customHeight="1">
      <c r="A90" s="34">
        <f t="shared" si="6"/>
        <v>81</v>
      </c>
      <c r="B90" s="26" t="s">
        <v>280</v>
      </c>
      <c r="C90" s="24" t="s">
        <v>4</v>
      </c>
      <c r="D90" s="24" t="s">
        <v>54</v>
      </c>
      <c r="E90" s="24" t="s">
        <v>107</v>
      </c>
      <c r="F90" s="24" t="s">
        <v>214</v>
      </c>
      <c r="G90" s="24" t="s">
        <v>26</v>
      </c>
      <c r="H90" s="24" t="s">
        <v>23</v>
      </c>
      <c r="I90" s="24" t="s">
        <v>53</v>
      </c>
      <c r="J90" s="53" t="s">
        <v>263</v>
      </c>
      <c r="K90" s="48" t="s">
        <v>302</v>
      </c>
      <c r="L90" s="36">
        <v>100</v>
      </c>
      <c r="M90" s="36">
        <v>100</v>
      </c>
      <c r="N90" s="36">
        <v>100</v>
      </c>
      <c r="O90" s="36">
        <v>100</v>
      </c>
      <c r="P90" s="23">
        <v>0</v>
      </c>
      <c r="Q90" s="23">
        <v>0.1</v>
      </c>
      <c r="R90" s="50">
        <v>9</v>
      </c>
      <c r="S90" s="50">
        <v>9</v>
      </c>
      <c r="T90" s="50">
        <v>9</v>
      </c>
      <c r="U90" s="12"/>
      <c r="V90" s="12"/>
      <c r="W90" s="12"/>
      <c r="X90" s="12"/>
      <c r="Y90" s="12"/>
      <c r="Z90" s="12"/>
      <c r="AA90" s="12"/>
      <c r="AB90" s="12"/>
      <c r="AC90" s="12"/>
      <c r="AD90" s="13"/>
      <c r="AE90" s="13"/>
      <c r="AF90" s="14"/>
      <c r="AG90" s="14"/>
      <c r="AH90" s="14"/>
      <c r="AI90" s="14"/>
      <c r="AJ90" s="14"/>
      <c r="AK90" s="14"/>
      <c r="AL90" s="14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3"/>
      <c r="AY90" s="13"/>
      <c r="AZ90" s="12"/>
      <c r="BA90" s="12"/>
    </row>
    <row r="91" spans="1:53" s="16" customFormat="1" ht="44.25" customHeight="1">
      <c r="A91" s="34">
        <f t="shared" si="6"/>
        <v>82</v>
      </c>
      <c r="B91" s="26" t="s">
        <v>281</v>
      </c>
      <c r="C91" s="24" t="s">
        <v>4</v>
      </c>
      <c r="D91" s="24" t="s">
        <v>54</v>
      </c>
      <c r="E91" s="24" t="s">
        <v>107</v>
      </c>
      <c r="F91" s="24" t="s">
        <v>214</v>
      </c>
      <c r="G91" s="24" t="s">
        <v>26</v>
      </c>
      <c r="H91" s="24" t="s">
        <v>23</v>
      </c>
      <c r="I91" s="24" t="s">
        <v>53</v>
      </c>
      <c r="J91" s="53" t="s">
        <v>263</v>
      </c>
      <c r="K91" s="48" t="s">
        <v>303</v>
      </c>
      <c r="L91" s="36">
        <v>100</v>
      </c>
      <c r="M91" s="36">
        <v>100</v>
      </c>
      <c r="N91" s="36">
        <v>100</v>
      </c>
      <c r="O91" s="36">
        <v>100</v>
      </c>
      <c r="P91" s="23">
        <v>28.8</v>
      </c>
      <c r="Q91" s="23">
        <v>28.8</v>
      </c>
      <c r="R91" s="23"/>
      <c r="S91" s="23"/>
      <c r="T91" s="23"/>
      <c r="U91" s="12"/>
      <c r="V91" s="12"/>
      <c r="W91" s="12"/>
      <c r="X91" s="12"/>
      <c r="Y91" s="12"/>
      <c r="Z91" s="12"/>
      <c r="AA91" s="12"/>
      <c r="AB91" s="12"/>
      <c r="AC91" s="12"/>
      <c r="AD91" s="13"/>
      <c r="AE91" s="13"/>
      <c r="AF91" s="14"/>
      <c r="AG91" s="14"/>
      <c r="AH91" s="14"/>
      <c r="AI91" s="14"/>
      <c r="AJ91" s="14"/>
      <c r="AK91" s="14"/>
      <c r="AL91" s="14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3"/>
      <c r="AY91" s="13"/>
      <c r="AZ91" s="12"/>
      <c r="BA91" s="12"/>
    </row>
    <row r="92" spans="1:53" s="16" customFormat="1" ht="18.75" customHeight="1">
      <c r="A92" s="34">
        <f t="shared" si="6"/>
        <v>83</v>
      </c>
      <c r="B92" s="24" t="s">
        <v>22</v>
      </c>
      <c r="C92" s="24" t="s">
        <v>4</v>
      </c>
      <c r="D92" s="24" t="s">
        <v>54</v>
      </c>
      <c r="E92" s="24" t="s">
        <v>32</v>
      </c>
      <c r="F92" s="24" t="s">
        <v>22</v>
      </c>
      <c r="G92" s="24" t="s">
        <v>26</v>
      </c>
      <c r="H92" s="24" t="s">
        <v>23</v>
      </c>
      <c r="I92" s="24" t="s">
        <v>53</v>
      </c>
      <c r="J92" s="39" t="s">
        <v>209</v>
      </c>
      <c r="K92" s="47"/>
      <c r="L92" s="23"/>
      <c r="M92" s="23"/>
      <c r="N92" s="23"/>
      <c r="O92" s="23"/>
      <c r="P92" s="50">
        <f>P94+P93</f>
        <v>577.9</v>
      </c>
      <c r="Q92" s="50">
        <f>Q94+Q93</f>
        <v>550</v>
      </c>
      <c r="R92" s="50">
        <f>R94+R93</f>
        <v>235</v>
      </c>
      <c r="S92" s="50">
        <f>S94+S93</f>
        <v>297.1</v>
      </c>
      <c r="T92" s="50">
        <f>T94+T93</f>
        <v>277.5</v>
      </c>
      <c r="U92" s="12"/>
      <c r="V92" s="12"/>
      <c r="W92" s="12"/>
      <c r="X92" s="12"/>
      <c r="Y92" s="12"/>
      <c r="Z92" s="12"/>
      <c r="AA92" s="12"/>
      <c r="AB92" s="12"/>
      <c r="AC92" s="12"/>
      <c r="AD92" s="13"/>
      <c r="AE92" s="13"/>
      <c r="AF92" s="14"/>
      <c r="AG92" s="14"/>
      <c r="AH92" s="14"/>
      <c r="AI92" s="14"/>
      <c r="AJ92" s="14"/>
      <c r="AK92" s="14"/>
      <c r="AL92" s="14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3"/>
      <c r="AY92" s="13"/>
      <c r="AZ92" s="12"/>
      <c r="BA92" s="12"/>
    </row>
    <row r="93" spans="1:53" s="16" customFormat="1" ht="71.25" customHeight="1">
      <c r="A93" s="34">
        <f t="shared" si="6"/>
        <v>84</v>
      </c>
      <c r="B93" s="26" t="s">
        <v>207</v>
      </c>
      <c r="C93" s="24" t="s">
        <v>4</v>
      </c>
      <c r="D93" s="24" t="s">
        <v>54</v>
      </c>
      <c r="E93" s="24" t="s">
        <v>32</v>
      </c>
      <c r="F93" s="24" t="s">
        <v>70</v>
      </c>
      <c r="G93" s="24" t="s">
        <v>26</v>
      </c>
      <c r="H93" s="24" t="s">
        <v>23</v>
      </c>
      <c r="I93" s="24" t="s">
        <v>53</v>
      </c>
      <c r="J93" s="25" t="s">
        <v>210</v>
      </c>
      <c r="K93" s="48" t="s">
        <v>312</v>
      </c>
      <c r="L93" s="50">
        <v>100</v>
      </c>
      <c r="M93" s="36">
        <v>100</v>
      </c>
      <c r="N93" s="36">
        <v>100</v>
      </c>
      <c r="O93" s="36">
        <v>100</v>
      </c>
      <c r="P93" s="50">
        <v>276.7</v>
      </c>
      <c r="Q93" s="50">
        <v>240</v>
      </c>
      <c r="R93" s="50">
        <v>102</v>
      </c>
      <c r="S93" s="50">
        <v>120.8</v>
      </c>
      <c r="T93" s="50">
        <v>99.8</v>
      </c>
      <c r="U93" s="12"/>
      <c r="V93" s="12"/>
      <c r="W93" s="12"/>
      <c r="X93" s="12"/>
      <c r="Y93" s="12"/>
      <c r="Z93" s="12"/>
      <c r="AA93" s="12"/>
      <c r="AB93" s="12"/>
      <c r="AC93" s="12"/>
      <c r="AD93" s="13"/>
      <c r="AE93" s="13"/>
      <c r="AF93" s="14"/>
      <c r="AG93" s="14"/>
      <c r="AH93" s="14"/>
      <c r="AI93" s="14"/>
      <c r="AJ93" s="14"/>
      <c r="AK93" s="14"/>
      <c r="AL93" s="14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3"/>
      <c r="AY93" s="13"/>
      <c r="AZ93" s="12"/>
      <c r="BA93" s="12"/>
    </row>
    <row r="94" spans="1:53" s="16" customFormat="1" ht="69" customHeight="1">
      <c r="A94" s="34">
        <f t="shared" si="6"/>
        <v>85</v>
      </c>
      <c r="B94" s="26" t="s">
        <v>211</v>
      </c>
      <c r="C94" s="24" t="s">
        <v>4</v>
      </c>
      <c r="D94" s="24" t="s">
        <v>54</v>
      </c>
      <c r="E94" s="24" t="s">
        <v>32</v>
      </c>
      <c r="F94" s="24" t="s">
        <v>70</v>
      </c>
      <c r="G94" s="24" t="s">
        <v>26</v>
      </c>
      <c r="H94" s="24" t="s">
        <v>23</v>
      </c>
      <c r="I94" s="24" t="s">
        <v>53</v>
      </c>
      <c r="J94" s="25" t="s">
        <v>210</v>
      </c>
      <c r="K94" s="46" t="s">
        <v>212</v>
      </c>
      <c r="L94" s="50">
        <v>100</v>
      </c>
      <c r="M94" s="36">
        <v>100</v>
      </c>
      <c r="N94" s="36">
        <v>100</v>
      </c>
      <c r="O94" s="36">
        <v>100</v>
      </c>
      <c r="P94" s="50">
        <v>301.2</v>
      </c>
      <c r="Q94" s="50">
        <v>310</v>
      </c>
      <c r="R94" s="50">
        <v>133</v>
      </c>
      <c r="S94" s="50">
        <v>176.3</v>
      </c>
      <c r="T94" s="50">
        <v>177.7</v>
      </c>
      <c r="U94" s="12"/>
      <c r="V94" s="12"/>
      <c r="W94" s="12"/>
      <c r="X94" s="12"/>
      <c r="Y94" s="12"/>
      <c r="Z94" s="12"/>
      <c r="AA94" s="12"/>
      <c r="AB94" s="12"/>
      <c r="AC94" s="12"/>
      <c r="AD94" s="13"/>
      <c r="AE94" s="13"/>
      <c r="AF94" s="14"/>
      <c r="AG94" s="14"/>
      <c r="AH94" s="14"/>
      <c r="AI94" s="14"/>
      <c r="AJ94" s="14"/>
      <c r="AK94" s="14"/>
      <c r="AL94" s="14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3"/>
      <c r="AY94" s="13"/>
      <c r="AZ94" s="12"/>
      <c r="BA94" s="12"/>
    </row>
    <row r="95" spans="1:51" ht="16.5" customHeight="1">
      <c r="A95" s="34">
        <f t="shared" si="6"/>
        <v>86</v>
      </c>
      <c r="B95" s="24" t="s">
        <v>22</v>
      </c>
      <c r="C95" s="24" t="s">
        <v>4</v>
      </c>
      <c r="D95" s="24" t="s">
        <v>57</v>
      </c>
      <c r="E95" s="24" t="s">
        <v>20</v>
      </c>
      <c r="F95" s="24" t="s">
        <v>22</v>
      </c>
      <c r="G95" s="24" t="s">
        <v>20</v>
      </c>
      <c r="H95" s="24" t="s">
        <v>23</v>
      </c>
      <c r="I95" s="24" t="s">
        <v>22</v>
      </c>
      <c r="J95" s="39" t="s">
        <v>56</v>
      </c>
      <c r="K95" s="45"/>
      <c r="L95" s="36"/>
      <c r="M95" s="36"/>
      <c r="N95" s="36"/>
      <c r="O95" s="36"/>
      <c r="P95" s="36"/>
      <c r="Q95" s="36"/>
      <c r="R95" s="36"/>
      <c r="S95" s="36"/>
      <c r="T95" s="36"/>
      <c r="U95" s="13"/>
      <c r="V95" s="13"/>
      <c r="W95" s="13"/>
      <c r="X95" s="13"/>
      <c r="Y95" s="13"/>
      <c r="AF95" s="14"/>
      <c r="AG95" s="14"/>
      <c r="AH95" s="14"/>
      <c r="AI95" s="14"/>
      <c r="AJ95" s="14"/>
      <c r="AK95" s="14"/>
      <c r="AL95" s="14"/>
      <c r="AX95" s="13"/>
      <c r="AY95" s="13"/>
    </row>
    <row r="96" spans="1:51" ht="14.25" customHeight="1">
      <c r="A96" s="34">
        <f t="shared" si="6"/>
        <v>87</v>
      </c>
      <c r="B96" s="24" t="s">
        <v>22</v>
      </c>
      <c r="C96" s="24" t="s">
        <v>4</v>
      </c>
      <c r="D96" s="24" t="s">
        <v>57</v>
      </c>
      <c r="E96" s="24" t="s">
        <v>26</v>
      </c>
      <c r="F96" s="24" t="s">
        <v>22</v>
      </c>
      <c r="G96" s="24" t="s">
        <v>20</v>
      </c>
      <c r="H96" s="24" t="s">
        <v>23</v>
      </c>
      <c r="I96" s="24" t="s">
        <v>59</v>
      </c>
      <c r="J96" s="39" t="s">
        <v>98</v>
      </c>
      <c r="K96" s="45"/>
      <c r="L96" s="36"/>
      <c r="M96" s="36"/>
      <c r="N96" s="36"/>
      <c r="O96" s="36"/>
      <c r="P96" s="36"/>
      <c r="Q96" s="36"/>
      <c r="R96" s="36"/>
      <c r="S96" s="36"/>
      <c r="T96" s="36"/>
      <c r="AF96" s="14"/>
      <c r="AG96" s="14"/>
      <c r="AH96" s="14"/>
      <c r="AI96" s="14"/>
      <c r="AJ96" s="14"/>
      <c r="AK96" s="14"/>
      <c r="AL96" s="14"/>
      <c r="AX96" s="13"/>
      <c r="AY96" s="13"/>
    </row>
    <row r="97" spans="1:51" ht="25.5" customHeight="1">
      <c r="A97" s="34">
        <f t="shared" si="6"/>
        <v>88</v>
      </c>
      <c r="B97" s="24" t="s">
        <v>110</v>
      </c>
      <c r="C97" s="24" t="s">
        <v>4</v>
      </c>
      <c r="D97" s="24" t="s">
        <v>57</v>
      </c>
      <c r="E97" s="24" t="s">
        <v>26</v>
      </c>
      <c r="F97" s="24" t="s">
        <v>70</v>
      </c>
      <c r="G97" s="24" t="s">
        <v>36</v>
      </c>
      <c r="H97" s="24" t="s">
        <v>23</v>
      </c>
      <c r="I97" s="24" t="s">
        <v>59</v>
      </c>
      <c r="J97" s="39" t="s">
        <v>123</v>
      </c>
      <c r="K97" s="45" t="s">
        <v>105</v>
      </c>
      <c r="L97" s="36">
        <v>100</v>
      </c>
      <c r="M97" s="36">
        <v>100</v>
      </c>
      <c r="N97" s="36">
        <v>100</v>
      </c>
      <c r="O97" s="36">
        <v>100</v>
      </c>
      <c r="P97" s="36"/>
      <c r="Q97" s="36"/>
      <c r="R97" s="36"/>
      <c r="S97" s="36"/>
      <c r="T97" s="36"/>
      <c r="AF97" s="14"/>
      <c r="AG97" s="14"/>
      <c r="AH97" s="14"/>
      <c r="AI97" s="14"/>
      <c r="AJ97" s="14"/>
      <c r="AK97" s="14"/>
      <c r="AL97" s="14"/>
      <c r="AX97" s="13"/>
      <c r="AY97" s="13"/>
    </row>
    <row r="98" spans="1:51" ht="14.25" customHeight="1">
      <c r="A98" s="34">
        <f t="shared" si="6"/>
        <v>89</v>
      </c>
      <c r="B98" s="24" t="s">
        <v>22</v>
      </c>
      <c r="C98" s="24" t="s">
        <v>4</v>
      </c>
      <c r="D98" s="24" t="s">
        <v>57</v>
      </c>
      <c r="E98" s="24" t="s">
        <v>36</v>
      </c>
      <c r="F98" s="24" t="s">
        <v>22</v>
      </c>
      <c r="G98" s="24" t="s">
        <v>20</v>
      </c>
      <c r="H98" s="24" t="s">
        <v>23</v>
      </c>
      <c r="I98" s="24" t="s">
        <v>59</v>
      </c>
      <c r="J98" s="39" t="s">
        <v>58</v>
      </c>
      <c r="K98" s="45"/>
      <c r="L98" s="36"/>
      <c r="M98" s="36"/>
      <c r="N98" s="36"/>
      <c r="O98" s="36"/>
      <c r="P98" s="36"/>
      <c r="Q98" s="36"/>
      <c r="R98" s="36"/>
      <c r="S98" s="36"/>
      <c r="T98" s="36"/>
      <c r="AF98" s="14"/>
      <c r="AG98" s="14"/>
      <c r="AH98" s="14"/>
      <c r="AI98" s="14"/>
      <c r="AJ98" s="14"/>
      <c r="AK98" s="14"/>
      <c r="AL98" s="14"/>
      <c r="AX98" s="13"/>
      <c r="AY98" s="13"/>
    </row>
    <row r="99" spans="1:38" ht="14.25" customHeight="1">
      <c r="A99" s="34">
        <f t="shared" si="6"/>
        <v>90</v>
      </c>
      <c r="B99" s="24" t="s">
        <v>22</v>
      </c>
      <c r="C99" s="24" t="s">
        <v>4</v>
      </c>
      <c r="D99" s="24" t="s">
        <v>57</v>
      </c>
      <c r="E99" s="24" t="s">
        <v>36</v>
      </c>
      <c r="F99" s="24" t="s">
        <v>70</v>
      </c>
      <c r="G99" s="24" t="s">
        <v>36</v>
      </c>
      <c r="H99" s="24" t="s">
        <v>23</v>
      </c>
      <c r="I99" s="24" t="s">
        <v>59</v>
      </c>
      <c r="J99" s="39" t="s">
        <v>124</v>
      </c>
      <c r="K99" s="45"/>
      <c r="L99" s="36">
        <v>100</v>
      </c>
      <c r="M99" s="36">
        <v>100</v>
      </c>
      <c r="N99" s="36">
        <v>100</v>
      </c>
      <c r="O99" s="36">
        <v>100</v>
      </c>
      <c r="P99" s="36"/>
      <c r="Q99" s="36"/>
      <c r="R99" s="36"/>
      <c r="S99" s="36"/>
      <c r="T99" s="36"/>
      <c r="U99" s="13"/>
      <c r="V99" s="13"/>
      <c r="W99" s="13"/>
      <c r="X99" s="13"/>
      <c r="Y99" s="13"/>
      <c r="AF99" s="14"/>
      <c r="AG99" s="14"/>
      <c r="AH99" s="14"/>
      <c r="AI99" s="14"/>
      <c r="AJ99" s="14"/>
      <c r="AK99" s="14"/>
      <c r="AL99" s="14"/>
    </row>
    <row r="100" spans="1:38" ht="14.25" customHeight="1">
      <c r="A100" s="34">
        <f t="shared" si="6"/>
        <v>91</v>
      </c>
      <c r="B100" s="24" t="s">
        <v>22</v>
      </c>
      <c r="C100" s="24" t="s">
        <v>8</v>
      </c>
      <c r="D100" s="24" t="s">
        <v>20</v>
      </c>
      <c r="E100" s="24" t="s">
        <v>20</v>
      </c>
      <c r="F100" s="24" t="s">
        <v>22</v>
      </c>
      <c r="G100" s="24" t="s">
        <v>20</v>
      </c>
      <c r="H100" s="24" t="s">
        <v>23</v>
      </c>
      <c r="I100" s="24" t="s">
        <v>22</v>
      </c>
      <c r="J100" s="39" t="s">
        <v>60</v>
      </c>
      <c r="K100" s="45"/>
      <c r="L100" s="36"/>
      <c r="M100" s="36"/>
      <c r="N100" s="36"/>
      <c r="O100" s="36"/>
      <c r="P100" s="36">
        <f>P101+P188+P191+P194</f>
        <v>1026442.3</v>
      </c>
      <c r="Q100" s="36">
        <f>Q101+Q188+Q191+Q194</f>
        <v>1368212.79</v>
      </c>
      <c r="R100" s="36">
        <f>R101+R188+R191+R194</f>
        <v>1165851</v>
      </c>
      <c r="S100" s="36">
        <f>S101+S188+S191+S194</f>
        <v>1064407.9000000001</v>
      </c>
      <c r="T100" s="36">
        <f>T101+T188+T191+T194</f>
        <v>1052598</v>
      </c>
      <c r="U100" s="13"/>
      <c r="V100" s="13"/>
      <c r="W100" s="13"/>
      <c r="X100" s="13"/>
      <c r="Y100" s="13"/>
      <c r="AF100" s="14"/>
      <c r="AG100" s="14"/>
      <c r="AH100" s="14"/>
      <c r="AI100" s="14"/>
      <c r="AJ100" s="14"/>
      <c r="AK100" s="14"/>
      <c r="AL100" s="14"/>
    </row>
    <row r="101" spans="1:38" ht="27" customHeight="1">
      <c r="A101" s="34">
        <f t="shared" si="6"/>
        <v>92</v>
      </c>
      <c r="B101" s="24" t="s">
        <v>22</v>
      </c>
      <c r="C101" s="24" t="s">
        <v>8</v>
      </c>
      <c r="D101" s="24" t="s">
        <v>28</v>
      </c>
      <c r="E101" s="24" t="s">
        <v>20</v>
      </c>
      <c r="F101" s="24" t="s">
        <v>22</v>
      </c>
      <c r="G101" s="24" t="s">
        <v>20</v>
      </c>
      <c r="H101" s="24" t="s">
        <v>23</v>
      </c>
      <c r="I101" s="24" t="s">
        <v>22</v>
      </c>
      <c r="J101" s="39" t="s">
        <v>61</v>
      </c>
      <c r="K101" s="45"/>
      <c r="L101" s="36"/>
      <c r="M101" s="36"/>
      <c r="N101" s="36"/>
      <c r="O101" s="36"/>
      <c r="P101" s="36">
        <f>P102+P110+P139+P167</f>
        <v>1026437</v>
      </c>
      <c r="Q101" s="36">
        <f>Q102+Q110+Q139+Q167</f>
        <v>1368207.53</v>
      </c>
      <c r="R101" s="36">
        <f>R102+R110+R139+R167</f>
        <v>1165851</v>
      </c>
      <c r="S101" s="36">
        <f>S102+S110+S139+S167</f>
        <v>1064407.9000000001</v>
      </c>
      <c r="T101" s="36">
        <f>T102+T110+T139+T167</f>
        <v>1052598</v>
      </c>
      <c r="U101" s="13"/>
      <c r="V101" s="13"/>
      <c r="W101" s="13"/>
      <c r="X101" s="13"/>
      <c r="Y101" s="13"/>
      <c r="AF101" s="14"/>
      <c r="AG101" s="14"/>
      <c r="AH101" s="14"/>
      <c r="AI101" s="14"/>
      <c r="AJ101" s="14"/>
      <c r="AK101" s="14"/>
      <c r="AL101" s="14"/>
    </row>
    <row r="102" spans="1:38" ht="38.25" customHeight="1">
      <c r="A102" s="34">
        <f t="shared" si="6"/>
        <v>93</v>
      </c>
      <c r="B102" s="24" t="s">
        <v>125</v>
      </c>
      <c r="C102" s="24" t="s">
        <v>8</v>
      </c>
      <c r="D102" s="24" t="s">
        <v>28</v>
      </c>
      <c r="E102" s="24" t="s">
        <v>107</v>
      </c>
      <c r="F102" s="24" t="s">
        <v>22</v>
      </c>
      <c r="G102" s="24" t="s">
        <v>20</v>
      </c>
      <c r="H102" s="24" t="s">
        <v>23</v>
      </c>
      <c r="I102" s="24" t="s">
        <v>191</v>
      </c>
      <c r="J102" s="39" t="s">
        <v>74</v>
      </c>
      <c r="K102" s="45" t="s">
        <v>153</v>
      </c>
      <c r="L102" s="36"/>
      <c r="M102" s="36"/>
      <c r="N102" s="36"/>
      <c r="O102" s="36"/>
      <c r="P102" s="36">
        <f>P103+P106+P107</f>
        <v>477924.7</v>
      </c>
      <c r="Q102" s="36">
        <f>Q103+Q106+Q107</f>
        <v>637406.6000000001</v>
      </c>
      <c r="R102" s="36">
        <f>R103+R106+R107</f>
        <v>628036.2999999999</v>
      </c>
      <c r="S102" s="36">
        <f>S103+S106+S107</f>
        <v>549499.4</v>
      </c>
      <c r="T102" s="36">
        <f>T103+T106+T107</f>
        <v>549499.4</v>
      </c>
      <c r="U102" s="13"/>
      <c r="V102" s="13"/>
      <c r="W102" s="13"/>
      <c r="X102" s="13"/>
      <c r="Y102" s="13"/>
      <c r="AF102" s="14"/>
      <c r="AG102" s="14"/>
      <c r="AH102" s="14"/>
      <c r="AI102" s="14"/>
      <c r="AJ102" s="14"/>
      <c r="AK102" s="14"/>
      <c r="AL102" s="14"/>
    </row>
    <row r="103" spans="1:38" ht="37.5" customHeight="1">
      <c r="A103" s="34">
        <f t="shared" si="6"/>
        <v>94</v>
      </c>
      <c r="B103" s="24" t="s">
        <v>125</v>
      </c>
      <c r="C103" s="24" t="s">
        <v>8</v>
      </c>
      <c r="D103" s="24" t="s">
        <v>28</v>
      </c>
      <c r="E103" s="24" t="s">
        <v>155</v>
      </c>
      <c r="F103" s="24" t="s">
        <v>76</v>
      </c>
      <c r="G103" s="24" t="s">
        <v>20</v>
      </c>
      <c r="H103" s="24" t="s">
        <v>23</v>
      </c>
      <c r="I103" s="24" t="s">
        <v>191</v>
      </c>
      <c r="J103" s="39" t="s">
        <v>75</v>
      </c>
      <c r="K103" s="45" t="s">
        <v>153</v>
      </c>
      <c r="L103" s="36"/>
      <c r="M103" s="36"/>
      <c r="N103" s="36"/>
      <c r="O103" s="36"/>
      <c r="P103" s="36">
        <f>P104</f>
        <v>340493.4</v>
      </c>
      <c r="Q103" s="36">
        <f>Q104</f>
        <v>357180.9</v>
      </c>
      <c r="R103" s="36">
        <f>R104</f>
        <v>392684.7</v>
      </c>
      <c r="S103" s="36">
        <f>S104</f>
        <v>314147.8</v>
      </c>
      <c r="T103" s="36">
        <f>T104</f>
        <v>314147.8</v>
      </c>
      <c r="AF103" s="14"/>
      <c r="AG103" s="14"/>
      <c r="AH103" s="14"/>
      <c r="AI103" s="14"/>
      <c r="AJ103" s="14"/>
      <c r="AK103" s="14"/>
      <c r="AL103" s="14"/>
    </row>
    <row r="104" spans="1:38" ht="39" customHeight="1">
      <c r="A104" s="34">
        <f t="shared" si="6"/>
        <v>95</v>
      </c>
      <c r="B104" s="24" t="s">
        <v>125</v>
      </c>
      <c r="C104" s="24" t="s">
        <v>8</v>
      </c>
      <c r="D104" s="24" t="s">
        <v>28</v>
      </c>
      <c r="E104" s="24" t="s">
        <v>155</v>
      </c>
      <c r="F104" s="24" t="s">
        <v>76</v>
      </c>
      <c r="G104" s="24" t="s">
        <v>36</v>
      </c>
      <c r="H104" s="24" t="s">
        <v>23</v>
      </c>
      <c r="I104" s="24" t="s">
        <v>191</v>
      </c>
      <c r="J104" s="39" t="s">
        <v>126</v>
      </c>
      <c r="K104" s="45" t="s">
        <v>153</v>
      </c>
      <c r="L104" s="36">
        <v>100</v>
      </c>
      <c r="M104" s="36">
        <v>100</v>
      </c>
      <c r="N104" s="36">
        <v>100</v>
      </c>
      <c r="O104" s="36">
        <v>100</v>
      </c>
      <c r="P104" s="36">
        <v>340493.4</v>
      </c>
      <c r="Q104" s="36">
        <v>357180.9</v>
      </c>
      <c r="R104" s="36">
        <v>392684.7</v>
      </c>
      <c r="S104" s="36">
        <v>314147.8</v>
      </c>
      <c r="T104" s="36">
        <v>314147.8</v>
      </c>
      <c r="AF104" s="14"/>
      <c r="AG104" s="14"/>
      <c r="AH104" s="14"/>
      <c r="AI104" s="14"/>
      <c r="AJ104" s="14"/>
      <c r="AK104" s="14"/>
      <c r="AL104" s="14"/>
    </row>
    <row r="105" spans="1:53" s="16" customFormat="1" ht="27" customHeight="1">
      <c r="A105" s="34">
        <f t="shared" si="6"/>
        <v>96</v>
      </c>
      <c r="B105" s="23" t="s">
        <v>22</v>
      </c>
      <c r="C105" s="23" t="s">
        <v>8</v>
      </c>
      <c r="D105" s="23" t="s">
        <v>28</v>
      </c>
      <c r="E105" s="23" t="s">
        <v>155</v>
      </c>
      <c r="F105" s="23" t="s">
        <v>156</v>
      </c>
      <c r="G105" s="23" t="s">
        <v>20</v>
      </c>
      <c r="H105" s="23" t="s">
        <v>23</v>
      </c>
      <c r="I105" s="23" t="s">
        <v>191</v>
      </c>
      <c r="J105" s="25" t="s">
        <v>216</v>
      </c>
      <c r="K105" s="47"/>
      <c r="L105" s="23"/>
      <c r="M105" s="23"/>
      <c r="N105" s="23"/>
      <c r="O105" s="23"/>
      <c r="P105" s="23">
        <f>P106</f>
        <v>117870.2</v>
      </c>
      <c r="Q105" s="23">
        <v>169505.9</v>
      </c>
      <c r="R105" s="60">
        <f>R106</f>
        <v>149796.5</v>
      </c>
      <c r="S105" s="60">
        <f>S106</f>
        <v>149796.5</v>
      </c>
      <c r="T105" s="60">
        <f>T106</f>
        <v>149796.5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  <c r="AE105" s="13"/>
      <c r="AF105" s="14"/>
      <c r="AG105" s="14"/>
      <c r="AH105" s="14"/>
      <c r="AI105" s="14"/>
      <c r="AJ105" s="14"/>
      <c r="AK105" s="14"/>
      <c r="AL105" s="14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38" ht="40.5" customHeight="1">
      <c r="A106" s="34">
        <f t="shared" si="6"/>
        <v>97</v>
      </c>
      <c r="B106" s="24" t="s">
        <v>125</v>
      </c>
      <c r="C106" s="24" t="s">
        <v>8</v>
      </c>
      <c r="D106" s="24" t="s">
        <v>28</v>
      </c>
      <c r="E106" s="24" t="s">
        <v>155</v>
      </c>
      <c r="F106" s="24" t="s">
        <v>156</v>
      </c>
      <c r="G106" s="24" t="s">
        <v>36</v>
      </c>
      <c r="H106" s="24" t="s">
        <v>23</v>
      </c>
      <c r="I106" s="24" t="s">
        <v>191</v>
      </c>
      <c r="J106" s="39" t="s">
        <v>127</v>
      </c>
      <c r="K106" s="45" t="s">
        <v>153</v>
      </c>
      <c r="L106" s="36">
        <v>100</v>
      </c>
      <c r="M106" s="36">
        <v>100</v>
      </c>
      <c r="N106" s="36">
        <v>100</v>
      </c>
      <c r="O106" s="36">
        <v>100</v>
      </c>
      <c r="P106" s="36">
        <v>117870.2</v>
      </c>
      <c r="Q106" s="36">
        <v>169505.9</v>
      </c>
      <c r="R106" s="36">
        <v>149796.5</v>
      </c>
      <c r="S106" s="36">
        <v>149796.5</v>
      </c>
      <c r="T106" s="36">
        <v>149796.5</v>
      </c>
      <c r="AF106" s="14"/>
      <c r="AG106" s="14"/>
      <c r="AH106" s="14"/>
      <c r="AI106" s="14"/>
      <c r="AJ106" s="14"/>
      <c r="AK106" s="14"/>
      <c r="AL106" s="14"/>
    </row>
    <row r="107" spans="1:53" s="16" customFormat="1" ht="27" customHeight="1">
      <c r="A107" s="34">
        <f t="shared" si="6"/>
        <v>98</v>
      </c>
      <c r="B107" s="23" t="s">
        <v>22</v>
      </c>
      <c r="C107" s="23" t="s">
        <v>8</v>
      </c>
      <c r="D107" s="23" t="s">
        <v>28</v>
      </c>
      <c r="E107" s="23" t="s">
        <v>65</v>
      </c>
      <c r="F107" s="23" t="s">
        <v>128</v>
      </c>
      <c r="G107" s="23" t="s">
        <v>20</v>
      </c>
      <c r="H107" s="23" t="s">
        <v>23</v>
      </c>
      <c r="I107" s="23" t="s">
        <v>191</v>
      </c>
      <c r="J107" s="40" t="s">
        <v>217</v>
      </c>
      <c r="K107" s="47"/>
      <c r="L107" s="23"/>
      <c r="M107" s="23"/>
      <c r="N107" s="23"/>
      <c r="O107" s="23"/>
      <c r="P107" s="23">
        <f>P109+P108</f>
        <v>19561.1</v>
      </c>
      <c r="Q107" s="23">
        <f>Q109+Q108</f>
        <v>110719.79999999999</v>
      </c>
      <c r="R107" s="23">
        <f>R109+R108</f>
        <v>85555.1</v>
      </c>
      <c r="S107" s="23">
        <f>S109+S108</f>
        <v>85555.1</v>
      </c>
      <c r="T107" s="23">
        <f>T109+T108</f>
        <v>85555.1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  <c r="AF107" s="14"/>
      <c r="AG107" s="14"/>
      <c r="AH107" s="14"/>
      <c r="AI107" s="14"/>
      <c r="AJ107" s="14"/>
      <c r="AK107" s="14"/>
      <c r="AL107" s="14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6" customFormat="1" ht="39.75" customHeight="1">
      <c r="A108" s="34">
        <f t="shared" si="6"/>
        <v>99</v>
      </c>
      <c r="B108" s="23" t="s">
        <v>125</v>
      </c>
      <c r="C108" s="23" t="s">
        <v>8</v>
      </c>
      <c r="D108" s="23" t="s">
        <v>28</v>
      </c>
      <c r="E108" s="23" t="s">
        <v>65</v>
      </c>
      <c r="F108" s="23" t="s">
        <v>128</v>
      </c>
      <c r="G108" s="23" t="s">
        <v>36</v>
      </c>
      <c r="H108" s="23">
        <v>2722</v>
      </c>
      <c r="I108" s="23" t="s">
        <v>191</v>
      </c>
      <c r="J108" s="57" t="s">
        <v>285</v>
      </c>
      <c r="K108" s="48" t="s">
        <v>153</v>
      </c>
      <c r="L108" s="23">
        <v>100</v>
      </c>
      <c r="M108" s="23">
        <v>100</v>
      </c>
      <c r="N108" s="23">
        <v>100</v>
      </c>
      <c r="O108" s="23">
        <v>100</v>
      </c>
      <c r="P108" s="23"/>
      <c r="Q108" s="23">
        <v>79460.4</v>
      </c>
      <c r="R108" s="23">
        <v>85555.1</v>
      </c>
      <c r="S108" s="23">
        <v>85555.1</v>
      </c>
      <c r="T108" s="23">
        <v>85555.1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3"/>
      <c r="AE108" s="13"/>
      <c r="AF108" s="14"/>
      <c r="AG108" s="14"/>
      <c r="AH108" s="14"/>
      <c r="AI108" s="14"/>
      <c r="AJ108" s="14"/>
      <c r="AK108" s="14"/>
      <c r="AL108" s="14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6" customFormat="1" ht="42" customHeight="1">
      <c r="A109" s="34">
        <f t="shared" si="6"/>
        <v>100</v>
      </c>
      <c r="B109" s="23" t="s">
        <v>125</v>
      </c>
      <c r="C109" s="23" t="s">
        <v>8</v>
      </c>
      <c r="D109" s="23" t="s">
        <v>28</v>
      </c>
      <c r="E109" s="23" t="s">
        <v>65</v>
      </c>
      <c r="F109" s="23" t="s">
        <v>128</v>
      </c>
      <c r="G109" s="23" t="s">
        <v>36</v>
      </c>
      <c r="H109" s="23">
        <v>2724</v>
      </c>
      <c r="I109" s="23" t="s">
        <v>191</v>
      </c>
      <c r="J109" s="57" t="s">
        <v>284</v>
      </c>
      <c r="K109" s="48" t="s">
        <v>153</v>
      </c>
      <c r="L109" s="23">
        <v>100</v>
      </c>
      <c r="M109" s="23">
        <v>100</v>
      </c>
      <c r="N109" s="23">
        <v>100</v>
      </c>
      <c r="O109" s="23">
        <v>100</v>
      </c>
      <c r="P109" s="23">
        <v>19561.1</v>
      </c>
      <c r="Q109" s="23">
        <v>31259.4</v>
      </c>
      <c r="R109" s="23"/>
      <c r="S109" s="23"/>
      <c r="T109" s="23"/>
      <c r="U109" s="12"/>
      <c r="V109" s="12"/>
      <c r="W109" s="12"/>
      <c r="X109" s="12"/>
      <c r="Y109" s="12"/>
      <c r="Z109" s="12"/>
      <c r="AA109" s="12"/>
      <c r="AB109" s="12"/>
      <c r="AC109" s="12"/>
      <c r="AD109" s="13"/>
      <c r="AE109" s="13"/>
      <c r="AF109" s="14"/>
      <c r="AG109" s="14"/>
      <c r="AH109" s="14"/>
      <c r="AI109" s="14"/>
      <c r="AJ109" s="14"/>
      <c r="AK109" s="14"/>
      <c r="AL109" s="14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38" ht="28.5" customHeight="1">
      <c r="A110" s="34">
        <f t="shared" si="6"/>
        <v>101</v>
      </c>
      <c r="B110" s="24" t="s">
        <v>22</v>
      </c>
      <c r="C110" s="24" t="s">
        <v>8</v>
      </c>
      <c r="D110" s="24" t="s">
        <v>28</v>
      </c>
      <c r="E110" s="24" t="s">
        <v>157</v>
      </c>
      <c r="F110" s="24" t="s">
        <v>22</v>
      </c>
      <c r="G110" s="24" t="s">
        <v>20</v>
      </c>
      <c r="H110" s="24" t="s">
        <v>23</v>
      </c>
      <c r="I110" s="24" t="s">
        <v>191</v>
      </c>
      <c r="J110" s="39" t="s">
        <v>62</v>
      </c>
      <c r="K110" s="45"/>
      <c r="L110" s="36"/>
      <c r="M110" s="36"/>
      <c r="N110" s="36"/>
      <c r="O110" s="36"/>
      <c r="P110" s="36">
        <f>P113+P115+P117+P111</f>
        <v>64083.7</v>
      </c>
      <c r="Q110" s="36">
        <f>Q113+Q115+Q117+Q111</f>
        <v>88810.13</v>
      </c>
      <c r="R110" s="36">
        <f>R113+R115+R117+R111</f>
        <v>21062.2</v>
      </c>
      <c r="S110" s="36">
        <f>S113+S115+S117+S111</f>
        <v>18178.300000000003</v>
      </c>
      <c r="T110" s="36">
        <f>T113+T115+T117+T111</f>
        <v>10877.199999999999</v>
      </c>
      <c r="U110" s="13"/>
      <c r="V110" s="13"/>
      <c r="W110" s="13"/>
      <c r="X110" s="13"/>
      <c r="Y110" s="13"/>
      <c r="AF110" s="14"/>
      <c r="AG110" s="14"/>
      <c r="AH110" s="14"/>
      <c r="AI110" s="14"/>
      <c r="AJ110" s="14"/>
      <c r="AK110" s="14"/>
      <c r="AL110" s="14"/>
    </row>
    <row r="111" spans="1:38" ht="55.5" customHeight="1">
      <c r="A111" s="34">
        <f t="shared" si="6"/>
        <v>102</v>
      </c>
      <c r="B111" s="26" t="s">
        <v>22</v>
      </c>
      <c r="C111" s="26" t="s">
        <v>8</v>
      </c>
      <c r="D111" s="26" t="s">
        <v>28</v>
      </c>
      <c r="E111" s="26" t="s">
        <v>72</v>
      </c>
      <c r="F111" s="26" t="s">
        <v>313</v>
      </c>
      <c r="G111" s="26" t="s">
        <v>20</v>
      </c>
      <c r="H111" s="26" t="s">
        <v>23</v>
      </c>
      <c r="I111" s="26" t="s">
        <v>191</v>
      </c>
      <c r="J111" s="54" t="s">
        <v>314</v>
      </c>
      <c r="K111" s="45"/>
      <c r="L111" s="36"/>
      <c r="M111" s="36"/>
      <c r="N111" s="36"/>
      <c r="O111" s="36"/>
      <c r="P111" s="36">
        <f>P112</f>
        <v>4666.7</v>
      </c>
      <c r="Q111" s="36">
        <f>Q112</f>
        <v>4668.47</v>
      </c>
      <c r="R111" s="36">
        <f>R112</f>
        <v>2163.2</v>
      </c>
      <c r="S111" s="36">
        <f>S112</f>
        <v>0</v>
      </c>
      <c r="T111" s="36"/>
      <c r="U111" s="13"/>
      <c r="V111" s="13"/>
      <c r="W111" s="13"/>
      <c r="X111" s="13"/>
      <c r="Y111" s="13"/>
      <c r="AF111" s="14"/>
      <c r="AG111" s="14"/>
      <c r="AH111" s="14"/>
      <c r="AI111" s="14"/>
      <c r="AJ111" s="14"/>
      <c r="AK111" s="14"/>
      <c r="AL111" s="14"/>
    </row>
    <row r="112" spans="1:38" ht="69" customHeight="1">
      <c r="A112" s="34">
        <f t="shared" si="6"/>
        <v>103</v>
      </c>
      <c r="B112" s="26" t="s">
        <v>125</v>
      </c>
      <c r="C112" s="26" t="s">
        <v>8</v>
      </c>
      <c r="D112" s="26" t="s">
        <v>28</v>
      </c>
      <c r="E112" s="26" t="s">
        <v>72</v>
      </c>
      <c r="F112" s="26" t="s">
        <v>313</v>
      </c>
      <c r="G112" s="26" t="s">
        <v>36</v>
      </c>
      <c r="H112" s="26" t="s">
        <v>23</v>
      </c>
      <c r="I112" s="26" t="s">
        <v>191</v>
      </c>
      <c r="J112" s="54" t="s">
        <v>315</v>
      </c>
      <c r="K112" s="48" t="s">
        <v>153</v>
      </c>
      <c r="L112" s="23">
        <v>100</v>
      </c>
      <c r="M112" s="23">
        <v>100</v>
      </c>
      <c r="N112" s="23">
        <v>100</v>
      </c>
      <c r="O112" s="23">
        <v>100</v>
      </c>
      <c r="P112" s="36">
        <v>4666.7</v>
      </c>
      <c r="Q112" s="36">
        <v>4668.47</v>
      </c>
      <c r="R112" s="36">
        <v>2163.2</v>
      </c>
      <c r="S112" s="36"/>
      <c r="T112" s="36"/>
      <c r="U112" s="13"/>
      <c r="V112" s="13"/>
      <c r="W112" s="13"/>
      <c r="X112" s="13"/>
      <c r="Y112" s="13"/>
      <c r="AF112" s="14"/>
      <c r="AG112" s="14"/>
      <c r="AH112" s="14"/>
      <c r="AI112" s="14"/>
      <c r="AJ112" s="14"/>
      <c r="AK112" s="14"/>
      <c r="AL112" s="14"/>
    </row>
    <row r="113" spans="1:38" ht="42" customHeight="1">
      <c r="A113" s="34">
        <f t="shared" si="6"/>
        <v>104</v>
      </c>
      <c r="B113" s="26" t="s">
        <v>22</v>
      </c>
      <c r="C113" s="26" t="s">
        <v>8</v>
      </c>
      <c r="D113" s="26" t="s">
        <v>28</v>
      </c>
      <c r="E113" s="26" t="s">
        <v>72</v>
      </c>
      <c r="F113" s="26" t="s">
        <v>255</v>
      </c>
      <c r="G113" s="26" t="s">
        <v>20</v>
      </c>
      <c r="H113" s="26" t="s">
        <v>23</v>
      </c>
      <c r="I113" s="26" t="s">
        <v>191</v>
      </c>
      <c r="J113" s="53" t="s">
        <v>256</v>
      </c>
      <c r="K113" s="45"/>
      <c r="L113" s="23"/>
      <c r="M113" s="23"/>
      <c r="N113" s="23"/>
      <c r="O113" s="23"/>
      <c r="P113" s="38">
        <f>P114</f>
        <v>6885.5</v>
      </c>
      <c r="Q113" s="38">
        <f>Q114</f>
        <v>10986.86</v>
      </c>
      <c r="R113" s="38">
        <f>R114</f>
        <v>9940.5</v>
      </c>
      <c r="S113" s="38">
        <f>S114</f>
        <v>10072.2</v>
      </c>
      <c r="T113" s="38">
        <f>T114</f>
        <v>3094.1</v>
      </c>
      <c r="U113" s="13"/>
      <c r="V113" s="13"/>
      <c r="W113" s="13"/>
      <c r="X113" s="13"/>
      <c r="Y113" s="13"/>
      <c r="AF113" s="14"/>
      <c r="AG113" s="14"/>
      <c r="AH113" s="14"/>
      <c r="AI113" s="14"/>
      <c r="AJ113" s="14"/>
      <c r="AK113" s="14"/>
      <c r="AL113" s="14"/>
    </row>
    <row r="114" spans="1:38" ht="90" customHeight="1">
      <c r="A114" s="34">
        <f t="shared" si="6"/>
        <v>105</v>
      </c>
      <c r="B114" s="26" t="s">
        <v>125</v>
      </c>
      <c r="C114" s="26" t="s">
        <v>8</v>
      </c>
      <c r="D114" s="26" t="s">
        <v>28</v>
      </c>
      <c r="E114" s="26" t="s">
        <v>72</v>
      </c>
      <c r="F114" s="26" t="s">
        <v>255</v>
      </c>
      <c r="G114" s="26" t="s">
        <v>36</v>
      </c>
      <c r="H114" s="26" t="s">
        <v>23</v>
      </c>
      <c r="I114" s="24" t="s">
        <v>191</v>
      </c>
      <c r="J114" s="53" t="s">
        <v>316</v>
      </c>
      <c r="K114" s="48" t="s">
        <v>153</v>
      </c>
      <c r="L114" s="36">
        <v>100</v>
      </c>
      <c r="M114" s="36">
        <v>100</v>
      </c>
      <c r="N114" s="36">
        <v>100</v>
      </c>
      <c r="O114" s="36">
        <v>100</v>
      </c>
      <c r="P114" s="38">
        <v>6885.5</v>
      </c>
      <c r="Q114" s="38">
        <v>10986.86</v>
      </c>
      <c r="R114" s="36">
        <v>9940.5</v>
      </c>
      <c r="S114" s="36">
        <v>10072.2</v>
      </c>
      <c r="T114" s="36">
        <v>3094.1</v>
      </c>
      <c r="U114" s="13"/>
      <c r="V114" s="13"/>
      <c r="W114" s="13"/>
      <c r="X114" s="13"/>
      <c r="Y114" s="13"/>
      <c r="AF114" s="14"/>
      <c r="AG114" s="14"/>
      <c r="AH114" s="14"/>
      <c r="AI114" s="14"/>
      <c r="AJ114" s="14"/>
      <c r="AK114" s="14"/>
      <c r="AL114" s="14"/>
    </row>
    <row r="115" spans="1:38" ht="30" customHeight="1">
      <c r="A115" s="34">
        <f t="shared" si="6"/>
        <v>106</v>
      </c>
      <c r="B115" s="26" t="s">
        <v>22</v>
      </c>
      <c r="C115" s="26" t="s">
        <v>8</v>
      </c>
      <c r="D115" s="26" t="s">
        <v>28</v>
      </c>
      <c r="E115" s="26" t="s">
        <v>72</v>
      </c>
      <c r="F115" s="26" t="s">
        <v>286</v>
      </c>
      <c r="G115" s="26" t="s">
        <v>20</v>
      </c>
      <c r="H115" s="26" t="s">
        <v>23</v>
      </c>
      <c r="I115" s="26" t="s">
        <v>191</v>
      </c>
      <c r="J115" s="62" t="s">
        <v>287</v>
      </c>
      <c r="K115" s="45"/>
      <c r="L115" s="36"/>
      <c r="M115" s="36"/>
      <c r="N115" s="36"/>
      <c r="O115" s="36"/>
      <c r="P115" s="38">
        <f>P116</f>
        <v>465.2</v>
      </c>
      <c r="Q115" s="38">
        <f>Q116</f>
        <v>465.2</v>
      </c>
      <c r="R115" s="38">
        <f>R116</f>
        <v>467.6</v>
      </c>
      <c r="S115" s="38">
        <f>S116</f>
        <v>468.2</v>
      </c>
      <c r="T115" s="38">
        <f>T116</f>
        <v>145.2</v>
      </c>
      <c r="U115" s="13"/>
      <c r="V115" s="13"/>
      <c r="W115" s="13"/>
      <c r="X115" s="13"/>
      <c r="Y115" s="13"/>
      <c r="AF115" s="14"/>
      <c r="AG115" s="14"/>
      <c r="AH115" s="14"/>
      <c r="AI115" s="14"/>
      <c r="AJ115" s="14"/>
      <c r="AK115" s="14"/>
      <c r="AL115" s="14"/>
    </row>
    <row r="116" spans="1:38" ht="24.75" customHeight="1">
      <c r="A116" s="34">
        <f t="shared" si="6"/>
        <v>107</v>
      </c>
      <c r="B116" s="26" t="s">
        <v>125</v>
      </c>
      <c r="C116" s="26" t="s">
        <v>8</v>
      </c>
      <c r="D116" s="26" t="s">
        <v>28</v>
      </c>
      <c r="E116" s="26" t="s">
        <v>72</v>
      </c>
      <c r="F116" s="26" t="s">
        <v>286</v>
      </c>
      <c r="G116" s="26" t="s">
        <v>36</v>
      </c>
      <c r="H116" s="26" t="s">
        <v>23</v>
      </c>
      <c r="I116" s="26" t="s">
        <v>191</v>
      </c>
      <c r="J116" s="62" t="s">
        <v>288</v>
      </c>
      <c r="K116" s="45" t="s">
        <v>153</v>
      </c>
      <c r="L116" s="36">
        <v>100</v>
      </c>
      <c r="M116" s="36">
        <v>100</v>
      </c>
      <c r="N116" s="36">
        <v>100</v>
      </c>
      <c r="O116" s="36">
        <v>100</v>
      </c>
      <c r="P116" s="38">
        <v>465.2</v>
      </c>
      <c r="Q116" s="38">
        <v>465.2</v>
      </c>
      <c r="R116" s="36">
        <v>467.6</v>
      </c>
      <c r="S116" s="36">
        <v>468.2</v>
      </c>
      <c r="T116" s="36">
        <v>145.2</v>
      </c>
      <c r="AF116" s="14"/>
      <c r="AG116" s="14"/>
      <c r="AH116" s="14"/>
      <c r="AI116" s="14"/>
      <c r="AJ116" s="14"/>
      <c r="AK116" s="14"/>
      <c r="AL116" s="14"/>
    </row>
    <row r="117" spans="1:38" ht="33" customHeight="1">
      <c r="A117" s="34">
        <f t="shared" si="6"/>
        <v>108</v>
      </c>
      <c r="B117" s="24" t="s">
        <v>22</v>
      </c>
      <c r="C117" s="24" t="s">
        <v>8</v>
      </c>
      <c r="D117" s="24" t="s">
        <v>28</v>
      </c>
      <c r="E117" s="24" t="s">
        <v>158</v>
      </c>
      <c r="F117" s="24" t="s">
        <v>128</v>
      </c>
      <c r="G117" s="24" t="s">
        <v>20</v>
      </c>
      <c r="H117" s="24" t="s">
        <v>23</v>
      </c>
      <c r="I117" s="24" t="s">
        <v>191</v>
      </c>
      <c r="J117" s="39" t="s">
        <v>129</v>
      </c>
      <c r="K117" s="45" t="s">
        <v>153</v>
      </c>
      <c r="L117" s="36"/>
      <c r="M117" s="36"/>
      <c r="N117" s="36"/>
      <c r="O117" s="36"/>
      <c r="P117" s="38">
        <f>P118</f>
        <v>52066.3</v>
      </c>
      <c r="Q117" s="38">
        <f>Q118</f>
        <v>72689.6</v>
      </c>
      <c r="R117" s="36">
        <f>R118</f>
        <v>8490.9</v>
      </c>
      <c r="S117" s="36">
        <f>S118</f>
        <v>7637.9</v>
      </c>
      <c r="T117" s="36">
        <f>T118</f>
        <v>7637.9</v>
      </c>
      <c r="AF117" s="14"/>
      <c r="AG117" s="14"/>
      <c r="AH117" s="14"/>
      <c r="AI117" s="14"/>
      <c r="AJ117" s="14"/>
      <c r="AK117" s="14"/>
      <c r="AL117" s="14"/>
    </row>
    <row r="118" spans="1:38" ht="31.5" customHeight="1">
      <c r="A118" s="34">
        <f t="shared" si="6"/>
        <v>109</v>
      </c>
      <c r="B118" s="24" t="s">
        <v>22</v>
      </c>
      <c r="C118" s="24" t="s">
        <v>8</v>
      </c>
      <c r="D118" s="24" t="s">
        <v>28</v>
      </c>
      <c r="E118" s="24" t="s">
        <v>158</v>
      </c>
      <c r="F118" s="24" t="s">
        <v>128</v>
      </c>
      <c r="G118" s="24" t="s">
        <v>36</v>
      </c>
      <c r="H118" s="24" t="s">
        <v>23</v>
      </c>
      <c r="I118" s="24" t="s">
        <v>191</v>
      </c>
      <c r="J118" s="39" t="s">
        <v>130</v>
      </c>
      <c r="K118" s="45" t="s">
        <v>153</v>
      </c>
      <c r="L118" s="36">
        <v>100</v>
      </c>
      <c r="M118" s="36">
        <v>100</v>
      </c>
      <c r="N118" s="36">
        <v>100</v>
      </c>
      <c r="O118" s="36">
        <v>100</v>
      </c>
      <c r="P118" s="38">
        <f>P122+P124+P125+P126+P128+P129+P132+P123+P131+P119+P130+P120+P121+P127+P133+P134+P136+P137+P138</f>
        <v>52066.3</v>
      </c>
      <c r="Q118" s="38">
        <f>Q122+Q124+Q125+Q126+Q128+Q129+Q132+Q123+Q131+Q119+Q130+Q120+Q121+Q127+Q133+Q134+Q136+Q137+Q138</f>
        <v>72689.6</v>
      </c>
      <c r="R118" s="38">
        <f>R122+R124+R125+R126+R128+R129+R132+R123+R131+R119+R130+R135+R136</f>
        <v>8490.9</v>
      </c>
      <c r="S118" s="38">
        <f>S122+S124+S125+S126+S128+S129+S132+S123+S131+S119+S130+S135+S136</f>
        <v>7637.9</v>
      </c>
      <c r="T118" s="38">
        <f>T122+T124+T125+T126+T128+T129+T132+T123+T131+T119+T130+T135+T136</f>
        <v>7637.9</v>
      </c>
      <c r="AF118" s="14"/>
      <c r="AG118" s="14"/>
      <c r="AH118" s="14"/>
      <c r="AI118" s="14"/>
      <c r="AJ118" s="14"/>
      <c r="AK118" s="14"/>
      <c r="AL118" s="14"/>
    </row>
    <row r="119" spans="1:38" ht="66" customHeight="1">
      <c r="A119" s="34">
        <f t="shared" si="6"/>
        <v>110</v>
      </c>
      <c r="B119" s="60" t="s">
        <v>125</v>
      </c>
      <c r="C119" s="60" t="s">
        <v>8</v>
      </c>
      <c r="D119" s="60" t="s">
        <v>28</v>
      </c>
      <c r="E119" s="60" t="s">
        <v>158</v>
      </c>
      <c r="F119" s="60" t="s">
        <v>128</v>
      </c>
      <c r="G119" s="60" t="s">
        <v>36</v>
      </c>
      <c r="H119" s="76">
        <v>1521</v>
      </c>
      <c r="I119" s="60" t="s">
        <v>191</v>
      </c>
      <c r="J119" s="66" t="s">
        <v>317</v>
      </c>
      <c r="K119" s="45" t="s">
        <v>153</v>
      </c>
      <c r="L119" s="36">
        <v>100</v>
      </c>
      <c r="M119" s="36">
        <v>100</v>
      </c>
      <c r="N119" s="36">
        <v>100</v>
      </c>
      <c r="O119" s="36">
        <v>100</v>
      </c>
      <c r="P119" s="38">
        <v>1487.2</v>
      </c>
      <c r="Q119" s="38">
        <v>1487.2</v>
      </c>
      <c r="R119" s="36"/>
      <c r="S119" s="36"/>
      <c r="T119" s="36"/>
      <c r="AF119" s="14"/>
      <c r="AG119" s="14"/>
      <c r="AH119" s="14"/>
      <c r="AI119" s="14"/>
      <c r="AJ119" s="14"/>
      <c r="AK119" s="14"/>
      <c r="AL119" s="14"/>
    </row>
    <row r="120" spans="1:38" ht="38.25" customHeight="1">
      <c r="A120" s="34">
        <f t="shared" si="6"/>
        <v>111</v>
      </c>
      <c r="B120" s="60" t="s">
        <v>125</v>
      </c>
      <c r="C120" s="60" t="s">
        <v>8</v>
      </c>
      <c r="D120" s="60" t="s">
        <v>28</v>
      </c>
      <c r="E120" s="60" t="s">
        <v>158</v>
      </c>
      <c r="F120" s="60" t="s">
        <v>128</v>
      </c>
      <c r="G120" s="60" t="s">
        <v>36</v>
      </c>
      <c r="H120" s="76">
        <v>2650</v>
      </c>
      <c r="I120" s="60" t="s">
        <v>191</v>
      </c>
      <c r="J120" s="55" t="s">
        <v>289</v>
      </c>
      <c r="K120" s="45" t="s">
        <v>153</v>
      </c>
      <c r="L120" s="36">
        <v>100</v>
      </c>
      <c r="M120" s="36">
        <v>100</v>
      </c>
      <c r="N120" s="36">
        <v>100</v>
      </c>
      <c r="O120" s="36">
        <v>100</v>
      </c>
      <c r="P120" s="38">
        <v>83.3</v>
      </c>
      <c r="Q120" s="38">
        <v>264.8</v>
      </c>
      <c r="R120" s="36"/>
      <c r="S120" s="36"/>
      <c r="T120" s="36"/>
      <c r="AF120" s="14"/>
      <c r="AG120" s="14"/>
      <c r="AH120" s="14"/>
      <c r="AI120" s="14"/>
      <c r="AJ120" s="14"/>
      <c r="AK120" s="14"/>
      <c r="AL120" s="14"/>
    </row>
    <row r="121" spans="1:38" ht="38.25" customHeight="1">
      <c r="A121" s="34">
        <f t="shared" si="6"/>
        <v>112</v>
      </c>
      <c r="B121" s="60" t="s">
        <v>125</v>
      </c>
      <c r="C121" s="60" t="s">
        <v>8</v>
      </c>
      <c r="D121" s="60" t="s">
        <v>28</v>
      </c>
      <c r="E121" s="60" t="s">
        <v>158</v>
      </c>
      <c r="F121" s="60" t="s">
        <v>128</v>
      </c>
      <c r="G121" s="60" t="s">
        <v>36</v>
      </c>
      <c r="H121" s="76">
        <v>2654</v>
      </c>
      <c r="I121" s="60" t="s">
        <v>191</v>
      </c>
      <c r="J121" s="52" t="s">
        <v>290</v>
      </c>
      <c r="K121" s="45" t="s">
        <v>153</v>
      </c>
      <c r="L121" s="36">
        <v>100</v>
      </c>
      <c r="M121" s="36">
        <v>100</v>
      </c>
      <c r="N121" s="36">
        <v>100</v>
      </c>
      <c r="O121" s="36">
        <v>100</v>
      </c>
      <c r="P121" s="38"/>
      <c r="Q121" s="38">
        <v>108.1</v>
      </c>
      <c r="R121" s="36"/>
      <c r="S121" s="36"/>
      <c r="T121" s="36"/>
      <c r="AF121" s="14"/>
      <c r="AG121" s="14"/>
      <c r="AH121" s="14"/>
      <c r="AI121" s="14"/>
      <c r="AJ121" s="14"/>
      <c r="AK121" s="14"/>
      <c r="AL121" s="14"/>
    </row>
    <row r="122" spans="1:38" ht="37.5" customHeight="1">
      <c r="A122" s="34">
        <f t="shared" si="6"/>
        <v>113</v>
      </c>
      <c r="B122" s="74" t="s">
        <v>125</v>
      </c>
      <c r="C122" s="74" t="s">
        <v>8</v>
      </c>
      <c r="D122" s="74" t="s">
        <v>28</v>
      </c>
      <c r="E122" s="75">
        <v>29</v>
      </c>
      <c r="F122" s="75">
        <v>999</v>
      </c>
      <c r="G122" s="74" t="s">
        <v>36</v>
      </c>
      <c r="H122" s="27" t="s">
        <v>318</v>
      </c>
      <c r="I122" s="74" t="s">
        <v>191</v>
      </c>
      <c r="J122" s="62" t="s">
        <v>319</v>
      </c>
      <c r="K122" s="45" t="s">
        <v>153</v>
      </c>
      <c r="L122" s="36">
        <v>100</v>
      </c>
      <c r="M122" s="36">
        <v>100</v>
      </c>
      <c r="N122" s="36">
        <v>100</v>
      </c>
      <c r="O122" s="36">
        <v>100</v>
      </c>
      <c r="P122" s="38">
        <v>86.4</v>
      </c>
      <c r="Q122" s="38">
        <v>86.4</v>
      </c>
      <c r="R122" s="36"/>
      <c r="S122" s="36"/>
      <c r="T122" s="36"/>
      <c r="AF122" s="14"/>
      <c r="AG122" s="14"/>
      <c r="AH122" s="14"/>
      <c r="AI122" s="14"/>
      <c r="AJ122" s="14"/>
      <c r="AK122" s="14"/>
      <c r="AL122" s="14"/>
    </row>
    <row r="123" spans="1:38" ht="42" customHeight="1">
      <c r="A123" s="34">
        <f t="shared" si="6"/>
        <v>114</v>
      </c>
      <c r="B123" s="60" t="s">
        <v>125</v>
      </c>
      <c r="C123" s="60" t="s">
        <v>8</v>
      </c>
      <c r="D123" s="60" t="s">
        <v>28</v>
      </c>
      <c r="E123" s="60" t="s">
        <v>159</v>
      </c>
      <c r="F123" s="60" t="s">
        <v>131</v>
      </c>
      <c r="G123" s="60" t="s">
        <v>36</v>
      </c>
      <c r="H123" s="26">
        <v>7430</v>
      </c>
      <c r="I123" s="60" t="s">
        <v>191</v>
      </c>
      <c r="J123" s="58" t="s">
        <v>320</v>
      </c>
      <c r="K123" s="45" t="s">
        <v>153</v>
      </c>
      <c r="L123" s="36">
        <v>100</v>
      </c>
      <c r="M123" s="36">
        <v>100</v>
      </c>
      <c r="N123" s="36">
        <v>100</v>
      </c>
      <c r="O123" s="36">
        <v>100</v>
      </c>
      <c r="P123" s="38">
        <v>5111.1</v>
      </c>
      <c r="Q123" s="38">
        <v>6661.7</v>
      </c>
      <c r="R123" s="36"/>
      <c r="S123" s="36"/>
      <c r="T123" s="36"/>
      <c r="AF123" s="14"/>
      <c r="AG123" s="14"/>
      <c r="AH123" s="14"/>
      <c r="AI123" s="14"/>
      <c r="AJ123" s="14"/>
      <c r="AK123" s="14"/>
      <c r="AL123" s="14"/>
    </row>
    <row r="124" spans="1:38" ht="69" customHeight="1">
      <c r="A124" s="34">
        <f t="shared" si="6"/>
        <v>115</v>
      </c>
      <c r="B124" s="74" t="s">
        <v>125</v>
      </c>
      <c r="C124" s="74" t="s">
        <v>8</v>
      </c>
      <c r="D124" s="74" t="s">
        <v>28</v>
      </c>
      <c r="E124" s="75">
        <v>29</v>
      </c>
      <c r="F124" s="75">
        <v>999</v>
      </c>
      <c r="G124" s="74" t="s">
        <v>36</v>
      </c>
      <c r="H124" s="27" t="s">
        <v>258</v>
      </c>
      <c r="I124" s="74" t="s">
        <v>191</v>
      </c>
      <c r="J124" s="67" t="s">
        <v>259</v>
      </c>
      <c r="K124" s="45" t="s">
        <v>153</v>
      </c>
      <c r="L124" s="36">
        <v>100</v>
      </c>
      <c r="M124" s="36">
        <v>100</v>
      </c>
      <c r="N124" s="36">
        <v>100</v>
      </c>
      <c r="O124" s="36">
        <v>100</v>
      </c>
      <c r="P124" s="38">
        <v>452.6</v>
      </c>
      <c r="Q124" s="38">
        <v>452.6</v>
      </c>
      <c r="R124" s="36"/>
      <c r="S124" s="36"/>
      <c r="T124" s="36"/>
      <c r="AF124" s="14"/>
      <c r="AG124" s="14"/>
      <c r="AH124" s="14"/>
      <c r="AI124" s="14"/>
      <c r="AJ124" s="14"/>
      <c r="AK124" s="14"/>
      <c r="AL124" s="14"/>
    </row>
    <row r="125" spans="1:38" ht="57" customHeight="1">
      <c r="A125" s="34">
        <f t="shared" si="6"/>
        <v>116</v>
      </c>
      <c r="B125" s="74" t="s">
        <v>125</v>
      </c>
      <c r="C125" s="74" t="s">
        <v>8</v>
      </c>
      <c r="D125" s="74" t="s">
        <v>28</v>
      </c>
      <c r="E125" s="75">
        <v>29</v>
      </c>
      <c r="F125" s="75">
        <v>999</v>
      </c>
      <c r="G125" s="74" t="s">
        <v>36</v>
      </c>
      <c r="H125" s="27" t="s">
        <v>321</v>
      </c>
      <c r="I125" s="74" t="s">
        <v>191</v>
      </c>
      <c r="J125" s="62" t="s">
        <v>322</v>
      </c>
      <c r="K125" s="45" t="s">
        <v>153</v>
      </c>
      <c r="L125" s="36">
        <v>100</v>
      </c>
      <c r="M125" s="36">
        <v>100</v>
      </c>
      <c r="N125" s="36">
        <v>100</v>
      </c>
      <c r="O125" s="36">
        <v>100</v>
      </c>
      <c r="P125" s="38">
        <v>9900</v>
      </c>
      <c r="Q125" s="38">
        <v>9900</v>
      </c>
      <c r="R125" s="36"/>
      <c r="S125" s="36"/>
      <c r="T125" s="36"/>
      <c r="AF125" s="14"/>
      <c r="AG125" s="14"/>
      <c r="AH125" s="14"/>
      <c r="AI125" s="14"/>
      <c r="AJ125" s="14"/>
      <c r="AK125" s="14"/>
      <c r="AL125" s="14"/>
    </row>
    <row r="126" spans="1:38" ht="39.75" customHeight="1">
      <c r="A126" s="34">
        <f t="shared" si="6"/>
        <v>117</v>
      </c>
      <c r="B126" s="74" t="s">
        <v>125</v>
      </c>
      <c r="C126" s="74" t="s">
        <v>8</v>
      </c>
      <c r="D126" s="74" t="s">
        <v>28</v>
      </c>
      <c r="E126" s="75">
        <v>29</v>
      </c>
      <c r="F126" s="75">
        <v>999</v>
      </c>
      <c r="G126" s="74" t="s">
        <v>36</v>
      </c>
      <c r="H126" s="27" t="s">
        <v>323</v>
      </c>
      <c r="I126" s="74" t="s">
        <v>191</v>
      </c>
      <c r="J126" s="62" t="s">
        <v>324</v>
      </c>
      <c r="K126" s="45" t="s">
        <v>153</v>
      </c>
      <c r="L126" s="36">
        <v>100</v>
      </c>
      <c r="M126" s="36">
        <v>100</v>
      </c>
      <c r="N126" s="36">
        <v>100</v>
      </c>
      <c r="O126" s="36">
        <v>100</v>
      </c>
      <c r="P126" s="38">
        <v>8908.7</v>
      </c>
      <c r="Q126" s="38">
        <v>13380.3</v>
      </c>
      <c r="R126" s="36"/>
      <c r="S126" s="36"/>
      <c r="T126" s="36"/>
      <c r="AF126" s="14"/>
      <c r="AG126" s="14"/>
      <c r="AH126" s="14"/>
      <c r="AI126" s="14"/>
      <c r="AJ126" s="14"/>
      <c r="AK126" s="14"/>
      <c r="AL126" s="14"/>
    </row>
    <row r="127" spans="1:38" ht="43.5" customHeight="1">
      <c r="A127" s="34">
        <f t="shared" si="6"/>
        <v>118</v>
      </c>
      <c r="B127" s="60" t="s">
        <v>125</v>
      </c>
      <c r="C127" s="60" t="s">
        <v>8</v>
      </c>
      <c r="D127" s="60" t="s">
        <v>28</v>
      </c>
      <c r="E127" s="60" t="s">
        <v>158</v>
      </c>
      <c r="F127" s="60" t="s">
        <v>128</v>
      </c>
      <c r="G127" s="60" t="s">
        <v>36</v>
      </c>
      <c r="H127" s="26">
        <v>7454</v>
      </c>
      <c r="I127" s="60" t="s">
        <v>191</v>
      </c>
      <c r="J127" s="66" t="s">
        <v>291</v>
      </c>
      <c r="K127" s="45" t="s">
        <v>153</v>
      </c>
      <c r="L127" s="36">
        <v>100</v>
      </c>
      <c r="M127" s="36">
        <v>100</v>
      </c>
      <c r="N127" s="36">
        <v>100</v>
      </c>
      <c r="O127" s="36">
        <v>100</v>
      </c>
      <c r="P127" s="38">
        <v>200</v>
      </c>
      <c r="Q127" s="38">
        <v>200</v>
      </c>
      <c r="R127" s="36"/>
      <c r="S127" s="36"/>
      <c r="T127" s="36"/>
      <c r="AF127" s="14"/>
      <c r="AG127" s="14"/>
      <c r="AH127" s="14"/>
      <c r="AI127" s="14"/>
      <c r="AJ127" s="14"/>
      <c r="AK127" s="14"/>
      <c r="AL127" s="14"/>
    </row>
    <row r="128" spans="1:38" ht="36" customHeight="1">
      <c r="A128" s="34">
        <f t="shared" si="6"/>
        <v>119</v>
      </c>
      <c r="B128" s="60" t="s">
        <v>125</v>
      </c>
      <c r="C128" s="60" t="s">
        <v>8</v>
      </c>
      <c r="D128" s="60" t="s">
        <v>28</v>
      </c>
      <c r="E128" s="60" t="s">
        <v>158</v>
      </c>
      <c r="F128" s="60" t="s">
        <v>128</v>
      </c>
      <c r="G128" s="60" t="s">
        <v>36</v>
      </c>
      <c r="H128" s="60" t="s">
        <v>133</v>
      </c>
      <c r="I128" s="60" t="s">
        <v>191</v>
      </c>
      <c r="J128" s="58" t="s">
        <v>325</v>
      </c>
      <c r="K128" s="45" t="s">
        <v>153</v>
      </c>
      <c r="L128" s="36">
        <v>100</v>
      </c>
      <c r="M128" s="36">
        <v>100</v>
      </c>
      <c r="N128" s="36">
        <v>100</v>
      </c>
      <c r="O128" s="36">
        <v>100</v>
      </c>
      <c r="P128" s="38">
        <v>700.7</v>
      </c>
      <c r="Q128" s="38">
        <v>700.7</v>
      </c>
      <c r="R128" s="36">
        <v>683.5</v>
      </c>
      <c r="S128" s="36">
        <v>683.5</v>
      </c>
      <c r="T128" s="36">
        <v>683.5</v>
      </c>
      <c r="AF128" s="14"/>
      <c r="AG128" s="14"/>
      <c r="AH128" s="14"/>
      <c r="AI128" s="14"/>
      <c r="AJ128" s="14"/>
      <c r="AK128" s="14"/>
      <c r="AL128" s="14"/>
    </row>
    <row r="129" spans="1:38" ht="41.25" customHeight="1">
      <c r="A129" s="34">
        <f t="shared" si="6"/>
        <v>120</v>
      </c>
      <c r="B129" s="74" t="s">
        <v>125</v>
      </c>
      <c r="C129" s="74" t="s">
        <v>8</v>
      </c>
      <c r="D129" s="74" t="s">
        <v>28</v>
      </c>
      <c r="E129" s="74" t="s">
        <v>158</v>
      </c>
      <c r="F129" s="74" t="s">
        <v>128</v>
      </c>
      <c r="G129" s="74" t="s">
        <v>36</v>
      </c>
      <c r="H129" s="75">
        <v>7470</v>
      </c>
      <c r="I129" s="74" t="s">
        <v>191</v>
      </c>
      <c r="J129" s="62" t="s">
        <v>326</v>
      </c>
      <c r="K129" s="45" t="s">
        <v>153</v>
      </c>
      <c r="L129" s="36">
        <v>100</v>
      </c>
      <c r="M129" s="36">
        <v>100</v>
      </c>
      <c r="N129" s="36">
        <v>100</v>
      </c>
      <c r="O129" s="36">
        <v>100</v>
      </c>
      <c r="P129" s="38">
        <v>2870</v>
      </c>
      <c r="Q129" s="38">
        <v>2870</v>
      </c>
      <c r="R129" s="36"/>
      <c r="S129" s="36"/>
      <c r="T129" s="36"/>
      <c r="AF129" s="14"/>
      <c r="AG129" s="14"/>
      <c r="AH129" s="14"/>
      <c r="AI129" s="14"/>
      <c r="AJ129" s="14"/>
      <c r="AK129" s="14"/>
      <c r="AL129" s="14"/>
    </row>
    <row r="130" spans="1:38" ht="33.75" customHeight="1">
      <c r="A130" s="34">
        <f t="shared" si="6"/>
        <v>121</v>
      </c>
      <c r="B130" s="60" t="s">
        <v>125</v>
      </c>
      <c r="C130" s="60" t="s">
        <v>8</v>
      </c>
      <c r="D130" s="60" t="s">
        <v>28</v>
      </c>
      <c r="E130" s="60" t="s">
        <v>158</v>
      </c>
      <c r="F130" s="60" t="s">
        <v>128</v>
      </c>
      <c r="G130" s="60" t="s">
        <v>36</v>
      </c>
      <c r="H130" s="60" t="s">
        <v>218</v>
      </c>
      <c r="I130" s="60" t="s">
        <v>191</v>
      </c>
      <c r="J130" s="58" t="s">
        <v>327</v>
      </c>
      <c r="K130" s="45" t="s">
        <v>153</v>
      </c>
      <c r="L130" s="36">
        <v>100</v>
      </c>
      <c r="M130" s="36">
        <v>100</v>
      </c>
      <c r="N130" s="36">
        <v>100</v>
      </c>
      <c r="O130" s="36">
        <v>100</v>
      </c>
      <c r="P130" s="38">
        <v>534.6</v>
      </c>
      <c r="Q130" s="38">
        <v>534.6</v>
      </c>
      <c r="R130" s="36">
        <v>537.4</v>
      </c>
      <c r="S130" s="36">
        <v>537.4</v>
      </c>
      <c r="T130" s="36">
        <v>537.4</v>
      </c>
      <c r="AF130" s="14"/>
      <c r="AG130" s="14"/>
      <c r="AH130" s="14"/>
      <c r="AI130" s="14"/>
      <c r="AJ130" s="14"/>
      <c r="AK130" s="14"/>
      <c r="AL130" s="14"/>
    </row>
    <row r="131" spans="1:38" ht="46.5" customHeight="1">
      <c r="A131" s="34">
        <f t="shared" si="6"/>
        <v>122</v>
      </c>
      <c r="B131" s="77" t="s">
        <v>125</v>
      </c>
      <c r="C131" s="74" t="s">
        <v>8</v>
      </c>
      <c r="D131" s="74" t="s">
        <v>28</v>
      </c>
      <c r="E131" s="74" t="s">
        <v>158</v>
      </c>
      <c r="F131" s="74" t="s">
        <v>128</v>
      </c>
      <c r="G131" s="74" t="s">
        <v>36</v>
      </c>
      <c r="H131" s="33">
        <v>7505</v>
      </c>
      <c r="I131" s="74" t="s">
        <v>191</v>
      </c>
      <c r="J131" s="62" t="s">
        <v>328</v>
      </c>
      <c r="K131" s="45" t="s">
        <v>153</v>
      </c>
      <c r="L131" s="36">
        <v>100</v>
      </c>
      <c r="M131" s="36">
        <v>100</v>
      </c>
      <c r="N131" s="36">
        <v>100</v>
      </c>
      <c r="O131" s="36">
        <v>100</v>
      </c>
      <c r="P131" s="38">
        <v>578.5</v>
      </c>
      <c r="Q131" s="38">
        <v>611.6</v>
      </c>
      <c r="R131" s="36"/>
      <c r="S131" s="36"/>
      <c r="T131" s="36"/>
      <c r="AF131" s="14"/>
      <c r="AG131" s="14"/>
      <c r="AH131" s="14"/>
      <c r="AI131" s="14"/>
      <c r="AJ131" s="14"/>
      <c r="AK131" s="14"/>
      <c r="AL131" s="14"/>
    </row>
    <row r="132" spans="1:38" ht="45.75" customHeight="1">
      <c r="A132" s="34">
        <f t="shared" si="6"/>
        <v>123</v>
      </c>
      <c r="B132" s="60" t="s">
        <v>125</v>
      </c>
      <c r="C132" s="60" t="s">
        <v>8</v>
      </c>
      <c r="D132" s="60" t="s">
        <v>28</v>
      </c>
      <c r="E132" s="60" t="s">
        <v>158</v>
      </c>
      <c r="F132" s="60" t="s">
        <v>128</v>
      </c>
      <c r="G132" s="60" t="s">
        <v>36</v>
      </c>
      <c r="H132" s="60" t="s">
        <v>135</v>
      </c>
      <c r="I132" s="60" t="s">
        <v>191</v>
      </c>
      <c r="J132" s="58" t="s">
        <v>329</v>
      </c>
      <c r="K132" s="45" t="s">
        <v>153</v>
      </c>
      <c r="L132" s="36">
        <v>100</v>
      </c>
      <c r="M132" s="36">
        <v>100</v>
      </c>
      <c r="N132" s="36">
        <v>100</v>
      </c>
      <c r="O132" s="36">
        <v>100</v>
      </c>
      <c r="P132" s="38">
        <v>4370</v>
      </c>
      <c r="Q132" s="38">
        <v>4370</v>
      </c>
      <c r="R132" s="36">
        <v>4265</v>
      </c>
      <c r="S132" s="36">
        <v>3412</v>
      </c>
      <c r="T132" s="36">
        <v>3412</v>
      </c>
      <c r="AF132" s="14"/>
      <c r="AG132" s="14"/>
      <c r="AH132" s="14"/>
      <c r="AI132" s="14"/>
      <c r="AJ132" s="14"/>
      <c r="AK132" s="14"/>
      <c r="AL132" s="14"/>
    </row>
    <row r="133" spans="1:38" ht="34.5" customHeight="1">
      <c r="A133" s="34">
        <f t="shared" si="6"/>
        <v>124</v>
      </c>
      <c r="B133" s="74" t="s">
        <v>125</v>
      </c>
      <c r="C133" s="74" t="s">
        <v>8</v>
      </c>
      <c r="D133" s="74" t="s">
        <v>28</v>
      </c>
      <c r="E133" s="74" t="s">
        <v>158</v>
      </c>
      <c r="F133" s="74" t="s">
        <v>128</v>
      </c>
      <c r="G133" s="74" t="s">
        <v>36</v>
      </c>
      <c r="H133" s="75">
        <v>7568</v>
      </c>
      <c r="I133" s="74" t="s">
        <v>191</v>
      </c>
      <c r="J133" s="61" t="s">
        <v>292</v>
      </c>
      <c r="K133" s="45" t="s">
        <v>153</v>
      </c>
      <c r="L133" s="36">
        <v>100</v>
      </c>
      <c r="M133" s="36">
        <v>100</v>
      </c>
      <c r="N133" s="36">
        <v>100</v>
      </c>
      <c r="O133" s="36">
        <v>100</v>
      </c>
      <c r="P133" s="38">
        <v>3224.9</v>
      </c>
      <c r="Q133" s="38">
        <v>3224.9</v>
      </c>
      <c r="R133" s="36"/>
      <c r="S133" s="36"/>
      <c r="T133" s="36"/>
      <c r="AF133" s="14"/>
      <c r="AG133" s="14"/>
      <c r="AH133" s="14"/>
      <c r="AI133" s="14"/>
      <c r="AJ133" s="14"/>
      <c r="AK133" s="14"/>
      <c r="AL133" s="14"/>
    </row>
    <row r="134" spans="1:38" ht="99" customHeight="1">
      <c r="A134" s="34">
        <f t="shared" si="6"/>
        <v>125</v>
      </c>
      <c r="B134" s="74" t="s">
        <v>125</v>
      </c>
      <c r="C134" s="74" t="s">
        <v>8</v>
      </c>
      <c r="D134" s="74" t="s">
        <v>28</v>
      </c>
      <c r="E134" s="74" t="s">
        <v>158</v>
      </c>
      <c r="F134" s="74" t="s">
        <v>128</v>
      </c>
      <c r="G134" s="74" t="s">
        <v>36</v>
      </c>
      <c r="H134" s="75">
        <v>7571</v>
      </c>
      <c r="I134" s="74" t="s">
        <v>191</v>
      </c>
      <c r="J134" s="62" t="s">
        <v>330</v>
      </c>
      <c r="K134" s="45" t="s">
        <v>153</v>
      </c>
      <c r="L134" s="36">
        <v>100</v>
      </c>
      <c r="M134" s="36">
        <v>100</v>
      </c>
      <c r="N134" s="36">
        <v>100</v>
      </c>
      <c r="O134" s="36">
        <v>100</v>
      </c>
      <c r="P134" s="38">
        <v>6167.1</v>
      </c>
      <c r="Q134" s="38">
        <v>6929.3</v>
      </c>
      <c r="R134" s="36"/>
      <c r="S134" s="36"/>
      <c r="T134" s="36"/>
      <c r="AF134" s="14"/>
      <c r="AG134" s="14"/>
      <c r="AH134" s="14"/>
      <c r="AI134" s="14"/>
      <c r="AJ134" s="14"/>
      <c r="AK134" s="14"/>
      <c r="AL134" s="14"/>
    </row>
    <row r="135" spans="1:38" ht="63.75" customHeight="1">
      <c r="A135" s="34">
        <f t="shared" si="6"/>
        <v>126</v>
      </c>
      <c r="B135" s="60" t="s">
        <v>125</v>
      </c>
      <c r="C135" s="60" t="s">
        <v>8</v>
      </c>
      <c r="D135" s="60" t="s">
        <v>28</v>
      </c>
      <c r="E135" s="60" t="s">
        <v>158</v>
      </c>
      <c r="F135" s="60" t="s">
        <v>128</v>
      </c>
      <c r="G135" s="60" t="s">
        <v>36</v>
      </c>
      <c r="H135" s="76">
        <v>7582</v>
      </c>
      <c r="I135" s="60" t="s">
        <v>191</v>
      </c>
      <c r="J135" s="58" t="s">
        <v>345</v>
      </c>
      <c r="K135" s="45" t="s">
        <v>153</v>
      </c>
      <c r="L135" s="36">
        <v>100</v>
      </c>
      <c r="M135" s="36">
        <v>100</v>
      </c>
      <c r="N135" s="36">
        <v>100</v>
      </c>
      <c r="O135" s="36">
        <v>100</v>
      </c>
      <c r="P135" s="38"/>
      <c r="Q135" s="38"/>
      <c r="R135" s="36">
        <v>2337</v>
      </c>
      <c r="S135" s="36">
        <v>2337</v>
      </c>
      <c r="T135" s="36">
        <v>2337</v>
      </c>
      <c r="AF135" s="14"/>
      <c r="AG135" s="14"/>
      <c r="AH135" s="14"/>
      <c r="AI135" s="14"/>
      <c r="AJ135" s="14"/>
      <c r="AK135" s="14"/>
      <c r="AL135" s="14"/>
    </row>
    <row r="136" spans="1:38" ht="48" customHeight="1">
      <c r="A136" s="34">
        <f t="shared" si="6"/>
        <v>127</v>
      </c>
      <c r="B136" s="60" t="s">
        <v>125</v>
      </c>
      <c r="C136" s="60" t="s">
        <v>8</v>
      </c>
      <c r="D136" s="60" t="s">
        <v>28</v>
      </c>
      <c r="E136" s="60" t="s">
        <v>158</v>
      </c>
      <c r="F136" s="60" t="s">
        <v>128</v>
      </c>
      <c r="G136" s="60" t="s">
        <v>36</v>
      </c>
      <c r="H136" s="26">
        <v>7607</v>
      </c>
      <c r="I136" s="60" t="s">
        <v>191</v>
      </c>
      <c r="J136" s="58" t="s">
        <v>272</v>
      </c>
      <c r="K136" s="45" t="s">
        <v>153</v>
      </c>
      <c r="L136" s="36">
        <v>100</v>
      </c>
      <c r="M136" s="36">
        <v>100</v>
      </c>
      <c r="N136" s="36">
        <v>100</v>
      </c>
      <c r="O136" s="36">
        <v>100</v>
      </c>
      <c r="P136" s="38">
        <v>671.4</v>
      </c>
      <c r="Q136" s="38">
        <v>671.4</v>
      </c>
      <c r="R136" s="36">
        <v>668</v>
      </c>
      <c r="S136" s="36">
        <v>668</v>
      </c>
      <c r="T136" s="36">
        <v>668</v>
      </c>
      <c r="AF136" s="14"/>
      <c r="AG136" s="14"/>
      <c r="AH136" s="14"/>
      <c r="AI136" s="14"/>
      <c r="AJ136" s="14"/>
      <c r="AK136" s="14"/>
      <c r="AL136" s="14"/>
    </row>
    <row r="137" spans="1:38" ht="40.5" customHeight="1">
      <c r="A137" s="34">
        <f t="shared" si="6"/>
        <v>128</v>
      </c>
      <c r="B137" s="60" t="s">
        <v>125</v>
      </c>
      <c r="C137" s="60" t="s">
        <v>8</v>
      </c>
      <c r="D137" s="60" t="s">
        <v>28</v>
      </c>
      <c r="E137" s="60" t="s">
        <v>158</v>
      </c>
      <c r="F137" s="60" t="s">
        <v>128</v>
      </c>
      <c r="G137" s="60" t="s">
        <v>36</v>
      </c>
      <c r="H137" s="26" t="s">
        <v>293</v>
      </c>
      <c r="I137" s="60" t="s">
        <v>191</v>
      </c>
      <c r="J137" s="52" t="s">
        <v>331</v>
      </c>
      <c r="K137" s="45" t="s">
        <v>153</v>
      </c>
      <c r="L137" s="36">
        <v>100</v>
      </c>
      <c r="M137" s="36">
        <v>100</v>
      </c>
      <c r="N137" s="36">
        <v>100</v>
      </c>
      <c r="O137" s="36">
        <v>100</v>
      </c>
      <c r="P137" s="38"/>
      <c r="Q137" s="38">
        <v>13004.2</v>
      </c>
      <c r="R137" s="36"/>
      <c r="S137" s="36"/>
      <c r="T137" s="36"/>
      <c r="AF137" s="14"/>
      <c r="AG137" s="14"/>
      <c r="AH137" s="14"/>
      <c r="AI137" s="14"/>
      <c r="AJ137" s="14"/>
      <c r="AK137" s="14"/>
      <c r="AL137" s="14"/>
    </row>
    <row r="138" spans="1:38" ht="55.5" customHeight="1">
      <c r="A138" s="34">
        <f t="shared" si="6"/>
        <v>129</v>
      </c>
      <c r="B138" s="74" t="s">
        <v>125</v>
      </c>
      <c r="C138" s="74" t="s">
        <v>8</v>
      </c>
      <c r="D138" s="74" t="s">
        <v>28</v>
      </c>
      <c r="E138" s="74" t="s">
        <v>158</v>
      </c>
      <c r="F138" s="74" t="s">
        <v>128</v>
      </c>
      <c r="G138" s="74" t="s">
        <v>36</v>
      </c>
      <c r="H138" s="27" t="s">
        <v>166</v>
      </c>
      <c r="I138" s="74" t="s">
        <v>191</v>
      </c>
      <c r="J138" s="52" t="s">
        <v>219</v>
      </c>
      <c r="K138" s="45" t="s">
        <v>153</v>
      </c>
      <c r="L138" s="36">
        <v>100</v>
      </c>
      <c r="M138" s="36">
        <v>100</v>
      </c>
      <c r="N138" s="36">
        <v>100</v>
      </c>
      <c r="O138" s="36">
        <v>100</v>
      </c>
      <c r="P138" s="38">
        <v>6719.8</v>
      </c>
      <c r="Q138" s="38">
        <v>7231.8</v>
      </c>
      <c r="R138" s="36"/>
      <c r="S138" s="36"/>
      <c r="T138" s="36"/>
      <c r="AF138" s="14"/>
      <c r="AG138" s="14"/>
      <c r="AH138" s="14"/>
      <c r="AI138" s="14"/>
      <c r="AJ138" s="14"/>
      <c r="AK138" s="14"/>
      <c r="AL138" s="14"/>
    </row>
    <row r="139" spans="1:38" ht="41.25" customHeight="1">
      <c r="A139" s="34">
        <f t="shared" si="6"/>
        <v>130</v>
      </c>
      <c r="B139" s="26" t="s">
        <v>22</v>
      </c>
      <c r="C139" s="26" t="s">
        <v>8</v>
      </c>
      <c r="D139" s="26" t="s">
        <v>28</v>
      </c>
      <c r="E139" s="26" t="s">
        <v>159</v>
      </c>
      <c r="F139" s="26" t="s">
        <v>22</v>
      </c>
      <c r="G139" s="26" t="s">
        <v>20</v>
      </c>
      <c r="H139" s="26" t="s">
        <v>23</v>
      </c>
      <c r="I139" s="24" t="s">
        <v>191</v>
      </c>
      <c r="J139" s="44" t="s">
        <v>167</v>
      </c>
      <c r="K139" s="45" t="s">
        <v>153</v>
      </c>
      <c r="L139" s="36">
        <v>100</v>
      </c>
      <c r="M139" s="36">
        <v>100</v>
      </c>
      <c r="N139" s="36">
        <v>100</v>
      </c>
      <c r="O139" s="36">
        <v>100</v>
      </c>
      <c r="P139" s="38">
        <f>P140+P161+P163+P165</f>
        <v>400928.8</v>
      </c>
      <c r="Q139" s="38">
        <f>Q140+Q161+Q163+Q165</f>
        <v>512417.4</v>
      </c>
      <c r="R139" s="38">
        <f>R140+R161+R163+R165</f>
        <v>508307.5</v>
      </c>
      <c r="S139" s="38">
        <f>S140+S161+S163+S165</f>
        <v>496730.2</v>
      </c>
      <c r="T139" s="38">
        <f>T140+T161+T163+T165</f>
        <v>492221.4</v>
      </c>
      <c r="AF139" s="14"/>
      <c r="AG139" s="14"/>
      <c r="AH139" s="14"/>
      <c r="AI139" s="14"/>
      <c r="AJ139" s="14"/>
      <c r="AK139" s="14"/>
      <c r="AL139" s="14"/>
    </row>
    <row r="140" spans="1:38" ht="41.25" customHeight="1">
      <c r="A140" s="34">
        <f aca="true" t="shared" si="7" ref="A140:A196">A139+1</f>
        <v>131</v>
      </c>
      <c r="B140" s="26" t="s">
        <v>22</v>
      </c>
      <c r="C140" s="26" t="s">
        <v>8</v>
      </c>
      <c r="D140" s="26" t="s">
        <v>28</v>
      </c>
      <c r="E140" s="26" t="s">
        <v>159</v>
      </c>
      <c r="F140" s="26" t="s">
        <v>131</v>
      </c>
      <c r="G140" s="26" t="s">
        <v>20</v>
      </c>
      <c r="H140" s="26" t="s">
        <v>23</v>
      </c>
      <c r="I140" s="24" t="s">
        <v>191</v>
      </c>
      <c r="J140" s="29" t="s">
        <v>168</v>
      </c>
      <c r="K140" s="45" t="s">
        <v>153</v>
      </c>
      <c r="L140" s="36">
        <v>100</v>
      </c>
      <c r="M140" s="36">
        <v>100</v>
      </c>
      <c r="N140" s="36">
        <v>100</v>
      </c>
      <c r="O140" s="36">
        <v>100</v>
      </c>
      <c r="P140" s="38">
        <f>P141</f>
        <v>397345.2</v>
      </c>
      <c r="Q140" s="38">
        <f>Q141</f>
        <v>507619.4</v>
      </c>
      <c r="R140" s="38">
        <f>R141</f>
        <v>503786.30000000005</v>
      </c>
      <c r="S140" s="38">
        <f>S141</f>
        <v>492052.5</v>
      </c>
      <c r="T140" s="38">
        <f>T141</f>
        <v>491631.60000000003</v>
      </c>
      <c r="AF140" s="14"/>
      <c r="AG140" s="14"/>
      <c r="AH140" s="14"/>
      <c r="AI140" s="14"/>
      <c r="AJ140" s="14"/>
      <c r="AK140" s="14"/>
      <c r="AL140" s="14"/>
    </row>
    <row r="141" spans="1:38" ht="39.75" customHeight="1">
      <c r="A141" s="34">
        <f t="shared" si="7"/>
        <v>132</v>
      </c>
      <c r="B141" s="26" t="s">
        <v>125</v>
      </c>
      <c r="C141" s="26" t="s">
        <v>8</v>
      </c>
      <c r="D141" s="26" t="s">
        <v>28</v>
      </c>
      <c r="E141" s="26" t="s">
        <v>159</v>
      </c>
      <c r="F141" s="26" t="s">
        <v>131</v>
      </c>
      <c r="G141" s="26" t="s">
        <v>36</v>
      </c>
      <c r="H141" s="26" t="s">
        <v>23</v>
      </c>
      <c r="I141" s="24" t="s">
        <v>191</v>
      </c>
      <c r="J141" s="30" t="s">
        <v>169</v>
      </c>
      <c r="K141" s="45" t="s">
        <v>153</v>
      </c>
      <c r="L141" s="36">
        <v>100</v>
      </c>
      <c r="M141" s="36">
        <v>100</v>
      </c>
      <c r="N141" s="36">
        <v>100</v>
      </c>
      <c r="O141" s="36">
        <v>100</v>
      </c>
      <c r="P141" s="38">
        <f>P142+P143+P144+P145+P146+P147+P148+P149+P150+P151+P152+P153+P154+P155+P156+P157+P158+P159+P160</f>
        <v>397345.2</v>
      </c>
      <c r="Q141" s="38">
        <f>Q142+Q143+Q144+Q145+Q146+Q147+Q148+Q149+Q150+Q151+Q152+Q153+Q154+Q155+Q156+Q157+Q158+Q159+Q160</f>
        <v>507619.4</v>
      </c>
      <c r="R141" s="38">
        <f>R142+R143+R144+R145+R146+R147+R148+R149+R150+R151+R152+R153+R154+R155+R156+R157+R158+R159+R160</f>
        <v>503786.30000000005</v>
      </c>
      <c r="S141" s="38">
        <f>S142+S143+S144+S145+S146+S147+S148+S149+S150+S151+S152+S153+S154+S155+S156+S157+S158+S159+S160</f>
        <v>492052.5</v>
      </c>
      <c r="T141" s="38">
        <f>T142+T143+T144+T145+T146+T147+T148+T149+T150+T151+T152+T153+T154+T155+T156+T157+T158+T159+T160</f>
        <v>491631.60000000003</v>
      </c>
      <c r="AF141" s="14"/>
      <c r="AG141" s="14"/>
      <c r="AH141" s="14"/>
      <c r="AI141" s="14"/>
      <c r="AJ141" s="14"/>
      <c r="AK141" s="14"/>
      <c r="AL141" s="14"/>
    </row>
    <row r="142" spans="1:38" ht="54.75" customHeight="1">
      <c r="A142" s="34">
        <f t="shared" si="7"/>
        <v>133</v>
      </c>
      <c r="B142" s="26" t="s">
        <v>125</v>
      </c>
      <c r="C142" s="26" t="s">
        <v>8</v>
      </c>
      <c r="D142" s="26" t="s">
        <v>28</v>
      </c>
      <c r="E142" s="26" t="s">
        <v>159</v>
      </c>
      <c r="F142" s="26" t="s">
        <v>131</v>
      </c>
      <c r="G142" s="26" t="s">
        <v>36</v>
      </c>
      <c r="H142" s="26" t="s">
        <v>243</v>
      </c>
      <c r="I142" s="24" t="s">
        <v>191</v>
      </c>
      <c r="J142" s="43" t="s">
        <v>244</v>
      </c>
      <c r="K142" s="45" t="s">
        <v>153</v>
      </c>
      <c r="L142" s="36">
        <v>100</v>
      </c>
      <c r="M142" s="36">
        <v>100</v>
      </c>
      <c r="N142" s="36">
        <v>100</v>
      </c>
      <c r="O142" s="36">
        <v>100</v>
      </c>
      <c r="P142" s="36">
        <v>697.3</v>
      </c>
      <c r="Q142" s="36">
        <v>896.5</v>
      </c>
      <c r="R142" s="36">
        <v>925.3</v>
      </c>
      <c r="S142" s="36">
        <v>925.3</v>
      </c>
      <c r="T142" s="36">
        <v>925.3</v>
      </c>
      <c r="AF142" s="14"/>
      <c r="AG142" s="14"/>
      <c r="AH142" s="14"/>
      <c r="AI142" s="14"/>
      <c r="AJ142" s="14"/>
      <c r="AK142" s="14"/>
      <c r="AL142" s="14"/>
    </row>
    <row r="143" spans="1:38" ht="133.5" customHeight="1">
      <c r="A143" s="34">
        <f t="shared" si="7"/>
        <v>134</v>
      </c>
      <c r="B143" s="26" t="s">
        <v>125</v>
      </c>
      <c r="C143" s="26" t="s">
        <v>8</v>
      </c>
      <c r="D143" s="26" t="s">
        <v>28</v>
      </c>
      <c r="E143" s="26" t="s">
        <v>159</v>
      </c>
      <c r="F143" s="26" t="s">
        <v>131</v>
      </c>
      <c r="G143" s="26" t="s">
        <v>36</v>
      </c>
      <c r="H143" s="26" t="s">
        <v>150</v>
      </c>
      <c r="I143" s="24" t="s">
        <v>191</v>
      </c>
      <c r="J143" s="43" t="s">
        <v>220</v>
      </c>
      <c r="K143" s="45" t="s">
        <v>153</v>
      </c>
      <c r="L143" s="36">
        <v>100</v>
      </c>
      <c r="M143" s="36">
        <v>100</v>
      </c>
      <c r="N143" s="36">
        <v>100</v>
      </c>
      <c r="O143" s="36">
        <v>100</v>
      </c>
      <c r="P143" s="36">
        <v>35116.8</v>
      </c>
      <c r="Q143" s="36">
        <v>41289.5</v>
      </c>
      <c r="R143" s="36">
        <v>41207.4</v>
      </c>
      <c r="S143" s="36">
        <v>41207.4</v>
      </c>
      <c r="T143" s="36">
        <v>41207.4</v>
      </c>
      <c r="AF143" s="14"/>
      <c r="AG143" s="14"/>
      <c r="AH143" s="14"/>
      <c r="AI143" s="14"/>
      <c r="AJ143" s="14"/>
      <c r="AK143" s="14"/>
      <c r="AL143" s="14"/>
    </row>
    <row r="144" spans="1:38" ht="144" customHeight="1">
      <c r="A144" s="34">
        <f t="shared" si="7"/>
        <v>135</v>
      </c>
      <c r="B144" s="26" t="s">
        <v>125</v>
      </c>
      <c r="C144" s="26" t="s">
        <v>8</v>
      </c>
      <c r="D144" s="26" t="s">
        <v>28</v>
      </c>
      <c r="E144" s="26" t="s">
        <v>159</v>
      </c>
      <c r="F144" s="26" t="s">
        <v>131</v>
      </c>
      <c r="G144" s="26" t="s">
        <v>36</v>
      </c>
      <c r="H144" s="26" t="s">
        <v>151</v>
      </c>
      <c r="I144" s="24" t="s">
        <v>191</v>
      </c>
      <c r="J144" s="43" t="s">
        <v>221</v>
      </c>
      <c r="K144" s="45" t="s">
        <v>153</v>
      </c>
      <c r="L144" s="36">
        <v>100</v>
      </c>
      <c r="M144" s="36">
        <v>100</v>
      </c>
      <c r="N144" s="36">
        <v>100</v>
      </c>
      <c r="O144" s="36">
        <v>100</v>
      </c>
      <c r="P144" s="36">
        <v>44668.7</v>
      </c>
      <c r="Q144" s="36">
        <v>56806.6</v>
      </c>
      <c r="R144" s="36">
        <v>56279.8</v>
      </c>
      <c r="S144" s="36">
        <v>56279.8</v>
      </c>
      <c r="T144" s="36">
        <v>56279.8</v>
      </c>
      <c r="AF144" s="14"/>
      <c r="AG144" s="14"/>
      <c r="AH144" s="14"/>
      <c r="AI144" s="14"/>
      <c r="AJ144" s="14"/>
      <c r="AK144" s="14"/>
      <c r="AL144" s="14"/>
    </row>
    <row r="145" spans="1:38" ht="54" customHeight="1">
      <c r="A145" s="34">
        <f t="shared" si="7"/>
        <v>136</v>
      </c>
      <c r="B145" s="26" t="s">
        <v>125</v>
      </c>
      <c r="C145" s="26" t="s">
        <v>8</v>
      </c>
      <c r="D145" s="26" t="s">
        <v>28</v>
      </c>
      <c r="E145" s="26" t="s">
        <v>159</v>
      </c>
      <c r="F145" s="26" t="s">
        <v>131</v>
      </c>
      <c r="G145" s="26" t="s">
        <v>36</v>
      </c>
      <c r="H145" s="26" t="s">
        <v>138</v>
      </c>
      <c r="I145" s="24" t="s">
        <v>191</v>
      </c>
      <c r="J145" s="43" t="s">
        <v>222</v>
      </c>
      <c r="K145" s="45" t="s">
        <v>153</v>
      </c>
      <c r="L145" s="36">
        <v>100</v>
      </c>
      <c r="M145" s="36">
        <v>100</v>
      </c>
      <c r="N145" s="36">
        <v>100</v>
      </c>
      <c r="O145" s="36">
        <v>100</v>
      </c>
      <c r="P145" s="36">
        <v>41.2</v>
      </c>
      <c r="Q145" s="36">
        <v>77.7</v>
      </c>
      <c r="R145" s="36">
        <v>80</v>
      </c>
      <c r="S145" s="36">
        <v>80</v>
      </c>
      <c r="T145" s="36">
        <v>80</v>
      </c>
      <c r="AF145" s="14"/>
      <c r="AG145" s="14"/>
      <c r="AH145" s="14"/>
      <c r="AI145" s="14"/>
      <c r="AJ145" s="14"/>
      <c r="AK145" s="14"/>
      <c r="AL145" s="14"/>
    </row>
    <row r="146" spans="1:38" ht="42" customHeight="1">
      <c r="A146" s="34">
        <f t="shared" si="7"/>
        <v>137</v>
      </c>
      <c r="B146" s="26" t="s">
        <v>125</v>
      </c>
      <c r="C146" s="26" t="s">
        <v>8</v>
      </c>
      <c r="D146" s="26" t="s">
        <v>28</v>
      </c>
      <c r="E146" s="26" t="s">
        <v>159</v>
      </c>
      <c r="F146" s="26" t="s">
        <v>131</v>
      </c>
      <c r="G146" s="26" t="s">
        <v>36</v>
      </c>
      <c r="H146" s="26" t="s">
        <v>139</v>
      </c>
      <c r="I146" s="24" t="s">
        <v>191</v>
      </c>
      <c r="J146" s="43" t="s">
        <v>223</v>
      </c>
      <c r="K146" s="45" t="s">
        <v>153</v>
      </c>
      <c r="L146" s="36">
        <v>100</v>
      </c>
      <c r="M146" s="36">
        <v>100</v>
      </c>
      <c r="N146" s="36">
        <v>100</v>
      </c>
      <c r="O146" s="36">
        <v>100</v>
      </c>
      <c r="P146" s="36">
        <v>123.5</v>
      </c>
      <c r="Q146" s="36">
        <v>123.5</v>
      </c>
      <c r="R146" s="36">
        <v>130.7</v>
      </c>
      <c r="S146" s="36">
        <v>130.7</v>
      </c>
      <c r="T146" s="36">
        <v>130.7</v>
      </c>
      <c r="AF146" s="14"/>
      <c r="AG146" s="14"/>
      <c r="AH146" s="14"/>
      <c r="AI146" s="14"/>
      <c r="AJ146" s="14"/>
      <c r="AK146" s="14"/>
      <c r="AL146" s="14"/>
    </row>
    <row r="147" spans="1:38" ht="42" customHeight="1">
      <c r="A147" s="34">
        <f t="shared" si="7"/>
        <v>138</v>
      </c>
      <c r="B147" s="26" t="s">
        <v>125</v>
      </c>
      <c r="C147" s="26" t="s">
        <v>8</v>
      </c>
      <c r="D147" s="26" t="s">
        <v>28</v>
      </c>
      <c r="E147" s="26" t="s">
        <v>159</v>
      </c>
      <c r="F147" s="26" t="s">
        <v>131</v>
      </c>
      <c r="G147" s="26" t="s">
        <v>36</v>
      </c>
      <c r="H147" s="26" t="s">
        <v>140</v>
      </c>
      <c r="I147" s="24" t="s">
        <v>191</v>
      </c>
      <c r="J147" s="43" t="s">
        <v>224</v>
      </c>
      <c r="K147" s="45" t="s">
        <v>153</v>
      </c>
      <c r="L147" s="36">
        <v>100</v>
      </c>
      <c r="M147" s="36">
        <v>100</v>
      </c>
      <c r="N147" s="36">
        <v>100</v>
      </c>
      <c r="O147" s="36">
        <v>100</v>
      </c>
      <c r="P147" s="36">
        <v>5298.5</v>
      </c>
      <c r="Q147" s="36">
        <v>6340.9</v>
      </c>
      <c r="R147" s="36">
        <v>6545.2</v>
      </c>
      <c r="S147" s="36">
        <v>6545.2</v>
      </c>
      <c r="T147" s="36">
        <v>6545.2</v>
      </c>
      <c r="AF147" s="14"/>
      <c r="AG147" s="14"/>
      <c r="AH147" s="14"/>
      <c r="AI147" s="14"/>
      <c r="AJ147" s="14"/>
      <c r="AK147" s="14"/>
      <c r="AL147" s="14"/>
    </row>
    <row r="148" spans="1:38" ht="45" customHeight="1">
      <c r="A148" s="34">
        <f t="shared" si="7"/>
        <v>139</v>
      </c>
      <c r="B148" s="26" t="s">
        <v>125</v>
      </c>
      <c r="C148" s="26" t="s">
        <v>8</v>
      </c>
      <c r="D148" s="26" t="s">
        <v>28</v>
      </c>
      <c r="E148" s="26" t="s">
        <v>159</v>
      </c>
      <c r="F148" s="26" t="s">
        <v>131</v>
      </c>
      <c r="G148" s="26" t="s">
        <v>36</v>
      </c>
      <c r="H148" s="26" t="s">
        <v>141</v>
      </c>
      <c r="I148" s="24" t="s">
        <v>191</v>
      </c>
      <c r="J148" s="43" t="s">
        <v>225</v>
      </c>
      <c r="K148" s="45" t="s">
        <v>153</v>
      </c>
      <c r="L148" s="36">
        <v>100</v>
      </c>
      <c r="M148" s="36">
        <v>100</v>
      </c>
      <c r="N148" s="36">
        <v>100</v>
      </c>
      <c r="O148" s="36">
        <v>100</v>
      </c>
      <c r="P148" s="36">
        <v>862.5</v>
      </c>
      <c r="Q148" s="36">
        <v>1361.3</v>
      </c>
      <c r="R148" s="36">
        <v>917.4</v>
      </c>
      <c r="S148" s="36">
        <v>731.6</v>
      </c>
      <c r="T148" s="36">
        <v>731.6</v>
      </c>
      <c r="AF148" s="14"/>
      <c r="AG148" s="14"/>
      <c r="AH148" s="14"/>
      <c r="AI148" s="14"/>
      <c r="AJ148" s="14"/>
      <c r="AK148" s="14"/>
      <c r="AL148" s="14"/>
    </row>
    <row r="149" spans="1:38" ht="45" customHeight="1">
      <c r="A149" s="34">
        <f t="shared" si="7"/>
        <v>140</v>
      </c>
      <c r="B149" s="26" t="s">
        <v>125</v>
      </c>
      <c r="C149" s="26" t="s">
        <v>8</v>
      </c>
      <c r="D149" s="26" t="s">
        <v>28</v>
      </c>
      <c r="E149" s="26" t="s">
        <v>159</v>
      </c>
      <c r="F149" s="26" t="s">
        <v>131</v>
      </c>
      <c r="G149" s="26" t="s">
        <v>36</v>
      </c>
      <c r="H149" s="26" t="s">
        <v>142</v>
      </c>
      <c r="I149" s="24" t="s">
        <v>191</v>
      </c>
      <c r="J149" s="43" t="s">
        <v>226</v>
      </c>
      <c r="K149" s="45" t="s">
        <v>153</v>
      </c>
      <c r="L149" s="36">
        <v>100</v>
      </c>
      <c r="M149" s="36">
        <v>100</v>
      </c>
      <c r="N149" s="36">
        <v>100</v>
      </c>
      <c r="O149" s="36">
        <v>100</v>
      </c>
      <c r="P149" s="36">
        <v>2300</v>
      </c>
      <c r="Q149" s="36">
        <v>2953.1</v>
      </c>
      <c r="R149" s="36">
        <v>3052.5</v>
      </c>
      <c r="S149" s="36">
        <v>3052.5</v>
      </c>
      <c r="T149" s="36">
        <v>3052.5</v>
      </c>
      <c r="AF149" s="14"/>
      <c r="AG149" s="14"/>
      <c r="AH149" s="14"/>
      <c r="AI149" s="14"/>
      <c r="AJ149" s="14"/>
      <c r="AK149" s="14"/>
      <c r="AL149" s="14"/>
    </row>
    <row r="150" spans="1:38" ht="97.5" customHeight="1">
      <c r="A150" s="34">
        <f t="shared" si="7"/>
        <v>141</v>
      </c>
      <c r="B150" s="26" t="s">
        <v>125</v>
      </c>
      <c r="C150" s="26" t="s">
        <v>8</v>
      </c>
      <c r="D150" s="26" t="s">
        <v>28</v>
      </c>
      <c r="E150" s="26" t="s">
        <v>159</v>
      </c>
      <c r="F150" s="26" t="s">
        <v>131</v>
      </c>
      <c r="G150" s="26" t="s">
        <v>36</v>
      </c>
      <c r="H150" s="26" t="s">
        <v>143</v>
      </c>
      <c r="I150" s="24" t="s">
        <v>191</v>
      </c>
      <c r="J150" s="43" t="s">
        <v>227</v>
      </c>
      <c r="K150" s="45" t="s">
        <v>153</v>
      </c>
      <c r="L150" s="36">
        <v>100</v>
      </c>
      <c r="M150" s="36">
        <v>100</v>
      </c>
      <c r="N150" s="36">
        <v>100</v>
      </c>
      <c r="O150" s="36">
        <v>100</v>
      </c>
      <c r="P150" s="36">
        <v>111.4</v>
      </c>
      <c r="Q150" s="36">
        <v>151.2</v>
      </c>
      <c r="R150" s="36">
        <v>227.8</v>
      </c>
      <c r="S150" s="36">
        <v>227.8</v>
      </c>
      <c r="T150" s="36">
        <v>227.8</v>
      </c>
      <c r="AF150" s="14"/>
      <c r="AG150" s="14"/>
      <c r="AH150" s="14"/>
      <c r="AI150" s="14"/>
      <c r="AJ150" s="14"/>
      <c r="AK150" s="14"/>
      <c r="AL150" s="14"/>
    </row>
    <row r="151" spans="1:38" ht="134.25" customHeight="1">
      <c r="A151" s="34">
        <f t="shared" si="7"/>
        <v>142</v>
      </c>
      <c r="B151" s="26" t="s">
        <v>125</v>
      </c>
      <c r="C151" s="26" t="s">
        <v>8</v>
      </c>
      <c r="D151" s="26" t="s">
        <v>28</v>
      </c>
      <c r="E151" s="26" t="s">
        <v>159</v>
      </c>
      <c r="F151" s="26" t="s">
        <v>131</v>
      </c>
      <c r="G151" s="26" t="s">
        <v>36</v>
      </c>
      <c r="H151" s="26" t="s">
        <v>144</v>
      </c>
      <c r="I151" s="24" t="s">
        <v>191</v>
      </c>
      <c r="J151" s="43" t="s">
        <v>228</v>
      </c>
      <c r="K151" s="45" t="s">
        <v>153</v>
      </c>
      <c r="L151" s="36">
        <v>100</v>
      </c>
      <c r="M151" s="36">
        <v>100</v>
      </c>
      <c r="N151" s="36">
        <v>100</v>
      </c>
      <c r="O151" s="36">
        <v>100</v>
      </c>
      <c r="P151" s="36">
        <v>188461.8</v>
      </c>
      <c r="Q151" s="36">
        <v>246274.2</v>
      </c>
      <c r="R151" s="36">
        <v>238701.1</v>
      </c>
      <c r="S151" s="36">
        <v>234627.1</v>
      </c>
      <c r="T151" s="36">
        <v>234627.1</v>
      </c>
      <c r="AF151" s="14"/>
      <c r="AG151" s="14"/>
      <c r="AH151" s="14"/>
      <c r="AI151" s="14"/>
      <c r="AJ151" s="14"/>
      <c r="AK151" s="14"/>
      <c r="AL151" s="14"/>
    </row>
    <row r="152" spans="1:38" ht="55.5" customHeight="1">
      <c r="A152" s="34">
        <f t="shared" si="7"/>
        <v>143</v>
      </c>
      <c r="B152" s="26" t="s">
        <v>125</v>
      </c>
      <c r="C152" s="26" t="s">
        <v>8</v>
      </c>
      <c r="D152" s="26" t="s">
        <v>28</v>
      </c>
      <c r="E152" s="26" t="s">
        <v>159</v>
      </c>
      <c r="F152" s="26" t="s">
        <v>131</v>
      </c>
      <c r="G152" s="26" t="s">
        <v>36</v>
      </c>
      <c r="H152" s="26" t="s">
        <v>145</v>
      </c>
      <c r="I152" s="24" t="s">
        <v>191</v>
      </c>
      <c r="J152" s="43" t="s">
        <v>229</v>
      </c>
      <c r="K152" s="45" t="s">
        <v>153</v>
      </c>
      <c r="L152" s="36">
        <v>100</v>
      </c>
      <c r="M152" s="36">
        <v>100</v>
      </c>
      <c r="N152" s="36">
        <v>100</v>
      </c>
      <c r="O152" s="36">
        <v>100</v>
      </c>
      <c r="P152" s="36">
        <v>13446.7</v>
      </c>
      <c r="Q152" s="36">
        <v>27542.4</v>
      </c>
      <c r="R152" s="36">
        <v>20446.8</v>
      </c>
      <c r="S152" s="36">
        <v>20446.8</v>
      </c>
      <c r="T152" s="36">
        <v>20446.8</v>
      </c>
      <c r="AF152" s="14"/>
      <c r="AG152" s="14"/>
      <c r="AH152" s="14"/>
      <c r="AI152" s="14"/>
      <c r="AJ152" s="14"/>
      <c r="AK152" s="14"/>
      <c r="AL152" s="14"/>
    </row>
    <row r="153" spans="1:38" ht="43.5" customHeight="1">
      <c r="A153" s="34">
        <f t="shared" si="7"/>
        <v>144</v>
      </c>
      <c r="B153" s="26" t="s">
        <v>125</v>
      </c>
      <c r="C153" s="26" t="s">
        <v>8</v>
      </c>
      <c r="D153" s="26" t="s">
        <v>28</v>
      </c>
      <c r="E153" s="26" t="s">
        <v>159</v>
      </c>
      <c r="F153" s="26" t="s">
        <v>131</v>
      </c>
      <c r="G153" s="26" t="s">
        <v>36</v>
      </c>
      <c r="H153" s="26" t="s">
        <v>146</v>
      </c>
      <c r="I153" s="24" t="s">
        <v>191</v>
      </c>
      <c r="J153" s="43" t="s">
        <v>230</v>
      </c>
      <c r="K153" s="45" t="s">
        <v>153</v>
      </c>
      <c r="L153" s="36">
        <v>100</v>
      </c>
      <c r="M153" s="36">
        <v>100</v>
      </c>
      <c r="N153" s="36">
        <v>100</v>
      </c>
      <c r="O153" s="36">
        <v>100</v>
      </c>
      <c r="P153" s="36">
        <v>10580.4</v>
      </c>
      <c r="Q153" s="36">
        <v>11358.4</v>
      </c>
      <c r="R153" s="36">
        <v>12578.8</v>
      </c>
      <c r="S153" s="36">
        <v>12578.8</v>
      </c>
      <c r="T153" s="36">
        <v>12578.8</v>
      </c>
      <c r="AF153" s="14"/>
      <c r="AG153" s="14"/>
      <c r="AH153" s="14"/>
      <c r="AI153" s="14"/>
      <c r="AJ153" s="14"/>
      <c r="AK153" s="14"/>
      <c r="AL153" s="14"/>
    </row>
    <row r="154" spans="1:38" ht="57" customHeight="1">
      <c r="A154" s="34">
        <f t="shared" si="7"/>
        <v>145</v>
      </c>
      <c r="B154" s="26" t="s">
        <v>125</v>
      </c>
      <c r="C154" s="26" t="s">
        <v>8</v>
      </c>
      <c r="D154" s="26" t="s">
        <v>28</v>
      </c>
      <c r="E154" s="26" t="s">
        <v>159</v>
      </c>
      <c r="F154" s="26" t="s">
        <v>131</v>
      </c>
      <c r="G154" s="26" t="s">
        <v>36</v>
      </c>
      <c r="H154" s="26" t="s">
        <v>231</v>
      </c>
      <c r="I154" s="24" t="s">
        <v>191</v>
      </c>
      <c r="J154" s="43" t="s">
        <v>232</v>
      </c>
      <c r="K154" s="45" t="s">
        <v>153</v>
      </c>
      <c r="L154" s="36">
        <v>100</v>
      </c>
      <c r="M154" s="36">
        <v>100</v>
      </c>
      <c r="N154" s="36">
        <v>100</v>
      </c>
      <c r="O154" s="36">
        <v>100</v>
      </c>
      <c r="P154" s="36">
        <v>8640.5</v>
      </c>
      <c r="Q154" s="36">
        <v>8680</v>
      </c>
      <c r="R154" s="36">
        <v>9109.9</v>
      </c>
      <c r="S154" s="36">
        <v>9075.8</v>
      </c>
      <c r="T154" s="36">
        <v>8654.9</v>
      </c>
      <c r="AF154" s="14"/>
      <c r="AG154" s="14"/>
      <c r="AH154" s="14"/>
      <c r="AI154" s="14"/>
      <c r="AJ154" s="14"/>
      <c r="AK154" s="14"/>
      <c r="AL154" s="14"/>
    </row>
    <row r="155" spans="1:38" ht="135" customHeight="1">
      <c r="A155" s="34">
        <f t="shared" si="7"/>
        <v>146</v>
      </c>
      <c r="B155" s="26" t="s">
        <v>125</v>
      </c>
      <c r="C155" s="26" t="s">
        <v>8</v>
      </c>
      <c r="D155" s="26" t="s">
        <v>28</v>
      </c>
      <c r="E155" s="26" t="s">
        <v>159</v>
      </c>
      <c r="F155" s="26" t="s">
        <v>131</v>
      </c>
      <c r="G155" s="26" t="s">
        <v>36</v>
      </c>
      <c r="H155" s="26" t="s">
        <v>147</v>
      </c>
      <c r="I155" s="24" t="s">
        <v>191</v>
      </c>
      <c r="J155" s="43" t="s">
        <v>233</v>
      </c>
      <c r="K155" s="45" t="s">
        <v>153</v>
      </c>
      <c r="L155" s="36">
        <v>100</v>
      </c>
      <c r="M155" s="36">
        <v>100</v>
      </c>
      <c r="N155" s="36">
        <v>100</v>
      </c>
      <c r="O155" s="36">
        <v>100</v>
      </c>
      <c r="P155" s="36">
        <v>44030.4</v>
      </c>
      <c r="Q155" s="36">
        <v>55956.1</v>
      </c>
      <c r="R155" s="36">
        <v>54913.2</v>
      </c>
      <c r="S155" s="36">
        <v>54913.2</v>
      </c>
      <c r="T155" s="36">
        <v>54913.2</v>
      </c>
      <c r="AF155" s="14"/>
      <c r="AG155" s="14"/>
      <c r="AH155" s="14"/>
      <c r="AI155" s="14"/>
      <c r="AJ155" s="14"/>
      <c r="AK155" s="14"/>
      <c r="AL155" s="14"/>
    </row>
    <row r="156" spans="1:38" ht="45.75" customHeight="1">
      <c r="A156" s="34">
        <f t="shared" si="7"/>
        <v>147</v>
      </c>
      <c r="B156" s="26" t="s">
        <v>125</v>
      </c>
      <c r="C156" s="26" t="s">
        <v>8</v>
      </c>
      <c r="D156" s="26" t="s">
        <v>28</v>
      </c>
      <c r="E156" s="26" t="s">
        <v>159</v>
      </c>
      <c r="F156" s="26" t="s">
        <v>131</v>
      </c>
      <c r="G156" s="26" t="s">
        <v>36</v>
      </c>
      <c r="H156" s="26" t="s">
        <v>148</v>
      </c>
      <c r="I156" s="24" t="s">
        <v>191</v>
      </c>
      <c r="J156" s="43" t="s">
        <v>234</v>
      </c>
      <c r="K156" s="45" t="s">
        <v>153</v>
      </c>
      <c r="L156" s="36">
        <v>100</v>
      </c>
      <c r="M156" s="36">
        <v>100</v>
      </c>
      <c r="N156" s="36">
        <v>100</v>
      </c>
      <c r="O156" s="36">
        <v>100</v>
      </c>
      <c r="P156" s="36">
        <v>22211</v>
      </c>
      <c r="Q156" s="36">
        <v>26653</v>
      </c>
      <c r="R156" s="36">
        <v>37199.7</v>
      </c>
      <c r="S156" s="36">
        <v>29759.8</v>
      </c>
      <c r="T156" s="36">
        <v>29759.8</v>
      </c>
      <c r="AF156" s="14"/>
      <c r="AG156" s="14"/>
      <c r="AH156" s="14"/>
      <c r="AI156" s="14"/>
      <c r="AJ156" s="14"/>
      <c r="AK156" s="14"/>
      <c r="AL156" s="14"/>
    </row>
    <row r="157" spans="1:38" ht="39" customHeight="1">
      <c r="A157" s="34">
        <f t="shared" si="7"/>
        <v>148</v>
      </c>
      <c r="B157" s="26" t="s">
        <v>125</v>
      </c>
      <c r="C157" s="26" t="s">
        <v>8</v>
      </c>
      <c r="D157" s="26" t="s">
        <v>28</v>
      </c>
      <c r="E157" s="26" t="s">
        <v>159</v>
      </c>
      <c r="F157" s="26" t="s">
        <v>131</v>
      </c>
      <c r="G157" s="26" t="s">
        <v>36</v>
      </c>
      <c r="H157" s="26" t="s">
        <v>149</v>
      </c>
      <c r="I157" s="24" t="s">
        <v>191</v>
      </c>
      <c r="J157" s="43" t="s">
        <v>235</v>
      </c>
      <c r="K157" s="45" t="s">
        <v>153</v>
      </c>
      <c r="L157" s="36">
        <v>100</v>
      </c>
      <c r="M157" s="36">
        <v>100</v>
      </c>
      <c r="N157" s="36">
        <v>100</v>
      </c>
      <c r="O157" s="36">
        <v>100</v>
      </c>
      <c r="P157" s="36">
        <v>1400.5</v>
      </c>
      <c r="Q157" s="36">
        <v>1725.5</v>
      </c>
      <c r="R157" s="36">
        <v>1779.5</v>
      </c>
      <c r="S157" s="36">
        <v>1779.5</v>
      </c>
      <c r="T157" s="36">
        <v>1779.5</v>
      </c>
      <c r="AF157" s="14"/>
      <c r="AG157" s="14"/>
      <c r="AH157" s="14"/>
      <c r="AI157" s="14"/>
      <c r="AJ157" s="14"/>
      <c r="AK157" s="14"/>
      <c r="AL157" s="14"/>
    </row>
    <row r="158" spans="1:38" ht="74.25" customHeight="1">
      <c r="A158" s="34">
        <f t="shared" si="7"/>
        <v>149</v>
      </c>
      <c r="B158" s="26" t="s">
        <v>125</v>
      </c>
      <c r="C158" s="26" t="s">
        <v>8</v>
      </c>
      <c r="D158" s="26" t="s">
        <v>28</v>
      </c>
      <c r="E158" s="26" t="s">
        <v>159</v>
      </c>
      <c r="F158" s="26" t="s">
        <v>131</v>
      </c>
      <c r="G158" s="26" t="s">
        <v>36</v>
      </c>
      <c r="H158" s="26" t="s">
        <v>173</v>
      </c>
      <c r="I158" s="24" t="s">
        <v>191</v>
      </c>
      <c r="J158" s="43" t="s">
        <v>236</v>
      </c>
      <c r="K158" s="45" t="s">
        <v>153</v>
      </c>
      <c r="L158" s="36">
        <v>100</v>
      </c>
      <c r="M158" s="36">
        <v>100</v>
      </c>
      <c r="N158" s="36">
        <v>100</v>
      </c>
      <c r="O158" s="36">
        <v>100</v>
      </c>
      <c r="P158" s="36">
        <v>15593.1</v>
      </c>
      <c r="Q158" s="36">
        <v>15593.1</v>
      </c>
      <c r="R158" s="36">
        <v>15838.2</v>
      </c>
      <c r="S158" s="36">
        <v>15838.2</v>
      </c>
      <c r="T158" s="36">
        <v>15838.2</v>
      </c>
      <c r="AF158" s="14"/>
      <c r="AG158" s="14"/>
      <c r="AH158" s="14"/>
      <c r="AI158" s="14"/>
      <c r="AJ158" s="14"/>
      <c r="AK158" s="14"/>
      <c r="AL158" s="14"/>
    </row>
    <row r="159" spans="1:38" ht="44.25" customHeight="1">
      <c r="A159" s="34">
        <f t="shared" si="7"/>
        <v>150</v>
      </c>
      <c r="B159" s="26" t="s">
        <v>125</v>
      </c>
      <c r="C159" s="26" t="s">
        <v>8</v>
      </c>
      <c r="D159" s="26" t="s">
        <v>28</v>
      </c>
      <c r="E159" s="26" t="s">
        <v>159</v>
      </c>
      <c r="F159" s="26" t="s">
        <v>131</v>
      </c>
      <c r="G159" s="26" t="s">
        <v>36</v>
      </c>
      <c r="H159" s="26" t="s">
        <v>174</v>
      </c>
      <c r="I159" s="24" t="s">
        <v>191</v>
      </c>
      <c r="J159" s="43" t="s">
        <v>237</v>
      </c>
      <c r="K159" s="45" t="s">
        <v>153</v>
      </c>
      <c r="L159" s="36">
        <v>100</v>
      </c>
      <c r="M159" s="36">
        <v>100</v>
      </c>
      <c r="N159" s="36">
        <v>100</v>
      </c>
      <c r="O159" s="36">
        <v>100</v>
      </c>
      <c r="P159" s="36">
        <v>3693.4</v>
      </c>
      <c r="Q159" s="36">
        <v>3754.9</v>
      </c>
      <c r="R159" s="36">
        <v>3768.9</v>
      </c>
      <c r="S159" s="36">
        <v>3768.9</v>
      </c>
      <c r="T159" s="36">
        <v>3768.9</v>
      </c>
      <c r="AF159" s="14"/>
      <c r="AG159" s="14"/>
      <c r="AH159" s="14"/>
      <c r="AI159" s="14"/>
      <c r="AJ159" s="14"/>
      <c r="AK159" s="14"/>
      <c r="AL159" s="14"/>
    </row>
    <row r="160" spans="1:38" ht="84.75" customHeight="1">
      <c r="A160" s="34">
        <f t="shared" si="7"/>
        <v>151</v>
      </c>
      <c r="B160" s="60" t="s">
        <v>125</v>
      </c>
      <c r="C160" s="60" t="s">
        <v>8</v>
      </c>
      <c r="D160" s="60" t="s">
        <v>28</v>
      </c>
      <c r="E160" s="60" t="s">
        <v>159</v>
      </c>
      <c r="F160" s="60" t="s">
        <v>131</v>
      </c>
      <c r="G160" s="60" t="s">
        <v>36</v>
      </c>
      <c r="H160" s="26">
        <v>7846</v>
      </c>
      <c r="I160" s="60" t="s">
        <v>191</v>
      </c>
      <c r="J160" s="58" t="s">
        <v>273</v>
      </c>
      <c r="K160" s="45" t="s">
        <v>153</v>
      </c>
      <c r="L160" s="36">
        <v>100</v>
      </c>
      <c r="M160" s="36">
        <v>100</v>
      </c>
      <c r="N160" s="36">
        <v>100</v>
      </c>
      <c r="O160" s="36">
        <v>100</v>
      </c>
      <c r="P160" s="36">
        <v>67.5</v>
      </c>
      <c r="Q160" s="36">
        <v>81.5</v>
      </c>
      <c r="R160" s="36">
        <v>84.1</v>
      </c>
      <c r="S160" s="36">
        <v>84.1</v>
      </c>
      <c r="T160" s="36">
        <v>84.1</v>
      </c>
      <c r="AF160" s="14"/>
      <c r="AG160" s="14"/>
      <c r="AH160" s="14"/>
      <c r="AI160" s="14"/>
      <c r="AJ160" s="14"/>
      <c r="AK160" s="14"/>
      <c r="AL160" s="14"/>
    </row>
    <row r="161" spans="1:38" ht="51.75" customHeight="1">
      <c r="A161" s="34">
        <f t="shared" si="7"/>
        <v>152</v>
      </c>
      <c r="B161" s="26" t="s">
        <v>22</v>
      </c>
      <c r="C161" s="26" t="s">
        <v>8</v>
      </c>
      <c r="D161" s="26" t="s">
        <v>28</v>
      </c>
      <c r="E161" s="26" t="s">
        <v>159</v>
      </c>
      <c r="F161" s="26" t="s">
        <v>132</v>
      </c>
      <c r="G161" s="26" t="s">
        <v>20</v>
      </c>
      <c r="H161" s="26" t="s">
        <v>23</v>
      </c>
      <c r="I161" s="24" t="s">
        <v>191</v>
      </c>
      <c r="J161" s="25" t="s">
        <v>186</v>
      </c>
      <c r="K161" s="45"/>
      <c r="L161" s="36"/>
      <c r="M161" s="36"/>
      <c r="N161" s="36"/>
      <c r="O161" s="36"/>
      <c r="P161" s="36">
        <f>P162</f>
        <v>415</v>
      </c>
      <c r="Q161" s="36">
        <f>Q162</f>
        <v>1043.3</v>
      </c>
      <c r="R161" s="36">
        <f>R162</f>
        <v>589.8</v>
      </c>
      <c r="S161" s="36">
        <f>S162</f>
        <v>589.8</v>
      </c>
      <c r="T161" s="36">
        <f>T162</f>
        <v>589.8</v>
      </c>
      <c r="AF161" s="14"/>
      <c r="AG161" s="14"/>
      <c r="AH161" s="14"/>
      <c r="AI161" s="14"/>
      <c r="AJ161" s="14"/>
      <c r="AK161" s="14"/>
      <c r="AL161" s="14"/>
    </row>
    <row r="162" spans="1:38" ht="53.25" customHeight="1">
      <c r="A162" s="34">
        <f t="shared" si="7"/>
        <v>153</v>
      </c>
      <c r="B162" s="26" t="s">
        <v>125</v>
      </c>
      <c r="C162" s="26" t="s">
        <v>8</v>
      </c>
      <c r="D162" s="26" t="s">
        <v>28</v>
      </c>
      <c r="E162" s="26" t="s">
        <v>159</v>
      </c>
      <c r="F162" s="26" t="s">
        <v>132</v>
      </c>
      <c r="G162" s="26" t="s">
        <v>36</v>
      </c>
      <c r="H162" s="26" t="s">
        <v>23</v>
      </c>
      <c r="I162" s="24" t="s">
        <v>191</v>
      </c>
      <c r="J162" s="25" t="s">
        <v>185</v>
      </c>
      <c r="K162" s="45" t="s">
        <v>153</v>
      </c>
      <c r="L162" s="36">
        <v>100</v>
      </c>
      <c r="M162" s="36">
        <v>100</v>
      </c>
      <c r="N162" s="36">
        <v>100</v>
      </c>
      <c r="O162" s="36">
        <v>100</v>
      </c>
      <c r="P162" s="36">
        <v>415</v>
      </c>
      <c r="Q162" s="36">
        <v>1043.3</v>
      </c>
      <c r="R162" s="36">
        <v>589.8</v>
      </c>
      <c r="S162" s="36">
        <v>589.8</v>
      </c>
      <c r="T162" s="36">
        <v>589.8</v>
      </c>
      <c r="AF162" s="14"/>
      <c r="AG162" s="14"/>
      <c r="AH162" s="14"/>
      <c r="AI162" s="14"/>
      <c r="AJ162" s="14"/>
      <c r="AK162" s="14"/>
      <c r="AL162" s="14"/>
    </row>
    <row r="163" spans="1:38" ht="31.5" customHeight="1">
      <c r="A163" s="34">
        <f t="shared" si="7"/>
        <v>154</v>
      </c>
      <c r="B163" s="24" t="s">
        <v>22</v>
      </c>
      <c r="C163" s="24" t="s">
        <v>8</v>
      </c>
      <c r="D163" s="24" t="s">
        <v>28</v>
      </c>
      <c r="E163" s="24" t="s">
        <v>122</v>
      </c>
      <c r="F163" s="24" t="s">
        <v>160</v>
      </c>
      <c r="G163" s="24" t="s">
        <v>20</v>
      </c>
      <c r="H163" s="24" t="s">
        <v>23</v>
      </c>
      <c r="I163" s="24" t="s">
        <v>191</v>
      </c>
      <c r="J163" s="25" t="s">
        <v>78</v>
      </c>
      <c r="K163" s="45"/>
      <c r="L163" s="36"/>
      <c r="M163" s="36"/>
      <c r="N163" s="36"/>
      <c r="O163" s="36"/>
      <c r="P163" s="36">
        <f>P164</f>
        <v>3168.6</v>
      </c>
      <c r="Q163" s="36">
        <f>Q164</f>
        <v>3750.7</v>
      </c>
      <c r="R163" s="36">
        <f>R164</f>
        <v>3930.1</v>
      </c>
      <c r="S163" s="36">
        <f>S164</f>
        <v>4086.7</v>
      </c>
      <c r="T163" s="36"/>
      <c r="AF163" s="14"/>
      <c r="AG163" s="14"/>
      <c r="AH163" s="14"/>
      <c r="AI163" s="14"/>
      <c r="AJ163" s="14"/>
      <c r="AK163" s="14"/>
      <c r="AL163" s="14"/>
    </row>
    <row r="164" spans="1:38" ht="36" customHeight="1">
      <c r="A164" s="34">
        <f t="shared" si="7"/>
        <v>155</v>
      </c>
      <c r="B164" s="24" t="s">
        <v>125</v>
      </c>
      <c r="C164" s="24" t="s">
        <v>8</v>
      </c>
      <c r="D164" s="24" t="s">
        <v>28</v>
      </c>
      <c r="E164" s="24" t="s">
        <v>122</v>
      </c>
      <c r="F164" s="24" t="s">
        <v>160</v>
      </c>
      <c r="G164" s="24" t="s">
        <v>36</v>
      </c>
      <c r="H164" s="24" t="s">
        <v>23</v>
      </c>
      <c r="I164" s="24" t="s">
        <v>191</v>
      </c>
      <c r="J164" s="25" t="s">
        <v>187</v>
      </c>
      <c r="K164" s="45" t="s">
        <v>153</v>
      </c>
      <c r="L164" s="36">
        <v>100</v>
      </c>
      <c r="M164" s="36">
        <v>100</v>
      </c>
      <c r="N164" s="36">
        <v>100</v>
      </c>
      <c r="O164" s="36">
        <v>100</v>
      </c>
      <c r="P164" s="36">
        <v>3168.6</v>
      </c>
      <c r="Q164" s="36">
        <v>3750.7</v>
      </c>
      <c r="R164" s="36">
        <v>3930.1</v>
      </c>
      <c r="S164" s="36">
        <v>4086.7</v>
      </c>
      <c r="T164" s="36"/>
      <c r="AF164" s="14"/>
      <c r="AG164" s="14"/>
      <c r="AH164" s="14"/>
      <c r="AI164" s="14"/>
      <c r="AJ164" s="14"/>
      <c r="AK164" s="14"/>
      <c r="AL164" s="14"/>
    </row>
    <row r="165" spans="1:38" ht="42" customHeight="1">
      <c r="A165" s="34">
        <f t="shared" si="7"/>
        <v>156</v>
      </c>
      <c r="B165" s="26" t="s">
        <v>22</v>
      </c>
      <c r="C165" s="26" t="s">
        <v>8</v>
      </c>
      <c r="D165" s="26" t="s">
        <v>28</v>
      </c>
      <c r="E165" s="26" t="s">
        <v>122</v>
      </c>
      <c r="F165" s="26" t="s">
        <v>33</v>
      </c>
      <c r="G165" s="26" t="s">
        <v>20</v>
      </c>
      <c r="H165" s="26" t="s">
        <v>23</v>
      </c>
      <c r="I165" s="24" t="s">
        <v>191</v>
      </c>
      <c r="J165" s="25" t="s">
        <v>188</v>
      </c>
      <c r="K165" s="45"/>
      <c r="L165" s="36"/>
      <c r="M165" s="36"/>
      <c r="N165" s="36"/>
      <c r="O165" s="36"/>
      <c r="P165" s="36">
        <f>P166</f>
        <v>0</v>
      </c>
      <c r="Q165" s="36">
        <f>Q166</f>
        <v>4</v>
      </c>
      <c r="R165" s="36">
        <f>R166</f>
        <v>1.3</v>
      </c>
      <c r="S165" s="36">
        <f>S166</f>
        <v>1.2</v>
      </c>
      <c r="T165" s="36"/>
      <c r="AF165" s="14"/>
      <c r="AG165" s="14"/>
      <c r="AH165" s="14"/>
      <c r="AI165" s="14"/>
      <c r="AJ165" s="14"/>
      <c r="AK165" s="14"/>
      <c r="AL165" s="14"/>
    </row>
    <row r="166" spans="1:38" ht="43.5" customHeight="1">
      <c r="A166" s="34">
        <f t="shared" si="7"/>
        <v>157</v>
      </c>
      <c r="B166" s="26" t="s">
        <v>125</v>
      </c>
      <c r="C166" s="26" t="s">
        <v>8</v>
      </c>
      <c r="D166" s="26" t="s">
        <v>28</v>
      </c>
      <c r="E166" s="26" t="s">
        <v>122</v>
      </c>
      <c r="F166" s="26" t="s">
        <v>33</v>
      </c>
      <c r="G166" s="26" t="s">
        <v>36</v>
      </c>
      <c r="H166" s="26" t="s">
        <v>23</v>
      </c>
      <c r="I166" s="24" t="s">
        <v>191</v>
      </c>
      <c r="J166" s="25" t="s">
        <v>189</v>
      </c>
      <c r="K166" s="45" t="s">
        <v>153</v>
      </c>
      <c r="L166" s="36">
        <v>100</v>
      </c>
      <c r="M166" s="36">
        <v>100</v>
      </c>
      <c r="N166" s="36">
        <v>100</v>
      </c>
      <c r="O166" s="36">
        <v>100</v>
      </c>
      <c r="P166" s="36">
        <v>0</v>
      </c>
      <c r="Q166" s="36">
        <v>4</v>
      </c>
      <c r="R166" s="36">
        <v>1.3</v>
      </c>
      <c r="S166" s="36">
        <v>1.2</v>
      </c>
      <c r="T166" s="36"/>
      <c r="AF166" s="14"/>
      <c r="AG166" s="14"/>
      <c r="AH166" s="14"/>
      <c r="AI166" s="14"/>
      <c r="AJ166" s="14"/>
      <c r="AK166" s="14"/>
      <c r="AL166" s="14"/>
    </row>
    <row r="167" spans="1:38" ht="26.25" customHeight="1">
      <c r="A167" s="34">
        <f t="shared" si="7"/>
        <v>158</v>
      </c>
      <c r="B167" s="26" t="s">
        <v>22</v>
      </c>
      <c r="C167" s="26" t="s">
        <v>8</v>
      </c>
      <c r="D167" s="26" t="s">
        <v>28</v>
      </c>
      <c r="E167" s="26" t="s">
        <v>161</v>
      </c>
      <c r="F167" s="26" t="s">
        <v>22</v>
      </c>
      <c r="G167" s="26" t="s">
        <v>20</v>
      </c>
      <c r="H167" s="26" t="s">
        <v>23</v>
      </c>
      <c r="I167" s="24" t="s">
        <v>191</v>
      </c>
      <c r="J167" s="25" t="s">
        <v>63</v>
      </c>
      <c r="K167" s="45"/>
      <c r="L167" s="36"/>
      <c r="M167" s="36"/>
      <c r="N167" s="36"/>
      <c r="O167" s="36"/>
      <c r="P167" s="36">
        <f>P168+P176++P174+P175+P173</f>
        <v>83499.80000000002</v>
      </c>
      <c r="Q167" s="36">
        <f>Q168+Q176++Q174+Q175+Q173</f>
        <v>129573.40000000001</v>
      </c>
      <c r="R167" s="36">
        <f>R168+R176++R174+R175+R173</f>
        <v>8445</v>
      </c>
      <c r="S167" s="36"/>
      <c r="T167" s="36"/>
      <c r="AF167" s="14"/>
      <c r="AG167" s="14"/>
      <c r="AH167" s="14"/>
      <c r="AI167" s="14"/>
      <c r="AJ167" s="14"/>
      <c r="AK167" s="14"/>
      <c r="AL167" s="14"/>
    </row>
    <row r="168" spans="1:38" ht="42" customHeight="1">
      <c r="A168" s="34">
        <f t="shared" si="7"/>
        <v>159</v>
      </c>
      <c r="B168" s="27" t="s">
        <v>125</v>
      </c>
      <c r="C168" s="27" t="s">
        <v>8</v>
      </c>
      <c r="D168" s="27" t="s">
        <v>28</v>
      </c>
      <c r="E168" s="27" t="s">
        <v>41</v>
      </c>
      <c r="F168" s="27" t="s">
        <v>152</v>
      </c>
      <c r="G168" s="27" t="s">
        <v>36</v>
      </c>
      <c r="H168" s="27" t="s">
        <v>23</v>
      </c>
      <c r="I168" s="24" t="s">
        <v>191</v>
      </c>
      <c r="J168" s="25" t="s">
        <v>170</v>
      </c>
      <c r="K168" s="45" t="s">
        <v>153</v>
      </c>
      <c r="L168" s="36"/>
      <c r="M168" s="36"/>
      <c r="N168" s="36"/>
      <c r="O168" s="36"/>
      <c r="P168" s="37">
        <f>P169+P172+P171+P170</f>
        <v>19496.7</v>
      </c>
      <c r="Q168" s="37">
        <f>Q169+Q172+Q171+Q170</f>
        <v>21234</v>
      </c>
      <c r="R168" s="37">
        <f>R169+R172+R171+R170</f>
        <v>8445</v>
      </c>
      <c r="S168" s="37"/>
      <c r="T168" s="37"/>
      <c r="AF168" s="14"/>
      <c r="AG168" s="14"/>
      <c r="AH168" s="14"/>
      <c r="AI168" s="14"/>
      <c r="AJ168" s="14"/>
      <c r="AK168" s="14"/>
      <c r="AL168" s="14"/>
    </row>
    <row r="169" spans="1:38" ht="69" customHeight="1">
      <c r="A169" s="34">
        <f t="shared" si="7"/>
        <v>160</v>
      </c>
      <c r="B169" s="27" t="s">
        <v>125</v>
      </c>
      <c r="C169" s="27" t="s">
        <v>8</v>
      </c>
      <c r="D169" s="27" t="s">
        <v>28</v>
      </c>
      <c r="E169" s="27" t="s">
        <v>41</v>
      </c>
      <c r="F169" s="27" t="s">
        <v>152</v>
      </c>
      <c r="G169" s="27" t="s">
        <v>36</v>
      </c>
      <c r="H169" s="27" t="s">
        <v>178</v>
      </c>
      <c r="I169" s="24" t="s">
        <v>191</v>
      </c>
      <c r="J169" s="42" t="s">
        <v>238</v>
      </c>
      <c r="K169" s="45" t="s">
        <v>153</v>
      </c>
      <c r="L169" s="36">
        <v>100</v>
      </c>
      <c r="M169" s="36">
        <v>100</v>
      </c>
      <c r="N169" s="36">
        <v>100</v>
      </c>
      <c r="O169" s="36">
        <v>100</v>
      </c>
      <c r="P169" s="36">
        <v>5731.8</v>
      </c>
      <c r="Q169" s="37">
        <v>6810</v>
      </c>
      <c r="R169" s="36">
        <v>7240</v>
      </c>
      <c r="S169" s="36"/>
      <c r="T169" s="36"/>
      <c r="AF169" s="14"/>
      <c r="AG169" s="14"/>
      <c r="AH169" s="14"/>
      <c r="AI169" s="14"/>
      <c r="AJ169" s="14"/>
      <c r="AK169" s="14"/>
      <c r="AL169" s="14"/>
    </row>
    <row r="170" spans="1:38" ht="87" customHeight="1">
      <c r="A170" s="34">
        <f t="shared" si="7"/>
        <v>161</v>
      </c>
      <c r="B170" s="26" t="s">
        <v>125</v>
      </c>
      <c r="C170" s="26" t="s">
        <v>8</v>
      </c>
      <c r="D170" s="26" t="s">
        <v>28</v>
      </c>
      <c r="E170" s="26" t="s">
        <v>161</v>
      </c>
      <c r="F170" s="26" t="s">
        <v>152</v>
      </c>
      <c r="G170" s="26" t="s">
        <v>36</v>
      </c>
      <c r="H170" s="24" t="s">
        <v>136</v>
      </c>
      <c r="I170" s="26" t="s">
        <v>191</v>
      </c>
      <c r="J170" s="56" t="s">
        <v>294</v>
      </c>
      <c r="K170" s="45" t="s">
        <v>153</v>
      </c>
      <c r="L170" s="36">
        <v>100</v>
      </c>
      <c r="M170" s="36">
        <v>100</v>
      </c>
      <c r="N170" s="36">
        <v>100</v>
      </c>
      <c r="O170" s="36">
        <v>100</v>
      </c>
      <c r="P170" s="36">
        <v>12745.5</v>
      </c>
      <c r="Q170" s="37">
        <v>13251</v>
      </c>
      <c r="R170" s="36"/>
      <c r="S170" s="36"/>
      <c r="T170" s="36"/>
      <c r="AF170" s="14"/>
      <c r="AG170" s="14"/>
      <c r="AH170" s="14"/>
      <c r="AI170" s="14"/>
      <c r="AJ170" s="14"/>
      <c r="AK170" s="14"/>
      <c r="AL170" s="14"/>
    </row>
    <row r="171" spans="1:38" ht="57" customHeight="1">
      <c r="A171" s="34">
        <f t="shared" si="7"/>
        <v>162</v>
      </c>
      <c r="B171" s="27" t="s">
        <v>125</v>
      </c>
      <c r="C171" s="27" t="s">
        <v>8</v>
      </c>
      <c r="D171" s="27" t="s">
        <v>28</v>
      </c>
      <c r="E171" s="27" t="s">
        <v>41</v>
      </c>
      <c r="F171" s="27" t="s">
        <v>152</v>
      </c>
      <c r="G171" s="27" t="s">
        <v>36</v>
      </c>
      <c r="H171" s="27" t="s">
        <v>179</v>
      </c>
      <c r="I171" s="24" t="s">
        <v>191</v>
      </c>
      <c r="J171" s="41" t="s">
        <v>239</v>
      </c>
      <c r="K171" s="45" t="s">
        <v>153</v>
      </c>
      <c r="L171" s="36">
        <v>100</v>
      </c>
      <c r="M171" s="36">
        <v>100</v>
      </c>
      <c r="N171" s="36">
        <v>100</v>
      </c>
      <c r="O171" s="36">
        <v>100</v>
      </c>
      <c r="P171" s="36">
        <v>893.4</v>
      </c>
      <c r="Q171" s="37">
        <v>1047</v>
      </c>
      <c r="R171" s="36">
        <v>1079</v>
      </c>
      <c r="S171" s="36"/>
      <c r="T171" s="36"/>
      <c r="AF171" s="14"/>
      <c r="AG171" s="14"/>
      <c r="AH171" s="14"/>
      <c r="AI171" s="14"/>
      <c r="AJ171" s="14"/>
      <c r="AK171" s="14"/>
      <c r="AL171" s="14"/>
    </row>
    <row r="172" spans="1:38" ht="55.5" customHeight="1">
      <c r="A172" s="34">
        <f t="shared" si="7"/>
        <v>163</v>
      </c>
      <c r="B172" s="27" t="s">
        <v>125</v>
      </c>
      <c r="C172" s="27" t="s">
        <v>8</v>
      </c>
      <c r="D172" s="27" t="s">
        <v>28</v>
      </c>
      <c r="E172" s="27" t="s">
        <v>41</v>
      </c>
      <c r="F172" s="27" t="s">
        <v>152</v>
      </c>
      <c r="G172" s="27" t="s">
        <v>36</v>
      </c>
      <c r="H172" s="27" t="s">
        <v>192</v>
      </c>
      <c r="I172" s="24" t="s">
        <v>191</v>
      </c>
      <c r="J172" s="41" t="s">
        <v>240</v>
      </c>
      <c r="K172" s="45" t="s">
        <v>153</v>
      </c>
      <c r="L172" s="36">
        <v>100</v>
      </c>
      <c r="M172" s="36">
        <v>100</v>
      </c>
      <c r="N172" s="36">
        <v>100</v>
      </c>
      <c r="O172" s="36">
        <v>100</v>
      </c>
      <c r="P172" s="36">
        <v>126</v>
      </c>
      <c r="Q172" s="37">
        <v>126</v>
      </c>
      <c r="R172" s="36">
        <v>126</v>
      </c>
      <c r="S172" s="36"/>
      <c r="T172" s="36"/>
      <c r="AF172" s="14"/>
      <c r="AG172" s="14"/>
      <c r="AH172" s="14"/>
      <c r="AI172" s="14"/>
      <c r="AJ172" s="14"/>
      <c r="AK172" s="14"/>
      <c r="AL172" s="14"/>
    </row>
    <row r="173" spans="1:38" ht="42" customHeight="1">
      <c r="A173" s="34">
        <f t="shared" si="7"/>
        <v>164</v>
      </c>
      <c r="B173" s="27" t="s">
        <v>125</v>
      </c>
      <c r="C173" s="27" t="s">
        <v>8</v>
      </c>
      <c r="D173" s="27" t="s">
        <v>28</v>
      </c>
      <c r="E173" s="27" t="s">
        <v>245</v>
      </c>
      <c r="F173" s="27" t="s">
        <v>332</v>
      </c>
      <c r="G173" s="27" t="s">
        <v>36</v>
      </c>
      <c r="H173" s="27" t="s">
        <v>23</v>
      </c>
      <c r="I173" s="24" t="s">
        <v>191</v>
      </c>
      <c r="J173" s="68" t="s">
        <v>333</v>
      </c>
      <c r="K173" s="45" t="s">
        <v>153</v>
      </c>
      <c r="L173" s="36">
        <v>100</v>
      </c>
      <c r="M173" s="36">
        <v>100</v>
      </c>
      <c r="N173" s="36">
        <v>100</v>
      </c>
      <c r="O173" s="36">
        <v>100</v>
      </c>
      <c r="P173" s="36">
        <v>121.3</v>
      </c>
      <c r="Q173" s="37">
        <v>383.3</v>
      </c>
      <c r="R173" s="36"/>
      <c r="S173" s="36"/>
      <c r="T173" s="36"/>
      <c r="AF173" s="14"/>
      <c r="AG173" s="14"/>
      <c r="AH173" s="14"/>
      <c r="AI173" s="14"/>
      <c r="AJ173" s="14"/>
      <c r="AK173" s="14"/>
      <c r="AL173" s="14"/>
    </row>
    <row r="174" spans="1:38" ht="50.25" customHeight="1">
      <c r="A174" s="34">
        <f t="shared" si="7"/>
        <v>165</v>
      </c>
      <c r="B174" s="26" t="s">
        <v>125</v>
      </c>
      <c r="C174" s="26" t="s">
        <v>8</v>
      </c>
      <c r="D174" s="26" t="s">
        <v>28</v>
      </c>
      <c r="E174" s="26" t="s">
        <v>245</v>
      </c>
      <c r="F174" s="26" t="s">
        <v>260</v>
      </c>
      <c r="G174" s="26" t="s">
        <v>36</v>
      </c>
      <c r="H174" s="24" t="s">
        <v>23</v>
      </c>
      <c r="I174" s="26" t="s">
        <v>22</v>
      </c>
      <c r="J174" s="69" t="s">
        <v>261</v>
      </c>
      <c r="K174" s="45" t="s">
        <v>153</v>
      </c>
      <c r="L174" s="36">
        <v>100</v>
      </c>
      <c r="M174" s="36">
        <v>100</v>
      </c>
      <c r="N174" s="36">
        <v>100</v>
      </c>
      <c r="O174" s="36">
        <v>100</v>
      </c>
      <c r="P174" s="36">
        <v>14603.1</v>
      </c>
      <c r="Q174" s="37">
        <v>22732.9</v>
      </c>
      <c r="R174" s="36"/>
      <c r="S174" s="36"/>
      <c r="T174" s="36"/>
      <c r="AF174" s="14"/>
      <c r="AG174" s="14"/>
      <c r="AH174" s="14"/>
      <c r="AI174" s="14"/>
      <c r="AJ174" s="14"/>
      <c r="AK174" s="14"/>
      <c r="AL174" s="14"/>
    </row>
    <row r="175" spans="1:38" ht="71.25" customHeight="1">
      <c r="A175" s="34">
        <f t="shared" si="7"/>
        <v>166</v>
      </c>
      <c r="B175" s="26" t="s">
        <v>125</v>
      </c>
      <c r="C175" s="26" t="s">
        <v>8</v>
      </c>
      <c r="D175" s="26" t="s">
        <v>28</v>
      </c>
      <c r="E175" s="26" t="s">
        <v>245</v>
      </c>
      <c r="F175" s="26" t="s">
        <v>286</v>
      </c>
      <c r="G175" s="26" t="s">
        <v>36</v>
      </c>
      <c r="H175" s="24" t="s">
        <v>23</v>
      </c>
      <c r="I175" s="26" t="s">
        <v>22</v>
      </c>
      <c r="J175" s="70" t="s">
        <v>334</v>
      </c>
      <c r="K175" s="45" t="s">
        <v>153</v>
      </c>
      <c r="L175" s="36">
        <v>100</v>
      </c>
      <c r="M175" s="36">
        <v>100</v>
      </c>
      <c r="N175" s="36">
        <v>100</v>
      </c>
      <c r="O175" s="36">
        <v>100</v>
      </c>
      <c r="P175" s="36">
        <v>100</v>
      </c>
      <c r="Q175" s="37">
        <v>100</v>
      </c>
      <c r="R175" s="36"/>
      <c r="S175" s="36"/>
      <c r="T175" s="36"/>
      <c r="AF175" s="14"/>
      <c r="AG175" s="14"/>
      <c r="AH175" s="14"/>
      <c r="AI175" s="14"/>
      <c r="AJ175" s="14"/>
      <c r="AK175" s="14"/>
      <c r="AL175" s="14"/>
    </row>
    <row r="176" spans="1:38" ht="19.5" customHeight="1">
      <c r="A176" s="34">
        <f t="shared" si="7"/>
        <v>167</v>
      </c>
      <c r="B176" s="27" t="s">
        <v>22</v>
      </c>
      <c r="C176" s="27" t="s">
        <v>8</v>
      </c>
      <c r="D176" s="27" t="s">
        <v>28</v>
      </c>
      <c r="E176" s="27" t="s">
        <v>162</v>
      </c>
      <c r="F176" s="27" t="s">
        <v>128</v>
      </c>
      <c r="G176" s="27" t="s">
        <v>20</v>
      </c>
      <c r="H176" s="27" t="s">
        <v>23</v>
      </c>
      <c r="I176" s="24" t="s">
        <v>191</v>
      </c>
      <c r="J176" s="40" t="s">
        <v>171</v>
      </c>
      <c r="K176" s="45"/>
      <c r="L176" s="36"/>
      <c r="M176" s="36"/>
      <c r="N176" s="36"/>
      <c r="O176" s="36"/>
      <c r="P176" s="36">
        <f>P177</f>
        <v>49178.700000000004</v>
      </c>
      <c r="Q176" s="36">
        <f>Q177</f>
        <v>85123.2</v>
      </c>
      <c r="R176" s="36"/>
      <c r="S176" s="36"/>
      <c r="T176" s="36"/>
      <c r="AF176" s="14"/>
      <c r="AG176" s="14"/>
      <c r="AH176" s="14"/>
      <c r="AI176" s="14"/>
      <c r="AJ176" s="14"/>
      <c r="AK176" s="14"/>
      <c r="AL176" s="14"/>
    </row>
    <row r="177" spans="1:38" ht="30" customHeight="1">
      <c r="A177" s="34">
        <f t="shared" si="7"/>
        <v>168</v>
      </c>
      <c r="B177" s="27" t="s">
        <v>22</v>
      </c>
      <c r="C177" s="27" t="s">
        <v>8</v>
      </c>
      <c r="D177" s="27" t="s">
        <v>28</v>
      </c>
      <c r="E177" s="27" t="s">
        <v>162</v>
      </c>
      <c r="F177" s="27" t="s">
        <v>128</v>
      </c>
      <c r="G177" s="27" t="s">
        <v>36</v>
      </c>
      <c r="H177" s="27" t="s">
        <v>23</v>
      </c>
      <c r="I177" s="24" t="s">
        <v>191</v>
      </c>
      <c r="J177" s="40" t="s">
        <v>241</v>
      </c>
      <c r="K177" s="45"/>
      <c r="L177" s="36"/>
      <c r="M177" s="36"/>
      <c r="N177" s="36"/>
      <c r="O177" s="36"/>
      <c r="P177" s="36">
        <f>P183+P186+P178+P181+P182+P184+P185+P187+P179+P180</f>
        <v>49178.700000000004</v>
      </c>
      <c r="Q177" s="36">
        <f>Q183+Q186+Q178+Q181+Q182+Q184+Q185+Q187+Q179+Q180</f>
        <v>85123.2</v>
      </c>
      <c r="R177" s="36"/>
      <c r="S177" s="36"/>
      <c r="T177" s="36"/>
      <c r="AF177" s="14"/>
      <c r="AG177" s="14"/>
      <c r="AH177" s="14"/>
      <c r="AI177" s="14"/>
      <c r="AJ177" s="14"/>
      <c r="AK177" s="14"/>
      <c r="AL177" s="14"/>
    </row>
    <row r="178" spans="1:38" ht="54" customHeight="1">
      <c r="A178" s="34">
        <f t="shared" si="7"/>
        <v>169</v>
      </c>
      <c r="B178" s="26" t="s">
        <v>125</v>
      </c>
      <c r="C178" s="26" t="s">
        <v>8</v>
      </c>
      <c r="D178" s="26" t="s">
        <v>28</v>
      </c>
      <c r="E178" s="26" t="s">
        <v>162</v>
      </c>
      <c r="F178" s="26" t="s">
        <v>128</v>
      </c>
      <c r="G178" s="26" t="s">
        <v>36</v>
      </c>
      <c r="H178" s="24" t="s">
        <v>335</v>
      </c>
      <c r="I178" s="78" t="s">
        <v>191</v>
      </c>
      <c r="J178" s="69" t="s">
        <v>336</v>
      </c>
      <c r="K178" s="45" t="s">
        <v>153</v>
      </c>
      <c r="L178" s="36">
        <v>100</v>
      </c>
      <c r="M178" s="36">
        <v>100</v>
      </c>
      <c r="N178" s="36">
        <v>100</v>
      </c>
      <c r="O178" s="36">
        <v>100</v>
      </c>
      <c r="P178" s="36">
        <v>205.4</v>
      </c>
      <c r="Q178" s="36">
        <v>212.9</v>
      </c>
      <c r="R178" s="36"/>
      <c r="S178" s="36"/>
      <c r="T178" s="36"/>
      <c r="AF178" s="14"/>
      <c r="AG178" s="14"/>
      <c r="AH178" s="14"/>
      <c r="AI178" s="14"/>
      <c r="AJ178" s="14"/>
      <c r="AK178" s="14"/>
      <c r="AL178" s="14"/>
    </row>
    <row r="179" spans="1:38" ht="35.25" customHeight="1">
      <c r="A179" s="34">
        <f t="shared" si="7"/>
        <v>170</v>
      </c>
      <c r="B179" s="26" t="s">
        <v>125</v>
      </c>
      <c r="C179" s="26" t="s">
        <v>8</v>
      </c>
      <c r="D179" s="26" t="s">
        <v>28</v>
      </c>
      <c r="E179" s="26" t="s">
        <v>162</v>
      </c>
      <c r="F179" s="26" t="s">
        <v>128</v>
      </c>
      <c r="G179" s="26" t="s">
        <v>36</v>
      </c>
      <c r="H179" s="24" t="s">
        <v>342</v>
      </c>
      <c r="I179" s="78" t="s">
        <v>191</v>
      </c>
      <c r="J179" s="69" t="s">
        <v>343</v>
      </c>
      <c r="K179" s="45" t="s">
        <v>153</v>
      </c>
      <c r="L179" s="36">
        <v>100</v>
      </c>
      <c r="M179" s="36">
        <v>100</v>
      </c>
      <c r="N179" s="36">
        <v>100</v>
      </c>
      <c r="O179" s="36">
        <v>100</v>
      </c>
      <c r="P179" s="36">
        <v>25000</v>
      </c>
      <c r="Q179" s="36">
        <v>57724.5</v>
      </c>
      <c r="R179" s="36"/>
      <c r="S179" s="36"/>
      <c r="T179" s="36"/>
      <c r="AF179" s="14"/>
      <c r="AG179" s="14"/>
      <c r="AH179" s="14"/>
      <c r="AI179" s="14"/>
      <c r="AJ179" s="14"/>
      <c r="AK179" s="14"/>
      <c r="AL179" s="14"/>
    </row>
    <row r="180" spans="1:38" ht="35.25" customHeight="1">
      <c r="A180" s="34">
        <f t="shared" si="7"/>
        <v>171</v>
      </c>
      <c r="B180" s="26" t="s">
        <v>125</v>
      </c>
      <c r="C180" s="26" t="s">
        <v>8</v>
      </c>
      <c r="D180" s="26" t="s">
        <v>28</v>
      </c>
      <c r="E180" s="26" t="s">
        <v>162</v>
      </c>
      <c r="F180" s="26" t="s">
        <v>128</v>
      </c>
      <c r="G180" s="26" t="s">
        <v>36</v>
      </c>
      <c r="H180" s="24" t="s">
        <v>337</v>
      </c>
      <c r="I180" s="78" t="s">
        <v>191</v>
      </c>
      <c r="J180" s="71" t="s">
        <v>338</v>
      </c>
      <c r="K180" s="45" t="s">
        <v>153</v>
      </c>
      <c r="L180" s="36">
        <v>100</v>
      </c>
      <c r="M180" s="36">
        <v>100</v>
      </c>
      <c r="N180" s="36">
        <v>100</v>
      </c>
      <c r="O180" s="36">
        <v>100</v>
      </c>
      <c r="P180" s="36">
        <v>64.4</v>
      </c>
      <c r="Q180" s="36">
        <v>64.4</v>
      </c>
      <c r="R180" s="36"/>
      <c r="S180" s="36"/>
      <c r="T180" s="36"/>
      <c r="AF180" s="14"/>
      <c r="AG180" s="14"/>
      <c r="AH180" s="14"/>
      <c r="AI180" s="14"/>
      <c r="AJ180" s="14"/>
      <c r="AK180" s="14"/>
      <c r="AL180" s="14"/>
    </row>
    <row r="181" spans="1:38" ht="34.5" customHeight="1">
      <c r="A181" s="34">
        <f t="shared" si="7"/>
        <v>172</v>
      </c>
      <c r="B181" s="60" t="s">
        <v>125</v>
      </c>
      <c r="C181" s="60" t="s">
        <v>8</v>
      </c>
      <c r="D181" s="60" t="s">
        <v>28</v>
      </c>
      <c r="E181" s="26" t="s">
        <v>162</v>
      </c>
      <c r="F181" s="60" t="s">
        <v>128</v>
      </c>
      <c r="G181" s="60" t="s">
        <v>36</v>
      </c>
      <c r="H181" s="60" t="s">
        <v>137</v>
      </c>
      <c r="I181" s="60" t="s">
        <v>191</v>
      </c>
      <c r="J181" s="62" t="s">
        <v>295</v>
      </c>
      <c r="K181" s="45" t="s">
        <v>153</v>
      </c>
      <c r="L181" s="36">
        <v>100</v>
      </c>
      <c r="M181" s="36">
        <v>100</v>
      </c>
      <c r="N181" s="36">
        <v>100</v>
      </c>
      <c r="O181" s="36">
        <v>100</v>
      </c>
      <c r="P181" s="36">
        <v>3664.3</v>
      </c>
      <c r="Q181" s="36">
        <v>3664.3</v>
      </c>
      <c r="R181" s="36"/>
      <c r="S181" s="36"/>
      <c r="T181" s="36"/>
      <c r="AF181" s="14"/>
      <c r="AG181" s="14"/>
      <c r="AH181" s="14"/>
      <c r="AI181" s="14"/>
      <c r="AJ181" s="14"/>
      <c r="AK181" s="14"/>
      <c r="AL181" s="14"/>
    </row>
    <row r="182" spans="1:38" ht="36" customHeight="1">
      <c r="A182" s="34">
        <f t="shared" si="7"/>
        <v>173</v>
      </c>
      <c r="B182" s="26" t="s">
        <v>125</v>
      </c>
      <c r="C182" s="26" t="s">
        <v>8</v>
      </c>
      <c r="D182" s="26" t="s">
        <v>28</v>
      </c>
      <c r="E182" s="26" t="s">
        <v>162</v>
      </c>
      <c r="F182" s="26" t="s">
        <v>128</v>
      </c>
      <c r="G182" s="26" t="s">
        <v>36</v>
      </c>
      <c r="H182" s="24" t="s">
        <v>257</v>
      </c>
      <c r="I182" s="26" t="s">
        <v>191</v>
      </c>
      <c r="J182" s="62" t="s">
        <v>296</v>
      </c>
      <c r="K182" s="45" t="s">
        <v>153</v>
      </c>
      <c r="L182" s="36">
        <v>100</v>
      </c>
      <c r="M182" s="36">
        <v>100</v>
      </c>
      <c r="N182" s="36">
        <v>100</v>
      </c>
      <c r="O182" s="36">
        <v>100</v>
      </c>
      <c r="P182" s="36">
        <v>1688.3</v>
      </c>
      <c r="Q182" s="36">
        <v>1688.3</v>
      </c>
      <c r="R182" s="36"/>
      <c r="S182" s="36"/>
      <c r="T182" s="36"/>
      <c r="AF182" s="14"/>
      <c r="AG182" s="14"/>
      <c r="AH182" s="14"/>
      <c r="AI182" s="14"/>
      <c r="AJ182" s="14"/>
      <c r="AK182" s="14"/>
      <c r="AL182" s="14"/>
    </row>
    <row r="183" spans="1:38" ht="42" customHeight="1">
      <c r="A183" s="34">
        <f t="shared" si="7"/>
        <v>174</v>
      </c>
      <c r="B183" s="26" t="s">
        <v>125</v>
      </c>
      <c r="C183" s="26" t="s">
        <v>8</v>
      </c>
      <c r="D183" s="26" t="s">
        <v>28</v>
      </c>
      <c r="E183" s="26" t="s">
        <v>162</v>
      </c>
      <c r="F183" s="26" t="s">
        <v>128</v>
      </c>
      <c r="G183" s="26" t="s">
        <v>36</v>
      </c>
      <c r="H183" s="24" t="s">
        <v>134</v>
      </c>
      <c r="I183" s="78" t="s">
        <v>191</v>
      </c>
      <c r="J183" s="72" t="s">
        <v>339</v>
      </c>
      <c r="K183" s="45" t="s">
        <v>153</v>
      </c>
      <c r="L183" s="36">
        <v>100</v>
      </c>
      <c r="M183" s="36">
        <v>100</v>
      </c>
      <c r="N183" s="36">
        <v>100</v>
      </c>
      <c r="O183" s="36">
        <v>100</v>
      </c>
      <c r="P183" s="36">
        <v>107.3</v>
      </c>
      <c r="Q183" s="36">
        <v>115</v>
      </c>
      <c r="R183" s="36"/>
      <c r="S183" s="36"/>
      <c r="T183" s="36"/>
      <c r="AF183" s="14"/>
      <c r="AG183" s="14"/>
      <c r="AH183" s="14"/>
      <c r="AI183" s="14"/>
      <c r="AJ183" s="14"/>
      <c r="AK183" s="14"/>
      <c r="AL183" s="14"/>
    </row>
    <row r="184" spans="1:38" ht="42" customHeight="1">
      <c r="A184" s="34">
        <f t="shared" si="7"/>
        <v>175</v>
      </c>
      <c r="B184" s="27" t="s">
        <v>125</v>
      </c>
      <c r="C184" s="27" t="s">
        <v>8</v>
      </c>
      <c r="D184" s="27" t="s">
        <v>28</v>
      </c>
      <c r="E184" s="27" t="s">
        <v>162</v>
      </c>
      <c r="F184" s="27" t="s">
        <v>128</v>
      </c>
      <c r="G184" s="27" t="s">
        <v>36</v>
      </c>
      <c r="H184" s="79" t="s">
        <v>271</v>
      </c>
      <c r="I184" s="80" t="s">
        <v>191</v>
      </c>
      <c r="J184" s="72" t="s">
        <v>340</v>
      </c>
      <c r="K184" s="45" t="s">
        <v>153</v>
      </c>
      <c r="L184" s="36">
        <v>100</v>
      </c>
      <c r="M184" s="36">
        <v>100</v>
      </c>
      <c r="N184" s="36">
        <v>100</v>
      </c>
      <c r="O184" s="36">
        <v>100</v>
      </c>
      <c r="P184" s="36">
        <v>9150.9</v>
      </c>
      <c r="Q184" s="36">
        <v>10945.7</v>
      </c>
      <c r="R184" s="36"/>
      <c r="S184" s="36"/>
      <c r="T184" s="36"/>
      <c r="AF184" s="14"/>
      <c r="AG184" s="14"/>
      <c r="AH184" s="14"/>
      <c r="AI184" s="14"/>
      <c r="AJ184" s="14"/>
      <c r="AK184" s="14"/>
      <c r="AL184" s="14"/>
    </row>
    <row r="185" spans="1:38" ht="42" customHeight="1">
      <c r="A185" s="34">
        <f t="shared" si="7"/>
        <v>176</v>
      </c>
      <c r="B185" s="27" t="s">
        <v>125</v>
      </c>
      <c r="C185" s="27" t="s">
        <v>8</v>
      </c>
      <c r="D185" s="27" t="s">
        <v>28</v>
      </c>
      <c r="E185" s="27" t="s">
        <v>162</v>
      </c>
      <c r="F185" s="27" t="s">
        <v>128</v>
      </c>
      <c r="G185" s="27" t="s">
        <v>36</v>
      </c>
      <c r="H185" s="79" t="s">
        <v>180</v>
      </c>
      <c r="I185" s="80" t="s">
        <v>191</v>
      </c>
      <c r="J185" s="72" t="s">
        <v>297</v>
      </c>
      <c r="K185" s="45" t="s">
        <v>153</v>
      </c>
      <c r="L185" s="36">
        <v>100</v>
      </c>
      <c r="M185" s="36">
        <v>100</v>
      </c>
      <c r="N185" s="36">
        <v>100</v>
      </c>
      <c r="O185" s="36">
        <v>100</v>
      </c>
      <c r="P185" s="36">
        <v>358.1</v>
      </c>
      <c r="Q185" s="36">
        <v>358.1</v>
      </c>
      <c r="R185" s="36"/>
      <c r="S185" s="36"/>
      <c r="T185" s="36"/>
      <c r="AF185" s="14"/>
      <c r="AG185" s="14"/>
      <c r="AH185" s="14"/>
      <c r="AI185" s="14"/>
      <c r="AJ185" s="14"/>
      <c r="AK185" s="14"/>
      <c r="AL185" s="14"/>
    </row>
    <row r="186" spans="1:38" ht="40.5" customHeight="1">
      <c r="A186" s="34">
        <f t="shared" si="7"/>
        <v>177</v>
      </c>
      <c r="B186" s="27" t="s">
        <v>125</v>
      </c>
      <c r="C186" s="27" t="s">
        <v>8</v>
      </c>
      <c r="D186" s="27" t="s">
        <v>28</v>
      </c>
      <c r="E186" s="27" t="s">
        <v>162</v>
      </c>
      <c r="F186" s="27" t="s">
        <v>128</v>
      </c>
      <c r="G186" s="27" t="s">
        <v>36</v>
      </c>
      <c r="H186" s="79" t="s">
        <v>165</v>
      </c>
      <c r="I186" s="80" t="s">
        <v>191</v>
      </c>
      <c r="J186" s="72" t="s">
        <v>298</v>
      </c>
      <c r="K186" s="45" t="s">
        <v>153</v>
      </c>
      <c r="L186" s="36">
        <v>100</v>
      </c>
      <c r="M186" s="36">
        <v>100</v>
      </c>
      <c r="N186" s="36">
        <v>100</v>
      </c>
      <c r="O186" s="36">
        <v>100</v>
      </c>
      <c r="P186" s="37">
        <v>2300</v>
      </c>
      <c r="Q186" s="37">
        <v>2550</v>
      </c>
      <c r="R186" s="36"/>
      <c r="S186" s="36"/>
      <c r="T186" s="36"/>
      <c r="AF186" s="14"/>
      <c r="AG186" s="14"/>
      <c r="AH186" s="14"/>
      <c r="AI186" s="14"/>
      <c r="AJ186" s="14"/>
      <c r="AK186" s="14"/>
      <c r="AL186" s="14"/>
    </row>
    <row r="187" spans="1:38" ht="30" customHeight="1">
      <c r="A187" s="34">
        <f t="shared" si="7"/>
        <v>178</v>
      </c>
      <c r="B187" s="26" t="s">
        <v>125</v>
      </c>
      <c r="C187" s="26" t="s">
        <v>8</v>
      </c>
      <c r="D187" s="26" t="s">
        <v>28</v>
      </c>
      <c r="E187" s="26" t="s">
        <v>162</v>
      </c>
      <c r="F187" s="26" t="s">
        <v>128</v>
      </c>
      <c r="G187" s="26" t="s">
        <v>36</v>
      </c>
      <c r="H187" s="24" t="s">
        <v>299</v>
      </c>
      <c r="I187" s="78" t="s">
        <v>191</v>
      </c>
      <c r="J187" s="62" t="s">
        <v>341</v>
      </c>
      <c r="K187" s="45" t="s">
        <v>153</v>
      </c>
      <c r="L187" s="36">
        <v>100</v>
      </c>
      <c r="M187" s="36">
        <v>100</v>
      </c>
      <c r="N187" s="36">
        <v>100</v>
      </c>
      <c r="O187" s="36">
        <v>100</v>
      </c>
      <c r="P187" s="37">
        <v>6640</v>
      </c>
      <c r="Q187" s="37">
        <v>7800</v>
      </c>
      <c r="R187" s="36"/>
      <c r="S187" s="36"/>
      <c r="T187" s="36"/>
      <c r="AF187" s="14"/>
      <c r="AG187" s="14"/>
      <c r="AH187" s="14"/>
      <c r="AI187" s="14"/>
      <c r="AJ187" s="14"/>
      <c r="AK187" s="14"/>
      <c r="AL187" s="14"/>
    </row>
    <row r="188" spans="1:38" ht="30" customHeight="1">
      <c r="A188" s="34">
        <f t="shared" si="7"/>
        <v>179</v>
      </c>
      <c r="B188" s="27" t="s">
        <v>22</v>
      </c>
      <c r="C188" s="27" t="s">
        <v>8</v>
      </c>
      <c r="D188" s="27" t="s">
        <v>41</v>
      </c>
      <c r="E188" s="27" t="s">
        <v>20</v>
      </c>
      <c r="F188" s="27" t="s">
        <v>22</v>
      </c>
      <c r="G188" s="27" t="s">
        <v>20</v>
      </c>
      <c r="H188" s="27" t="s">
        <v>23</v>
      </c>
      <c r="I188" s="27" t="s">
        <v>22</v>
      </c>
      <c r="J188" s="40" t="s">
        <v>181</v>
      </c>
      <c r="K188" s="45"/>
      <c r="L188" s="36"/>
      <c r="M188" s="36"/>
      <c r="N188" s="36"/>
      <c r="O188" s="36"/>
      <c r="P188" s="36">
        <f>P189</f>
        <v>60</v>
      </c>
      <c r="Q188" s="37">
        <f>Q189</f>
        <v>60</v>
      </c>
      <c r="R188" s="36"/>
      <c r="S188" s="36"/>
      <c r="T188" s="36"/>
      <c r="AF188" s="14"/>
      <c r="AG188" s="14"/>
      <c r="AH188" s="14"/>
      <c r="AI188" s="14"/>
      <c r="AJ188" s="14"/>
      <c r="AK188" s="14"/>
      <c r="AL188" s="14"/>
    </row>
    <row r="189" spans="1:38" ht="36.75" customHeight="1">
      <c r="A189" s="34">
        <f t="shared" si="7"/>
        <v>180</v>
      </c>
      <c r="B189" s="27" t="s">
        <v>110</v>
      </c>
      <c r="C189" s="27" t="s">
        <v>8</v>
      </c>
      <c r="D189" s="27" t="s">
        <v>41</v>
      </c>
      <c r="E189" s="27" t="s">
        <v>36</v>
      </c>
      <c r="F189" s="27" t="s">
        <v>22</v>
      </c>
      <c r="G189" s="27" t="s">
        <v>36</v>
      </c>
      <c r="H189" s="27" t="s">
        <v>23</v>
      </c>
      <c r="I189" s="27" t="s">
        <v>191</v>
      </c>
      <c r="J189" s="25" t="s">
        <v>182</v>
      </c>
      <c r="K189" s="45" t="s">
        <v>105</v>
      </c>
      <c r="L189" s="36"/>
      <c r="M189" s="36"/>
      <c r="N189" s="36"/>
      <c r="O189" s="36"/>
      <c r="P189" s="36">
        <f>P190</f>
        <v>60</v>
      </c>
      <c r="Q189" s="37">
        <f>Q190</f>
        <v>60</v>
      </c>
      <c r="R189" s="36"/>
      <c r="S189" s="36"/>
      <c r="T189" s="36"/>
      <c r="AF189" s="14"/>
      <c r="AG189" s="14"/>
      <c r="AH189" s="14"/>
      <c r="AI189" s="14"/>
      <c r="AJ189" s="14"/>
      <c r="AK189" s="14"/>
      <c r="AL189" s="14"/>
    </row>
    <row r="190" spans="1:38" ht="29.25" customHeight="1">
      <c r="A190" s="34">
        <f t="shared" si="7"/>
        <v>181</v>
      </c>
      <c r="B190" s="27" t="s">
        <v>110</v>
      </c>
      <c r="C190" s="27" t="s">
        <v>8</v>
      </c>
      <c r="D190" s="27" t="s">
        <v>41</v>
      </c>
      <c r="E190" s="27" t="s">
        <v>36</v>
      </c>
      <c r="F190" s="27" t="s">
        <v>184</v>
      </c>
      <c r="G190" s="27" t="s">
        <v>36</v>
      </c>
      <c r="H190" s="27" t="s">
        <v>23</v>
      </c>
      <c r="I190" s="27" t="s">
        <v>191</v>
      </c>
      <c r="J190" s="25" t="s">
        <v>183</v>
      </c>
      <c r="K190" s="45" t="s">
        <v>105</v>
      </c>
      <c r="L190" s="36">
        <v>100</v>
      </c>
      <c r="M190" s="36">
        <v>100</v>
      </c>
      <c r="N190" s="36">
        <v>100</v>
      </c>
      <c r="O190" s="36">
        <v>100</v>
      </c>
      <c r="P190" s="36">
        <v>60</v>
      </c>
      <c r="Q190" s="37">
        <v>60</v>
      </c>
      <c r="R190" s="36"/>
      <c r="S190" s="36"/>
      <c r="T190" s="36"/>
      <c r="AF190" s="14"/>
      <c r="AG190" s="14"/>
      <c r="AH190" s="14"/>
      <c r="AI190" s="14"/>
      <c r="AJ190" s="14"/>
      <c r="AK190" s="14"/>
      <c r="AL190" s="14"/>
    </row>
    <row r="191" spans="1:38" ht="65.25" customHeight="1">
      <c r="A191" s="34">
        <f t="shared" si="7"/>
        <v>182</v>
      </c>
      <c r="B191" s="31" t="s">
        <v>22</v>
      </c>
      <c r="C191" s="31" t="s">
        <v>8</v>
      </c>
      <c r="D191" s="31" t="s">
        <v>55</v>
      </c>
      <c r="E191" s="31" t="s">
        <v>20</v>
      </c>
      <c r="F191" s="31" t="s">
        <v>22</v>
      </c>
      <c r="G191" s="31" t="s">
        <v>20</v>
      </c>
      <c r="H191" s="31" t="s">
        <v>23</v>
      </c>
      <c r="I191" s="31" t="s">
        <v>22</v>
      </c>
      <c r="J191" s="32" t="s">
        <v>190</v>
      </c>
      <c r="K191" s="45"/>
      <c r="L191" s="36"/>
      <c r="M191" s="36"/>
      <c r="N191" s="36"/>
      <c r="O191" s="36"/>
      <c r="P191" s="36">
        <f>P193</f>
        <v>751.5</v>
      </c>
      <c r="Q191" s="36">
        <f>Q193</f>
        <v>751.46</v>
      </c>
      <c r="R191" s="36"/>
      <c r="S191" s="36"/>
      <c r="T191" s="36"/>
      <c r="AF191" s="14"/>
      <c r="AG191" s="14"/>
      <c r="AH191" s="14"/>
      <c r="AI191" s="14"/>
      <c r="AJ191" s="14"/>
      <c r="AK191" s="14"/>
      <c r="AL191" s="14"/>
    </row>
    <row r="192" spans="1:38" ht="31.5" customHeight="1">
      <c r="A192" s="34">
        <f t="shared" si="7"/>
        <v>183</v>
      </c>
      <c r="B192" s="27" t="s">
        <v>22</v>
      </c>
      <c r="C192" s="27" t="s">
        <v>8</v>
      </c>
      <c r="D192" s="27" t="s">
        <v>55</v>
      </c>
      <c r="E192" s="27" t="s">
        <v>36</v>
      </c>
      <c r="F192" s="27" t="s">
        <v>22</v>
      </c>
      <c r="G192" s="27" t="s">
        <v>36</v>
      </c>
      <c r="H192" s="27" t="s">
        <v>23</v>
      </c>
      <c r="I192" s="27" t="s">
        <v>191</v>
      </c>
      <c r="J192" s="25" t="s">
        <v>242</v>
      </c>
      <c r="K192" s="45"/>
      <c r="L192" s="36">
        <v>100</v>
      </c>
      <c r="M192" s="36">
        <v>100</v>
      </c>
      <c r="N192" s="36">
        <v>100</v>
      </c>
      <c r="O192" s="36">
        <v>100</v>
      </c>
      <c r="P192" s="36">
        <f>P193</f>
        <v>751.5</v>
      </c>
      <c r="Q192" s="36">
        <f>Q193</f>
        <v>751.46</v>
      </c>
      <c r="R192" s="36"/>
      <c r="S192" s="36"/>
      <c r="T192" s="36"/>
      <c r="AF192" s="14"/>
      <c r="AG192" s="14"/>
      <c r="AH192" s="14"/>
      <c r="AI192" s="14"/>
      <c r="AJ192" s="14"/>
      <c r="AK192" s="14"/>
      <c r="AL192" s="14"/>
    </row>
    <row r="193" spans="1:38" ht="30" customHeight="1">
      <c r="A193" s="34">
        <f t="shared" si="7"/>
        <v>184</v>
      </c>
      <c r="B193" s="27" t="s">
        <v>125</v>
      </c>
      <c r="C193" s="27" t="s">
        <v>8</v>
      </c>
      <c r="D193" s="27" t="s">
        <v>55</v>
      </c>
      <c r="E193" s="27" t="s">
        <v>36</v>
      </c>
      <c r="F193" s="27" t="s">
        <v>38</v>
      </c>
      <c r="G193" s="27" t="s">
        <v>36</v>
      </c>
      <c r="H193" s="27" t="s">
        <v>23</v>
      </c>
      <c r="I193" s="27" t="s">
        <v>191</v>
      </c>
      <c r="J193" s="25" t="s">
        <v>154</v>
      </c>
      <c r="K193" s="45" t="s">
        <v>153</v>
      </c>
      <c r="L193" s="36">
        <v>100</v>
      </c>
      <c r="M193" s="36">
        <v>100</v>
      </c>
      <c r="N193" s="36">
        <v>100</v>
      </c>
      <c r="O193" s="36">
        <v>100</v>
      </c>
      <c r="P193" s="36">
        <v>751.5</v>
      </c>
      <c r="Q193" s="36">
        <v>751.46</v>
      </c>
      <c r="R193" s="36"/>
      <c r="S193" s="36"/>
      <c r="T193" s="36"/>
      <c r="U193" s="13"/>
      <c r="V193" s="13"/>
      <c r="W193" s="13"/>
      <c r="X193" s="13"/>
      <c r="Y193" s="13"/>
      <c r="AF193" s="14"/>
      <c r="AG193" s="14"/>
      <c r="AH193" s="14"/>
      <c r="AI193" s="14"/>
      <c r="AJ193" s="14"/>
      <c r="AK193" s="14"/>
      <c r="AL193" s="14"/>
    </row>
    <row r="194" spans="1:38" ht="27" customHeight="1">
      <c r="A194" s="34">
        <f t="shared" si="7"/>
        <v>185</v>
      </c>
      <c r="B194" s="31" t="s">
        <v>22</v>
      </c>
      <c r="C194" s="31" t="s">
        <v>8</v>
      </c>
      <c r="D194" s="31" t="s">
        <v>65</v>
      </c>
      <c r="E194" s="31" t="s">
        <v>20</v>
      </c>
      <c r="F194" s="31" t="s">
        <v>22</v>
      </c>
      <c r="G194" s="31" t="s">
        <v>20</v>
      </c>
      <c r="H194" s="31" t="s">
        <v>23</v>
      </c>
      <c r="I194" s="31" t="s">
        <v>22</v>
      </c>
      <c r="J194" s="32" t="s">
        <v>64</v>
      </c>
      <c r="K194" s="45"/>
      <c r="L194" s="36"/>
      <c r="M194" s="36"/>
      <c r="N194" s="36"/>
      <c r="O194" s="36"/>
      <c r="P194" s="36">
        <f>P195</f>
        <v>-806.2</v>
      </c>
      <c r="Q194" s="36">
        <f>Q195</f>
        <v>-806.2</v>
      </c>
      <c r="R194" s="36"/>
      <c r="S194" s="36"/>
      <c r="T194" s="36"/>
      <c r="AF194" s="14"/>
      <c r="AG194" s="14"/>
      <c r="AH194" s="14"/>
      <c r="AI194" s="14"/>
      <c r="AJ194" s="14"/>
      <c r="AK194" s="14"/>
      <c r="AL194" s="14"/>
    </row>
    <row r="195" spans="1:38" ht="42.75" customHeight="1">
      <c r="A195" s="34">
        <f t="shared" si="7"/>
        <v>186</v>
      </c>
      <c r="B195" s="31" t="s">
        <v>125</v>
      </c>
      <c r="C195" s="31" t="s">
        <v>8</v>
      </c>
      <c r="D195" s="31" t="s">
        <v>65</v>
      </c>
      <c r="E195" s="33">
        <v>60</v>
      </c>
      <c r="F195" s="33">
        <v>10</v>
      </c>
      <c r="G195" s="31" t="s">
        <v>36</v>
      </c>
      <c r="H195" s="31" t="s">
        <v>23</v>
      </c>
      <c r="I195" s="27">
        <v>150</v>
      </c>
      <c r="J195" s="25" t="s">
        <v>172</v>
      </c>
      <c r="K195" s="45" t="s">
        <v>153</v>
      </c>
      <c r="L195" s="36">
        <v>100</v>
      </c>
      <c r="M195" s="36">
        <v>100</v>
      </c>
      <c r="N195" s="36">
        <v>100</v>
      </c>
      <c r="O195" s="36">
        <v>100</v>
      </c>
      <c r="P195" s="36">
        <v>-806.2</v>
      </c>
      <c r="Q195" s="36">
        <v>-806.2</v>
      </c>
      <c r="R195" s="36"/>
      <c r="S195" s="36"/>
      <c r="T195" s="36"/>
      <c r="AF195" s="14"/>
      <c r="AG195" s="14"/>
      <c r="AH195" s="14"/>
      <c r="AI195" s="14"/>
      <c r="AJ195" s="14"/>
      <c r="AK195" s="14"/>
      <c r="AL195" s="14"/>
    </row>
    <row r="196" spans="1:38" ht="12.75">
      <c r="A196" s="34">
        <f t="shared" si="7"/>
        <v>187</v>
      </c>
      <c r="B196" s="35"/>
      <c r="C196" s="35"/>
      <c r="D196" s="35"/>
      <c r="E196" s="35"/>
      <c r="F196" s="35"/>
      <c r="G196" s="35"/>
      <c r="H196" s="35"/>
      <c r="I196" s="35"/>
      <c r="J196" s="28" t="s">
        <v>21</v>
      </c>
      <c r="K196" s="35"/>
      <c r="L196" s="36"/>
      <c r="M196" s="36"/>
      <c r="N196" s="36"/>
      <c r="O196" s="36"/>
      <c r="P196" s="36">
        <f>P8+P100</f>
        <v>1144210.6</v>
      </c>
      <c r="Q196" s="36">
        <f>Q8+Q100</f>
        <v>1507949.29</v>
      </c>
      <c r="R196" s="36">
        <f>R8+R100</f>
        <v>1321533.25</v>
      </c>
      <c r="S196" s="36">
        <f>S8+S100</f>
        <v>1229821.6</v>
      </c>
      <c r="T196" s="36">
        <f>T8+T100</f>
        <v>1227174.1</v>
      </c>
      <c r="U196" s="13"/>
      <c r="V196" s="13"/>
      <c r="W196" s="13"/>
      <c r="X196" s="13"/>
      <c r="Y196" s="13"/>
      <c r="Z196" s="13"/>
      <c r="AF196" s="14"/>
      <c r="AG196" s="14"/>
      <c r="AH196" s="14"/>
      <c r="AI196" s="14"/>
      <c r="AJ196" s="14"/>
      <c r="AK196" s="14"/>
      <c r="AL196" s="14"/>
    </row>
    <row r="197" spans="2:21" ht="50.25" customHeight="1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2:21" ht="84.75" customHeight="1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2:21" ht="12.7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</row>
  </sheetData>
  <sheetProtection/>
  <mergeCells count="16">
    <mergeCell ref="B199:U199"/>
    <mergeCell ref="J4:J6"/>
    <mergeCell ref="T5:T6"/>
    <mergeCell ref="S5:S6"/>
    <mergeCell ref="B4:I4"/>
    <mergeCell ref="C5:G5"/>
    <mergeCell ref="H5:I5"/>
    <mergeCell ref="B5:B6"/>
    <mergeCell ref="L4:O5"/>
    <mergeCell ref="K4:K6"/>
    <mergeCell ref="A2:T2"/>
    <mergeCell ref="R5:R6"/>
    <mergeCell ref="Q4:Q6"/>
    <mergeCell ref="R4:T4"/>
    <mergeCell ref="P4:P6"/>
    <mergeCell ref="A4:A6"/>
  </mergeCells>
  <printOptions/>
  <pageMargins left="0.4724409448818898" right="0.35433070866141736" top="0.3937007874015748" bottom="0.1968503937007874" header="0" footer="0.1968503937007874"/>
  <pageSetup firstPageNumber="3431" useFirstPageNumber="1" fitToHeight="5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1542</cp:lastModifiedBy>
  <cp:lastPrinted>2023-11-14T07:33:48Z</cp:lastPrinted>
  <dcterms:created xsi:type="dcterms:W3CDTF">2012-10-11T11:27:54Z</dcterms:created>
  <dcterms:modified xsi:type="dcterms:W3CDTF">2023-11-14T07:38:29Z</dcterms:modified>
  <cp:category/>
  <cp:version/>
  <cp:contentType/>
  <cp:contentStatus/>
</cp:coreProperties>
</file>