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ояснит. по доходам" sheetId="10" r:id="rId10"/>
    <sheet name="пояснит. по расходам" sheetId="11" r:id="rId11"/>
  </sheets>
  <definedNames>
    <definedName name="_xlnm.Print_Titles" localSheetId="9">'пояснит. по доходам'!$6:$8</definedName>
    <definedName name="_xlnm.Print_Titles" localSheetId="10">'пояснит. по расходам'!$5:$5</definedName>
    <definedName name="_xlnm.Print_Titles" localSheetId="1">'прил 2'!$12:$14</definedName>
    <definedName name="_xlnm.Print_Titles" localSheetId="2">'прил 3'!$11:$13</definedName>
    <definedName name="_xlnm.Print_Titles" localSheetId="3">'прил 4'!$13:$15</definedName>
    <definedName name="_xlnm.Print_Titles" localSheetId="4">'прил 5'!$16:$17</definedName>
  </definedNames>
  <calcPr fullCalcOnLoad="1"/>
</workbook>
</file>

<file path=xl/sharedStrings.xml><?xml version="1.0" encoding="utf-8"?>
<sst xmlns="http://schemas.openxmlformats.org/spreadsheetml/2006/main" count="7300" uniqueCount="864">
  <si>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</si>
  <si>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</si>
  <si>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</si>
  <si>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</si>
  <si>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</si>
  <si>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</si>
  <si>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</si>
  <si>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</si>
  <si>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</si>
  <si>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</si>
  <si>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культуры"</t>
  </si>
  <si>
    <t>0600000</t>
  </si>
  <si>
    <t>0610000</t>
  </si>
  <si>
    <t>0618370</t>
  </si>
  <si>
    <t>0630000</t>
  </si>
  <si>
    <t>0638001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</si>
  <si>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</si>
  <si>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</si>
  <si>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</si>
  <si>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</si>
  <si>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</si>
  <si>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</si>
  <si>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</si>
  <si>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</si>
  <si>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</si>
  <si>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</si>
  <si>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</si>
  <si>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</si>
  <si>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</si>
  <si>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</si>
  <si>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</si>
  <si>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</si>
  <si>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</si>
  <si>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</si>
  <si>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Межбюджетные трансферты общего характера бюджетам бюджетной системы Российской Федерации</t>
  </si>
  <si>
    <t>Подпрограмма "Развитие дошкольного, общего и дополнительного образования"</t>
  </si>
  <si>
    <t>0117588</t>
  </si>
  <si>
    <t>0118001</t>
  </si>
  <si>
    <t>0117564</t>
  </si>
  <si>
    <t>0118002</t>
  </si>
  <si>
    <t>0118003</t>
  </si>
  <si>
    <t>0118110</t>
  </si>
  <si>
    <t>0120000</t>
  </si>
  <si>
    <t>0128130</t>
  </si>
  <si>
    <t>0140000</t>
  </si>
  <si>
    <t>0148150</t>
  </si>
  <si>
    <t>1058465</t>
  </si>
  <si>
    <t>0130000</t>
  </si>
  <si>
    <t>0137582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</si>
  <si>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</si>
  <si>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</si>
  <si>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</si>
  <si>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</si>
  <si>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</si>
  <si>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</si>
  <si>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</si>
  <si>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</si>
  <si>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</si>
  <si>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</si>
  <si>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</si>
  <si>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</si>
  <si>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</si>
  <si>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</si>
  <si>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</si>
  <si>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</si>
  <si>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</si>
  <si>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</si>
  <si>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</si>
  <si>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</si>
  <si>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</si>
  <si>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</si>
  <si>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</si>
  <si>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</si>
  <si>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</si>
  <si>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</si>
  <si>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</si>
  <si>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</si>
  <si>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</si>
  <si>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</si>
  <si>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</si>
  <si>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</si>
  <si>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</si>
  <si>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</si>
  <si>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</si>
  <si>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</si>
  <si>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</si>
  <si>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</si>
  <si>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</si>
  <si>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</si>
  <si>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</si>
  <si>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</si>
  <si>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</si>
  <si>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</si>
  <si>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</si>
  <si>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</si>
  <si>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</si>
  <si>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</si>
  <si>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</si>
  <si>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</si>
  <si>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</si>
  <si>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</si>
  <si>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</si>
  <si>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</si>
  <si>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</si>
  <si>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</si>
  <si>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</si>
  <si>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</si>
  <si>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Приложение   9</t>
  </si>
  <si>
    <t xml:space="preserve">                                                                                                                                                    Приложение     21</t>
  </si>
  <si>
    <t xml:space="preserve">                                                                                     к решению Назаровского  районного Совета депутатов </t>
  </si>
  <si>
    <t xml:space="preserve">                                                                                       от  18.12. 2014г.  №  48-277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</si>
  <si>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</si>
  <si>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</si>
  <si>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</si>
  <si>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</si>
  <si>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</si>
  <si>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</si>
  <si>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</si>
  <si>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</si>
  <si>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</si>
  <si>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</si>
  <si>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</si>
  <si>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 xml:space="preserve">                                                                                                                                                    Приложение     8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</si>
  <si>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муниципальной программы "Обращение с отходами на территории Назаровского района"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</si>
  <si>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муниципальной программы " Обращение с отходами на территории Назаровского района"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</si>
  <si>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муниципальной программы "Обращение с отходами на территории Назаровского района"</t>
  </si>
  <si>
    <t>Выполнение государственной экспертизы проектной документации и инженерных изысканий в рамках отдельных мероприятий муниципальной программы "Обращение с отходами на территории Назаровского района"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</si>
  <si>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муниципальной  программы "Обращение с отходами на территории Назаровского района"</t>
  </si>
  <si>
    <t>0558368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</si>
  <si>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</si>
  <si>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</si>
  <si>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</si>
  <si>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водозаборных скважин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</si>
  <si>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0328321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</si>
  <si>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</si>
  <si>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</si>
  <si>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муниципальной программы "Обращение с отходами на территории Назаровского района"</t>
  </si>
  <si>
    <t xml:space="preserve">районного Совета депутатов "О районном бюджете на 2015 год и плановый период 2016-2017 годов" </t>
  </si>
  <si>
    <t xml:space="preserve"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</t>
  </si>
  <si>
    <t xml:space="preserve"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</si>
  <si>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Уточнение  за счет местного бюджета:</t>
  </si>
  <si>
    <t>Дотация на поддержку мер по обеспечению сбалансированности бюджета Подсососенский с/с- беговая дорожка-744т.р., ремонт крыши  СДК-400 т.р.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</si>
  <si>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 уменьшены в связи с погашением бюджетного кредита, заимствованного у Верхнеададымского сельского Совета в декабре 2014 года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</si>
  <si>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</si>
  <si>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</si>
  <si>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</si>
  <si>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</si>
  <si>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</si>
  <si>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</si>
  <si>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</si>
  <si>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Сумма             на 2015 год</t>
  </si>
  <si>
    <t xml:space="preserve">                                 Приложение 4</t>
  </si>
  <si>
    <t xml:space="preserve">          к решению Назаровского районного Совета депутатов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</si>
  <si>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</si>
  <si>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Приложение  5</t>
  </si>
  <si>
    <t>Приложение  10</t>
  </si>
  <si>
    <t>17</t>
  </si>
  <si>
    <t>180</t>
  </si>
  <si>
    <t>ПРОЧИЕ НЕНАЛОГОВЫЕ ДОХОДЫ</t>
  </si>
  <si>
    <t xml:space="preserve">Прочие неналоговые доходы </t>
  </si>
  <si>
    <t>Прочие неналоговые доходы бюджетов муниципальных районов</t>
  </si>
  <si>
    <t>115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</si>
  <si>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</si>
  <si>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07</t>
  </si>
  <si>
    <t>Прочие безвозмездные  поступления</t>
  </si>
  <si>
    <t xml:space="preserve">Прочие безвозмездные поступления в бюджеты муниципальных районов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</si>
  <si>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</si>
  <si>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</si>
  <si>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</si>
  <si>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Приложение 2</t>
  </si>
  <si>
    <t>Отклонение</t>
  </si>
  <si>
    <t>по доходной части</t>
  </si>
  <si>
    <t>Пояснительная записка к проекту решения "О внесении изменений в решение Назаровского районного Совета депутатов от 18.12.2014 № 48-277"О районном бюджете на 2015 год и плановый период 2016-2017 годов"</t>
  </si>
  <si>
    <t xml:space="preserve">                     Приложение   6</t>
  </si>
  <si>
    <t>бюджетам поселений на  региональную выплату и выплат,</t>
  </si>
  <si>
    <t xml:space="preserve">обеспечивающих уровень заработной платы работников бюджетной </t>
  </si>
  <si>
    <t>сферы на ниже размера минимальной заработной платы</t>
  </si>
  <si>
    <t>(минимального размера оплаты труда)</t>
  </si>
  <si>
    <t>Приложение  25</t>
  </si>
  <si>
    <t>Приложение   7</t>
  </si>
  <si>
    <t>Приложение  20</t>
  </si>
  <si>
    <t xml:space="preserve">бюджетам поселений на текущий и капитальный ремонт зданий </t>
  </si>
  <si>
    <t>осуществляемых в процессе текущего и капитального ремонта</t>
  </si>
  <si>
    <t>муниципальных учреждений культуры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</si>
  <si>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</si>
  <si>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</si>
  <si>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</si>
  <si>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(Тыс. руб.)</t>
  </si>
  <si>
    <t>Решение от 26.03.2015       № 50-285</t>
  </si>
  <si>
    <t xml:space="preserve">Решение от          28.05.2015           № 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</si>
  <si>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</si>
  <si>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</si>
  <si>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и помещений учреждений культуры, выполнение мероприятий по </t>
  </si>
  <si>
    <t xml:space="preserve">повышению пожарной и террористической безопасности учреждений, </t>
  </si>
  <si>
    <t>Обеспечение проведения выборов и референдумов</t>
  </si>
  <si>
    <t>0107</t>
  </si>
  <si>
    <t>Проведение выборов в органы местного самоуправления в рамках непрограммных расходов органов местного самоуправления</t>
  </si>
  <si>
    <t>9418813</t>
  </si>
  <si>
    <t>Специальные расходы</t>
  </si>
  <si>
    <t>880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</si>
  <si>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</si>
  <si>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</si>
  <si>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0558361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</si>
  <si>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</si>
  <si>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0957607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</si>
  <si>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</si>
  <si>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</si>
  <si>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Подпрограмма "Социальная поддержка семей, имеющих детей"</t>
  </si>
  <si>
    <t>0220000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</si>
  <si>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</si>
  <si>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</si>
  <si>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</si>
  <si>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</si>
  <si>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</si>
  <si>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</si>
  <si>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на 2015 год и плановый период 2016-2017 годов</t>
  </si>
  <si>
    <t xml:space="preserve">                     Приложение  17</t>
  </si>
  <si>
    <t>1403</t>
  </si>
  <si>
    <t>Доходы районного бюджета на 2015 год и плановый период 2016-2017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</si>
  <si>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</si>
  <si>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</si>
  <si>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2015 года</t>
  </si>
  <si>
    <t>Доходы 
районного
бюджета 
2016 года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</si>
  <si>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</si>
  <si>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</si>
  <si>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</si>
  <si>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</si>
  <si>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</si>
  <si>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</si>
  <si>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</si>
  <si>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</si>
  <si>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</si>
  <si>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</si>
  <si>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</si>
  <si>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t>020</t>
  </si>
  <si>
    <t>030</t>
  </si>
  <si>
    <t>03</t>
  </si>
  <si>
    <t>04</t>
  </si>
  <si>
    <t>08</t>
  </si>
  <si>
    <t>11</t>
  </si>
  <si>
    <t>013</t>
  </si>
  <si>
    <t>035</t>
  </si>
  <si>
    <t>12</t>
  </si>
  <si>
    <t>040</t>
  </si>
  <si>
    <t>13</t>
  </si>
  <si>
    <t>990</t>
  </si>
  <si>
    <t>995</t>
  </si>
  <si>
    <t>14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</si>
  <si>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</si>
  <si>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</si>
  <si>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</si>
  <si>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</si>
  <si>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</si>
  <si>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</t>
  </si>
  <si>
    <t>25</t>
  </si>
  <si>
    <t>в том числе:</t>
  </si>
  <si>
    <t>060</t>
  </si>
  <si>
    <t>28</t>
  </si>
  <si>
    <t>Дотации бюджетам муниципальных районов на выравнивание бюджетной обеспеченности</t>
  </si>
  <si>
    <t>0638002</t>
  </si>
  <si>
    <t>0638383</t>
  </si>
  <si>
    <t>0638384</t>
  </si>
  <si>
    <t>0620000</t>
  </si>
  <si>
    <t>0628376</t>
  </si>
  <si>
    <t>СОЦИАЛЬНАЯ ПОЛИТИКА</t>
  </si>
  <si>
    <t>Муниципальная программа "Развитие физической культуры и спорта Назаровского района"</t>
  </si>
  <si>
    <t>0710000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</si>
  <si>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</si>
  <si>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</si>
  <si>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</si>
  <si>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</si>
  <si>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</si>
  <si>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</si>
  <si>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</si>
  <si>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Возврат бюджетных кредитов, предоставленные внутри страны в валюте Российской Федерации</t>
  </si>
  <si>
    <t>094 01  06  05  00 00  0000  600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</si>
  <si>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</si>
  <si>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</si>
  <si>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</si>
  <si>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</si>
  <si>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</si>
  <si>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</si>
  <si>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</si>
  <si>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</si>
  <si>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</si>
  <si>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</si>
  <si>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</si>
  <si>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35</t>
  </si>
  <si>
    <t>43</t>
  </si>
  <si>
    <t>90</t>
  </si>
  <si>
    <t>050</t>
  </si>
  <si>
    <t>2711</t>
  </si>
  <si>
    <t>0003</t>
  </si>
  <si>
    <t>003</t>
  </si>
  <si>
    <t>999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</si>
  <si>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</si>
  <si>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</si>
  <si>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024</t>
  </si>
  <si>
    <t>029</t>
  </si>
  <si>
    <t>119</t>
  </si>
  <si>
    <t>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</si>
  <si>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</si>
  <si>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0138141</t>
  </si>
  <si>
    <t>0138142</t>
  </si>
  <si>
    <t>0138144</t>
  </si>
  <si>
    <t>0150000</t>
  </si>
  <si>
    <t>0158001</t>
  </si>
  <si>
    <t>0117554</t>
  </si>
  <si>
    <t>0117566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</si>
  <si>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</si>
  <si>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</si>
  <si>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</si>
  <si>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</si>
  <si>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</si>
  <si>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</si>
  <si>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</si>
  <si>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1418602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</si>
  <si>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</si>
  <si>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</si>
  <si>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</si>
  <si>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</si>
  <si>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</si>
  <si>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</si>
  <si>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</si>
  <si>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</si>
  <si>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</si>
  <si>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Иные выплаты населению</t>
  </si>
  <si>
    <t>360</t>
  </si>
  <si>
    <t>Раздел, подраздел</t>
  </si>
  <si>
    <t>Сумма на 2015 год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</si>
  <si>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</si>
  <si>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</si>
  <si>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</si>
  <si>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</si>
  <si>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</si>
  <si>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</si>
  <si>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</si>
  <si>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</si>
  <si>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ОБЩЕГОСУДАРСТВЕННЫЕ ВОПРОСЫ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</si>
  <si>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</si>
  <si>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</si>
  <si>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</si>
  <si>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</si>
  <si>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</si>
  <si>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</si>
  <si>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</si>
  <si>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</si>
  <si>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0428357</t>
  </si>
  <si>
    <t>1100000</t>
  </si>
  <si>
    <t>Отдельные мероприятия</t>
  </si>
  <si>
    <t>1150000</t>
  </si>
  <si>
    <t>Другие общегосударственные вопросы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</si>
  <si>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</si>
  <si>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</si>
  <si>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</si>
  <si>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</si>
  <si>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</si>
  <si>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</si>
  <si>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</si>
  <si>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</si>
  <si>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</si>
  <si>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</si>
  <si>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</si>
  <si>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</si>
  <si>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</si>
  <si>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</si>
  <si>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</si>
  <si>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</si>
  <si>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</si>
  <si>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</si>
  <si>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</si>
  <si>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</si>
  <si>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</si>
  <si>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</si>
  <si>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</si>
  <si>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</si>
  <si>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</si>
  <si>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</si>
  <si>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</si>
  <si>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</si>
  <si>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</si>
  <si>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0700000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</si>
  <si>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</si>
  <si>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</si>
  <si>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</si>
  <si>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</si>
  <si>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</si>
  <si>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</si>
  <si>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</si>
  <si>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</si>
  <si>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</si>
  <si>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</si>
  <si>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</si>
  <si>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</si>
  <si>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</si>
  <si>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</si>
  <si>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</si>
  <si>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</si>
  <si>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</si>
  <si>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</si>
  <si>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</si>
  <si>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</si>
  <si>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</si>
  <si>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</si>
  <si>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</si>
  <si>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</si>
  <si>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</si>
  <si>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</si>
  <si>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</si>
  <si>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</si>
  <si>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</si>
  <si>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</si>
  <si>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</si>
  <si>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</si>
  <si>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</si>
  <si>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</si>
  <si>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</si>
  <si>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</si>
  <si>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</si>
  <si>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</si>
  <si>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Возврат бюджетных кредитов, предоставленных другим бюджетам  бюджетной системы Российской Федерации  из бюджетов муниципальных районов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</si>
  <si>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</si>
  <si>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</si>
  <si>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</si>
  <si>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</si>
  <si>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</si>
  <si>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</si>
  <si>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</si>
  <si>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</si>
  <si>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</si>
  <si>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</si>
  <si>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</si>
  <si>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</si>
  <si>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 xml:space="preserve">                                                                          к решению Назаровского районного Совета депутатов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</si>
  <si>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</si>
  <si>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</si>
  <si>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</si>
  <si>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</si>
  <si>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</si>
  <si>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</si>
  <si>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</si>
  <si>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</si>
  <si>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</si>
  <si>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</si>
  <si>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</si>
  <si>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Получение кредитов от других бюджетов бюджетной системы в валюте Российской Федерации</t>
  </si>
  <si>
    <t>094 01  03  00  00  00  0000  700</t>
  </si>
  <si>
    <t>Получение кредитов от других бюджетов бюджетной системы в валюте Российской Федерации бюджетом муниципального района</t>
  </si>
  <si>
    <t>2</t>
  </si>
  <si>
    <t>2015 год</t>
  </si>
  <si>
    <t>2016 год</t>
  </si>
  <si>
    <t xml:space="preserve"> по обеспечению сбалансированности бюджетов  поселений  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</si>
  <si>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</si>
  <si>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</si>
  <si>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</si>
  <si>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</si>
  <si>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</si>
  <si>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</si>
  <si>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</si>
  <si>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</si>
  <si>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</si>
  <si>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</si>
  <si>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</si>
  <si>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</si>
  <si>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</si>
  <si>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ДОХОДЫ ОТ ПРОДАЖИ МАТЕРИАЛЬНЫХ И НЕМАТЕРИАЛЬНЫХ АКТИВОВ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</si>
  <si>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</si>
  <si>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</si>
  <si>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</si>
  <si>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</si>
  <si>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</si>
  <si>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</si>
  <si>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</si>
  <si>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</si>
  <si>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</si>
  <si>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</si>
  <si>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</si>
  <si>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</si>
  <si>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</si>
  <si>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</si>
  <si>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</si>
  <si>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</si>
  <si>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</si>
  <si>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</si>
  <si>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</si>
  <si>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</si>
  <si>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</si>
  <si>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</si>
  <si>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</si>
  <si>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</si>
  <si>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</si>
  <si>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</si>
  <si>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</si>
  <si>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</si>
  <si>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</si>
  <si>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</si>
  <si>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</si>
  <si>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</si>
  <si>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</si>
  <si>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</si>
  <si>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</si>
  <si>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</si>
  <si>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</si>
  <si>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</si>
  <si>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</si>
  <si>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</si>
  <si>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</si>
  <si>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</si>
  <si>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</si>
  <si>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</si>
  <si>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</si>
  <si>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</si>
  <si>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</si>
  <si>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</si>
  <si>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</si>
  <si>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</si>
  <si>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</si>
  <si>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</si>
  <si>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</si>
  <si>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</si>
  <si>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</si>
  <si>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</si>
  <si>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</si>
  <si>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1158471</t>
  </si>
  <si>
    <t>1158472</t>
  </si>
  <si>
    <t>1158473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</si>
  <si>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</si>
  <si>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</si>
  <si>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</si>
  <si>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</si>
  <si>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</si>
  <si>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</si>
  <si>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</si>
  <si>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</si>
  <si>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</si>
  <si>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</si>
  <si>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</si>
  <si>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</si>
  <si>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</si>
  <si>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</si>
  <si>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</si>
  <si>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</si>
  <si>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</si>
  <si>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0268226</t>
  </si>
  <si>
    <t>0268227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</si>
  <si>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</si>
  <si>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</si>
  <si>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</si>
  <si>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</si>
  <si>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</si>
  <si>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</si>
  <si>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</si>
  <si>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</si>
  <si>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</si>
  <si>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</si>
  <si>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</si>
  <si>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0558362</t>
  </si>
  <si>
    <t>0558363</t>
  </si>
  <si>
    <t>0558365</t>
  </si>
  <si>
    <t>0900000</t>
  </si>
  <si>
    <t>0950000</t>
  </si>
  <si>
    <t>0958456</t>
  </si>
  <si>
    <t>0958457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</si>
  <si>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</si>
  <si>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</si>
  <si>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</si>
  <si>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</si>
  <si>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</si>
  <si>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</si>
  <si>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на 2015 год</t>
  </si>
  <si>
    <t>Сумма на 2017 год</t>
  </si>
  <si>
    <t>Условно-утверждаемые расходы</t>
  </si>
  <si>
    <t>Ведомственная структура расходов районного бюджета на 2015 год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</si>
  <si>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</si>
  <si>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</si>
  <si>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</si>
  <si>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</si>
  <si>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</si>
  <si>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</si>
  <si>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</si>
  <si>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</si>
  <si>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</si>
  <si>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</si>
  <si>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</si>
  <si>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</si>
  <si>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0418358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</si>
  <si>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</si>
  <si>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</si>
  <si>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</si>
  <si>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</si>
  <si>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</si>
  <si>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</si>
  <si>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</si>
  <si>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</si>
  <si>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</si>
  <si>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</si>
  <si>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</si>
  <si>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</si>
  <si>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</si>
  <si>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</si>
  <si>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0615144</t>
  </si>
  <si>
    <t>1228510</t>
  </si>
  <si>
    <t>Подпрограмма "Развитие массовой физической культуры и спорта"</t>
  </si>
  <si>
    <t>Подпрограмма «Обеспечение жизнедеятельности образовательных учреждений района»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</si>
  <si>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</si>
  <si>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9428813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</si>
  <si>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</si>
  <si>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Источники финансирования дефицита районного бюджета 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</si>
  <si>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</si>
  <si>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</si>
  <si>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</si>
  <si>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</si>
  <si>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</si>
  <si>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</si>
  <si>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</si>
  <si>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</si>
  <si>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</si>
  <si>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</si>
  <si>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</si>
  <si>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</si>
  <si>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</si>
  <si>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</si>
  <si>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</si>
  <si>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</si>
  <si>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</si>
  <si>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</si>
  <si>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</si>
  <si>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</si>
  <si>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0317571</t>
  </si>
  <si>
    <t>Технологическое присоединение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</si>
  <si>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</si>
  <si>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0358342</t>
  </si>
  <si>
    <t>Выполнение работ по обследованию технического состояния здания МБОУ "Степновская средняя общеобразовательная школа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</si>
  <si>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</si>
  <si>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в Назаровском районе" муниципальной программы "Развитие молодежной политики Назаровского района"</t>
  </si>
  <si>
    <t>0811021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</si>
  <si>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</si>
  <si>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</si>
  <si>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</si>
  <si>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</si>
  <si>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</si>
  <si>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</si>
  <si>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</si>
  <si>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</si>
  <si>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</si>
  <si>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Муниципальная программа "Социальная поддержка населения Назаровского района"</t>
  </si>
  <si>
    <t xml:space="preserve"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</t>
  </si>
  <si>
    <t xml:space="preserve"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</si>
  <si>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</si>
  <si>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</si>
  <si>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</si>
  <si>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Уточнение за счет остатков 2014 года межбюджетных трансфертов :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</si>
  <si>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</t>
  </si>
  <si>
    <t>Муниципальная програмаы "Развитие молодежной политики Назаровского района"</t>
  </si>
  <si>
    <t xml:space="preserve">Обеспечение жильем молодых семей за счет средств федерального бюджета </t>
  </si>
  <si>
    <t>Кредиторская задолженность за 2014 год</t>
  </si>
  <si>
    <t xml:space="preserve">Ремонт учреждений образования </t>
  </si>
  <si>
    <t>МП "Реформирование и модернизация жилищно-коммунального хозяйства"</t>
  </si>
  <si>
    <t xml:space="preserve">Организация проведения капитального ремонта общего имущества в муниципальных домах, расположенных на территории Назаровского района 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</si>
  <si>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</t>
  </si>
  <si>
    <t>Дотация на поддержку мер по обеспечению сбалансированности бюджета(акарицидная обработка мест массового посещения населением Степновский с/с-10,0т.р,В-Ададымский-10,0 т.р,Гляденскийс/с-10т.р.,Красносопкинский с/с-10 т.р.,Павловский с/с-10т.р.,Сахаптинский с/с 10т.р.)</t>
  </si>
  <si>
    <t xml:space="preserve">Дотация на поддержку мер по обеспечению сбалансированности бюджета(разработка схем водоснабжения:В-Ададымский с/с-100т.р.,Гляденский с/с-100т.р,Дороховский с/с-100 т.р.,Краснополянский -100 т.р.,Красносопкинский с/с-200т.р.,Подсосенский с/с-100т.р.,Павловский с/с-100т.р.,Степновский с/с 200т.р.) </t>
  </si>
  <si>
    <t>Дотация на поддержку мер по обеспечению сбалансированности бюджета-кредиторская задолженность Краснополянский с/с</t>
  </si>
  <si>
    <t>Уточнение дотации на поддержку мер по обеспечению сбалансированности В-Ададымского с/с</t>
  </si>
  <si>
    <t>Дотация на поддержку мер по обеспечению сбалансированности бюджета Сахаптинскому с/с (ремонт сельских клубов-1800т.р., ремонт с/с-800,0т.р,уличное освещение -700,0т.р., пожарная сигнализация  в СДК -300 т.р., ремонт водонапорной башни-1775т.р.,  ремонт памятников -105т.р., детская площадка-136т.р.)</t>
  </si>
  <si>
    <t>Дотация на поддержку мер по обеспечению сбалансированности бюджета(ремонт дорог: Гляденскийс/с-250т.р.,,Павловский с/с-250т.р., Подсосенский 250т.р.,.Дороховский с/с-250т.р.)</t>
  </si>
  <si>
    <t>Дотация на поддержку мер по обеспечению сбалансированности бюджета- проведение выборов в органы местного самоуправления  по 100 т.р. Каждому с/с</t>
  </si>
  <si>
    <t>Уточнение дотации на поддержку мер по обеспечению сбалансированности  Преображенский с/с</t>
  </si>
  <si>
    <t>Дотация на поддержку мер по обеспечению сбалансированности бюджета- Дороховский с/с-100т.р.приобретение мебели в СДК</t>
  </si>
  <si>
    <t>МП "Развитие культуры"</t>
  </si>
  <si>
    <t xml:space="preserve">Улучшение материально-технической базы муниципальных учреждений культуры </t>
  </si>
  <si>
    <t>Дополнительно введены 2 единицы в РДК</t>
  </si>
  <si>
    <t>Приобретение мебели в Ильинский клуб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</si>
  <si>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с.Красная Сопка</t>
  </si>
  <si>
    <t>Проведение выборов в органы местного самоуправления</t>
  </si>
  <si>
    <t>Подпрограмма "Развитие и модернизация объектов коммунальной инфраструктуры Назаровского района"</t>
  </si>
  <si>
    <t>0310000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</si>
  <si>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</si>
  <si>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</si>
  <si>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</si>
  <si>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</si>
  <si>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0320000</t>
  </si>
  <si>
    <t>0350000</t>
  </si>
  <si>
    <t>Подпрограмма «Обеспечение реализации муниципальной  программы и прочие мероприятия"</t>
  </si>
  <si>
    <t>0340000</t>
  </si>
  <si>
    <t>0348330</t>
  </si>
  <si>
    <t>Расходы на выплаты персоналу казенных учреждений</t>
  </si>
  <si>
    <t>0358332</t>
  </si>
  <si>
    <t>ОБРАЗОВАНИЕ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</si>
  <si>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</si>
  <si>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</si>
  <si>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</si>
  <si>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</si>
  <si>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</si>
  <si>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</si>
  <si>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</si>
  <si>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</si>
  <si>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</si>
  <si>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</si>
  <si>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</si>
  <si>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</si>
  <si>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</si>
  <si>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</si>
  <si>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094 01  03  00  00  00  0000  800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</si>
  <si>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</si>
  <si>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</si>
  <si>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</si>
  <si>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</si>
  <si>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</si>
  <si>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</si>
  <si>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</si>
  <si>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</si>
  <si>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</si>
  <si>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</si>
  <si>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</si>
  <si>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</si>
  <si>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</si>
  <si>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</si>
  <si>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</si>
  <si>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</si>
  <si>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</si>
  <si>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</si>
  <si>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</si>
  <si>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</si>
  <si>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</si>
  <si>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</si>
  <si>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</si>
  <si>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</si>
  <si>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</si>
  <si>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</si>
  <si>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</si>
  <si>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</si>
  <si>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</si>
  <si>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</si>
  <si>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</si>
  <si>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НАЦИОНАЛЬНАЯ ЭКОНОМИКА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</si>
  <si>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</si>
  <si>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</si>
  <si>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</si>
  <si>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</si>
  <si>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</si>
  <si>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</si>
  <si>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</si>
  <si>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</si>
  <si>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1220000</t>
  </si>
  <si>
    <t>1227518</t>
  </si>
  <si>
    <t>1228512</t>
  </si>
  <si>
    <t>Подрограмма "Обеспечение реализации муниципальной программы и прочие мероприятия"</t>
  </si>
  <si>
    <t>1230000</t>
  </si>
  <si>
    <t>0260000</t>
  </si>
  <si>
    <t>0267513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</si>
  <si>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</si>
  <si>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</si>
  <si>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</si>
  <si>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</si>
  <si>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</si>
  <si>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</si>
  <si>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</si>
  <si>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</si>
  <si>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</si>
  <si>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</si>
  <si>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</si>
  <si>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</si>
  <si>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</si>
  <si>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</si>
  <si>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                                                                                                                            от  18.12. 2014г. №    48-277</t>
  </si>
  <si>
    <t xml:space="preserve">                                                                                                                     от 18.12.2014 г.  № 48-277</t>
  </si>
  <si>
    <t xml:space="preserve">                                                                                                                            от 18.12. 2014г. №   48-277</t>
  </si>
  <si>
    <t>от 18.12.2014г.      № 48-277</t>
  </si>
  <si>
    <t xml:space="preserve">                      от  18.12.2014 г.     № 48-277</t>
  </si>
  <si>
    <t xml:space="preserve">                                                                                       от 18.12. 2014г.  №  48-277</t>
  </si>
  <si>
    <t xml:space="preserve">на 2015 год </t>
  </si>
  <si>
    <t>Пояснительная записка к проекту решения "О внесении изменений в решение Назаровского</t>
  </si>
  <si>
    <t>по расходной части</t>
  </si>
  <si>
    <t>Администрация района</t>
  </si>
  <si>
    <t>Управление соц.защиты населения</t>
  </si>
  <si>
    <t>Управление образования</t>
  </si>
  <si>
    <t xml:space="preserve">Финансовое управление </t>
  </si>
  <si>
    <t>Сельские Советы</t>
  </si>
  <si>
    <t>Уточнение за счет межбюджетных трансфертов:</t>
  </si>
  <si>
    <t>МП "Развитие образования"</t>
  </si>
  <si>
    <t>МП "Управление  муниципальными финансами"</t>
  </si>
  <si>
    <t>Распределение  бюджетных ассигнований по разделам и подразделам  бюджетной классификации расходов бюджетов Российской Федерации на 2015 год                                                                                                                  и плановый период  2016-2017 годов</t>
  </si>
  <si>
    <t>Дорожное хозяйство(дорожные фонды)</t>
  </si>
  <si>
    <t>0409</t>
  </si>
  <si>
    <t>Прочие межбюджетные  трансферты  общего характера</t>
  </si>
  <si>
    <t xml:space="preserve">                                                                                                                                                                           Приложение  3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</si>
  <si>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</si>
  <si>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</si>
  <si>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</si>
  <si>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</si>
  <si>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</si>
  <si>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</si>
  <si>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</si>
  <si>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</si>
  <si>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</si>
  <si>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Подпрограмма «Обеспечение населения Назаровского района чистой питьевой  водой»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</si>
  <si>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</si>
  <si>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</si>
  <si>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244</t>
  </si>
  <si>
    <t>0358341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</si>
  <si>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</si>
  <si>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</si>
  <si>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</si>
  <si>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</si>
  <si>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</si>
  <si>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</si>
  <si>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</si>
  <si>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</si>
  <si>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</si>
  <si>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Подпрограмма «Сохранение культурного наследия»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</si>
  <si>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</si>
  <si>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</si>
  <si>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</si>
  <si>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</si>
  <si>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Подпрограмма «Обеспечение условий реализации муниципальной  программы и прочие мероприятия»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</si>
  <si>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</si>
  <si>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</si>
  <si>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</si>
  <si>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</si>
  <si>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Подпрограмма «Поддержка искусства и народного творчества»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</si>
  <si>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</si>
  <si>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</si>
  <si>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</si>
  <si>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</si>
  <si>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</si>
  <si>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</si>
  <si>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</si>
  <si>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</si>
  <si>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</si>
  <si>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</si>
  <si>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</si>
  <si>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</si>
  <si>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</si>
  <si>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</si>
  <si>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</si>
  <si>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Подпрограмма «Выявление и сопровождение одаренных детей»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</si>
  <si>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</si>
  <si>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Подпрограмма «Развитие в Назаровском районе системы отдыха, оздоровления и занятости детей»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</si>
  <si>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</si>
  <si>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</si>
  <si>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</si>
  <si>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</si>
  <si>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</si>
  <si>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</si>
  <si>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</si>
  <si>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</si>
  <si>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</si>
  <si>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</si>
  <si>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</si>
  <si>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</si>
  <si>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</si>
  <si>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</si>
  <si>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</si>
  <si>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</si>
  <si>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</si>
  <si>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</si>
  <si>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 xml:space="preserve">                                                                                                                            от  28.05.2015г. №  52-296</t>
  </si>
  <si>
    <t xml:space="preserve">                                                                                                                     от 28.05.2015 г.  №  52-296</t>
  </si>
  <si>
    <t>от 28.05. 2015г. № 52-296</t>
  </si>
  <si>
    <t>от 28.05.2015г.      №  52-296</t>
  </si>
  <si>
    <t xml:space="preserve">                      от  28.05.2015 г.     №  52-296</t>
  </si>
  <si>
    <t xml:space="preserve">                                                                                       от 28.05.2015г.  №  52-296</t>
  </si>
  <si>
    <t xml:space="preserve">                                                                                       от 28.05. 2015г.  № 52-296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</si>
</sst>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  <numFmt numFmtId="176" formatCode="_-* #,##0.0_р_._-;\-* #,##0.0_р_._-;_-* &quot;-&quot;?_р_._-;_-@_-"/>
    <numFmt numFmtId="177" formatCode="000000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NewRomanPSMT"/>
      <family val="0"/>
    </font>
    <font>
      <sz val="10"/>
      <name val="TimesNewRomanPSMT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9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170" fontId="1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4" fillId="0" borderId="10" xfId="0" applyFont="1" applyBorder="1" applyAlignment="1">
      <alignment horizontal="justify"/>
    </xf>
    <xf numFmtId="0" fontId="12" fillId="0" borderId="10" xfId="0" applyFont="1" applyBorder="1" applyAlignment="1">
      <alignment wrapText="1"/>
    </xf>
    <xf numFmtId="0" fontId="17" fillId="0" borderId="0" xfId="0" applyFont="1" applyAlignment="1">
      <alignment horizontal="justify"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73" fontId="13" fillId="0" borderId="10" xfId="0" applyNumberFormat="1" applyFont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173" fontId="13" fillId="0" borderId="10" xfId="0" applyNumberFormat="1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9" fillId="0" borderId="0" xfId="0" applyFont="1" applyFill="1" applyAlignment="1" quotePrefix="1">
      <alignment horizontal="left" wrapText="1"/>
    </xf>
    <xf numFmtId="49" fontId="19" fillId="0" borderId="0" xfId="0" applyNumberFormat="1" applyFont="1" applyAlignment="1" quotePrefix="1">
      <alignment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173" fontId="13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173" fontId="22" fillId="0" borderId="10" xfId="0" applyNumberFormat="1" applyFont="1" applyBorder="1" applyAlignment="1" applyProtection="1">
      <alignment horizontal="right" vertical="top" wrapText="1"/>
      <protection/>
    </xf>
    <xf numFmtId="1" fontId="12" fillId="0" borderId="14" xfId="0" applyNumberFormat="1" applyFont="1" applyBorder="1" applyAlignment="1" applyProtection="1">
      <alignment horizontal="center" vertical="top" wrapText="1"/>
      <protection/>
    </xf>
    <xf numFmtId="49" fontId="12" fillId="0" borderId="14" xfId="0" applyNumberFormat="1" applyFont="1" applyBorder="1" applyAlignment="1" applyProtection="1">
      <alignment horizontal="left" vertical="top" wrapText="1"/>
      <protection/>
    </xf>
    <xf numFmtId="49" fontId="12" fillId="0" borderId="14" xfId="0" applyNumberFormat="1" applyFont="1" applyBorder="1" applyAlignment="1" applyProtection="1">
      <alignment horizontal="center" vertical="top" wrapText="1"/>
      <protection/>
    </xf>
    <xf numFmtId="173" fontId="12" fillId="0" borderId="14" xfId="0" applyNumberFormat="1" applyFont="1" applyBorder="1" applyAlignment="1" applyProtection="1">
      <alignment horizontal="right" vertical="top" wrapText="1"/>
      <protection/>
    </xf>
    <xf numFmtId="1" fontId="14" fillId="0" borderId="14" xfId="0" applyNumberFormat="1" applyFont="1" applyBorder="1" applyAlignment="1" applyProtection="1">
      <alignment horizontal="center" vertical="top" wrapText="1"/>
      <protection/>
    </xf>
    <xf numFmtId="173" fontId="14" fillId="0" borderId="10" xfId="0" applyNumberFormat="1" applyFont="1" applyBorder="1" applyAlignment="1" applyProtection="1">
      <alignment horizontal="right"/>
      <protection/>
    </xf>
    <xf numFmtId="173" fontId="1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9" fontId="23" fillId="0" borderId="10" xfId="0" applyNumberFormat="1" applyFont="1" applyBorder="1" applyAlignment="1" applyProtection="1">
      <alignment horizontal="center"/>
      <protection/>
    </xf>
    <xf numFmtId="49" fontId="23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173" fontId="23" fillId="0" borderId="10" xfId="0" applyNumberFormat="1" applyFont="1" applyBorder="1" applyAlignment="1" applyProtection="1">
      <alignment horizontal="right" wrapText="1"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3" fontId="9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49" fontId="12" fillId="33" borderId="13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173" fontId="2" fillId="0" borderId="0" xfId="0" applyNumberFormat="1" applyFont="1" applyFill="1" applyBorder="1" applyAlignment="1">
      <alignment horizontal="left" vertical="top"/>
    </xf>
    <xf numFmtId="169" fontId="27" fillId="0" borderId="0" xfId="0" applyNumberFormat="1" applyFont="1" applyAlignment="1">
      <alignment/>
    </xf>
    <xf numFmtId="0" fontId="0" fillId="0" borderId="0" xfId="0" applyAlignment="1">
      <alignment wrapText="1"/>
    </xf>
    <xf numFmtId="1" fontId="23" fillId="0" borderId="10" xfId="0" applyNumberFormat="1" applyFont="1" applyBorder="1" applyAlignment="1" applyProtection="1">
      <alignment horizontal="center" wrapText="1"/>
      <protection/>
    </xf>
    <xf numFmtId="0" fontId="12" fillId="0" borderId="10" xfId="0" applyFont="1" applyBorder="1" applyAlignment="1">
      <alignment/>
    </xf>
    <xf numFmtId="175" fontId="12" fillId="0" borderId="10" xfId="0" applyNumberFormat="1" applyFont="1" applyBorder="1" applyAlignment="1" applyProtection="1">
      <alignment horizontal="left" vertical="center" wrapText="1"/>
      <protection/>
    </xf>
    <xf numFmtId="175" fontId="12" fillId="0" borderId="15" xfId="0" applyNumberFormat="1" applyFont="1" applyBorder="1" applyAlignment="1" applyProtection="1">
      <alignment horizontal="left" vertical="center" wrapText="1"/>
      <protection/>
    </xf>
    <xf numFmtId="175" fontId="12" fillId="0" borderId="16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7" fillId="0" borderId="17" xfId="0" applyFont="1" applyBorder="1" applyAlignment="1">
      <alignment/>
    </xf>
    <xf numFmtId="0" fontId="23" fillId="0" borderId="10" xfId="0" applyNumberFormat="1" applyFont="1" applyBorder="1" applyAlignment="1">
      <alignment horizontal="center" vertical="center" textRotation="90" wrapText="1"/>
    </xf>
    <xf numFmtId="49" fontId="28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2" fillId="33" borderId="18" xfId="0" applyNumberFormat="1" applyFont="1" applyFill="1" applyBorder="1" applyAlignment="1">
      <alignment horizontal="center" wrapText="1"/>
    </xf>
    <xf numFmtId="49" fontId="12" fillId="33" borderId="19" xfId="0" applyNumberFormat="1" applyFont="1" applyFill="1" applyBorder="1" applyAlignment="1">
      <alignment horizontal="center" wrapText="1"/>
    </xf>
    <xf numFmtId="49" fontId="23" fillId="0" borderId="14" xfId="0" applyNumberFormat="1" applyFont="1" applyBorder="1" applyAlignment="1" applyProtection="1">
      <alignment horizontal="left" wrapText="1"/>
      <protection/>
    </xf>
    <xf numFmtId="49" fontId="23" fillId="0" borderId="14" xfId="0" applyNumberFormat="1" applyFont="1" applyBorder="1" applyAlignment="1" applyProtection="1">
      <alignment horizontal="center" wrapText="1"/>
      <protection/>
    </xf>
    <xf numFmtId="173" fontId="23" fillId="0" borderId="14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13" fillId="33" borderId="1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right"/>
    </xf>
    <xf numFmtId="175" fontId="2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175" fontId="29" fillId="33" borderId="10" xfId="0" applyNumberFormat="1" applyFont="1" applyFill="1" applyBorder="1" applyAlignment="1" applyProtection="1">
      <alignment horizontal="left" wrapText="1"/>
      <protection/>
    </xf>
    <xf numFmtId="49" fontId="20" fillId="33" borderId="10" xfId="0" applyNumberFormat="1" applyFont="1" applyFill="1" applyBorder="1" applyAlignment="1">
      <alignment horizontal="left" wrapText="1"/>
    </xf>
    <xf numFmtId="49" fontId="29" fillId="33" borderId="10" xfId="0" applyNumberFormat="1" applyFont="1" applyFill="1" applyBorder="1" applyAlignment="1" applyProtection="1">
      <alignment horizontal="left" wrapText="1"/>
      <protection/>
    </xf>
    <xf numFmtId="49" fontId="29" fillId="33" borderId="0" xfId="0" applyNumberFormat="1" applyFont="1" applyFill="1" applyBorder="1" applyAlignment="1" applyProtection="1">
      <alignment horizontal="left" wrapText="1"/>
      <protection/>
    </xf>
    <xf numFmtId="164" fontId="29" fillId="33" borderId="10" xfId="0" applyNumberFormat="1" applyFont="1" applyFill="1" applyBorder="1" applyAlignment="1" applyProtection="1">
      <alignment horizontal="right" wrapText="1"/>
      <protection/>
    </xf>
    <xf numFmtId="164" fontId="2" fillId="33" borderId="13" xfId="0" applyNumberFormat="1" applyFont="1" applyFill="1" applyBorder="1" applyAlignment="1">
      <alignment horizontal="right"/>
    </xf>
    <xf numFmtId="164" fontId="13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164" fontId="21" fillId="33" borderId="0" xfId="0" applyNumberFormat="1" applyFont="1" applyFill="1" applyAlignment="1">
      <alignment/>
    </xf>
    <xf numFmtId="4" fontId="21" fillId="33" borderId="0" xfId="0" applyNumberFormat="1" applyFont="1" applyFill="1" applyAlignment="1">
      <alignment/>
    </xf>
    <xf numFmtId="173" fontId="24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0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1" fillId="33" borderId="13" xfId="0" applyFont="1" applyFill="1" applyBorder="1" applyAlignment="1">
      <alignment vertical="top" wrapText="1"/>
    </xf>
    <xf numFmtId="173" fontId="31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0" fontId="23" fillId="0" borderId="10" xfId="0" applyFont="1" applyBorder="1" applyAlignment="1">
      <alignment horizontal="center"/>
    </xf>
    <xf numFmtId="173" fontId="23" fillId="33" borderId="10" xfId="0" applyNumberFormat="1" applyFont="1" applyFill="1" applyBorder="1" applyAlignment="1" applyProtection="1">
      <alignment horizontal="right" wrapText="1"/>
      <protection/>
    </xf>
    <xf numFmtId="1" fontId="23" fillId="0" borderId="10" xfId="0" applyNumberFormat="1" applyFont="1" applyBorder="1" applyAlignment="1">
      <alignment horizontal="center"/>
    </xf>
    <xf numFmtId="49" fontId="23" fillId="0" borderId="20" xfId="0" applyNumberFormat="1" applyFont="1" applyBorder="1" applyAlignment="1" applyProtection="1">
      <alignment horizontal="center" wrapText="1"/>
      <protection/>
    </xf>
    <xf numFmtId="49" fontId="24" fillId="0" borderId="10" xfId="0" applyNumberFormat="1" applyFont="1" applyFill="1" applyBorder="1" applyAlignment="1" applyProtection="1">
      <alignment horizontal="left" wrapText="1"/>
      <protection/>
    </xf>
    <xf numFmtId="0" fontId="24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1" fontId="12" fillId="0" borderId="10" xfId="0" applyNumberFormat="1" applyFont="1" applyBorder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wrapText="1"/>
      <protection/>
    </xf>
    <xf numFmtId="49" fontId="23" fillId="0" borderId="21" xfId="0" applyNumberFormat="1" applyFont="1" applyFill="1" applyBorder="1" applyAlignment="1" applyProtection="1">
      <alignment wrapText="1"/>
      <protection/>
    </xf>
    <xf numFmtId="49" fontId="23" fillId="0" borderId="22" xfId="0" applyNumberFormat="1" applyFont="1" applyFill="1" applyBorder="1" applyAlignment="1" applyProtection="1">
      <alignment wrapText="1"/>
      <protection/>
    </xf>
    <xf numFmtId="173" fontId="2" fillId="0" borderId="10" xfId="0" applyNumberFormat="1" applyFont="1" applyBorder="1" applyAlignment="1">
      <alignment/>
    </xf>
    <xf numFmtId="49" fontId="28" fillId="0" borderId="10" xfId="0" applyNumberFormat="1" applyFont="1" applyBorder="1" applyAlignment="1" applyProtection="1">
      <alignment horizontal="left" vertical="top" wrapText="1"/>
      <protection/>
    </xf>
    <xf numFmtId="0" fontId="13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left" wrapText="1"/>
    </xf>
    <xf numFmtId="164" fontId="13" fillId="34" borderId="12" xfId="0" applyNumberFormat="1" applyFont="1" applyFill="1" applyBorder="1" applyAlignment="1">
      <alignment horizontal="right"/>
    </xf>
    <xf numFmtId="173" fontId="20" fillId="34" borderId="12" xfId="0" applyNumberFormat="1" applyFont="1" applyFill="1" applyBorder="1" applyAlignment="1" applyProtection="1">
      <alignment horizontal="right"/>
      <protection/>
    </xf>
    <xf numFmtId="175" fontId="23" fillId="0" borderId="13" xfId="0" applyNumberFormat="1" applyFont="1" applyBorder="1" applyAlignment="1" applyProtection="1">
      <alignment horizontal="left" vertical="top" wrapText="1"/>
      <protection/>
    </xf>
    <xf numFmtId="173" fontId="2" fillId="33" borderId="13" xfId="0" applyNumberFormat="1" applyFont="1" applyFill="1" applyBorder="1" applyAlignment="1" applyProtection="1">
      <alignment horizontal="right"/>
      <protection/>
    </xf>
    <xf numFmtId="49" fontId="20" fillId="33" borderId="23" xfId="0" applyNumberFormat="1" applyFont="1" applyFill="1" applyBorder="1" applyAlignment="1" applyProtection="1">
      <alignment horizontal="left" wrapText="1"/>
      <protection/>
    </xf>
    <xf numFmtId="173" fontId="20" fillId="33" borderId="24" xfId="0" applyNumberFormat="1" applyFont="1" applyFill="1" applyBorder="1" applyAlignment="1" applyProtection="1">
      <alignment horizontal="right"/>
      <protection/>
    </xf>
    <xf numFmtId="173" fontId="20" fillId="33" borderId="25" xfId="0" applyNumberFormat="1" applyFont="1" applyFill="1" applyBorder="1" applyAlignment="1" applyProtection="1">
      <alignment horizontal="right"/>
      <protection/>
    </xf>
    <xf numFmtId="175" fontId="23" fillId="0" borderId="20" xfId="0" applyNumberFormat="1" applyFont="1" applyBorder="1" applyAlignment="1" applyProtection="1">
      <alignment horizontal="left" vertical="top" wrapText="1"/>
      <protection/>
    </xf>
    <xf numFmtId="173" fontId="2" fillId="33" borderId="20" xfId="0" applyNumberFormat="1" applyFont="1" applyFill="1" applyBorder="1" applyAlignment="1" applyProtection="1">
      <alignment horizontal="right"/>
      <protection/>
    </xf>
    <xf numFmtId="164" fontId="2" fillId="33" borderId="20" xfId="0" applyNumberFormat="1" applyFont="1" applyFill="1" applyBorder="1" applyAlignment="1">
      <alignment horizontal="right"/>
    </xf>
    <xf numFmtId="49" fontId="20" fillId="0" borderId="23" xfId="0" applyNumberFormat="1" applyFont="1" applyBorder="1" applyAlignment="1" applyProtection="1">
      <alignment horizontal="left" vertical="top" wrapText="1"/>
      <protection/>
    </xf>
    <xf numFmtId="164" fontId="20" fillId="33" borderId="24" xfId="0" applyNumberFormat="1" applyFont="1" applyFill="1" applyBorder="1" applyAlignment="1">
      <alignment horizontal="right"/>
    </xf>
    <xf numFmtId="173" fontId="2" fillId="33" borderId="12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>
      <alignment horizontal="right"/>
    </xf>
    <xf numFmtId="49" fontId="23" fillId="0" borderId="13" xfId="0" applyNumberFormat="1" applyFont="1" applyBorder="1" applyAlignment="1" applyProtection="1">
      <alignment horizontal="left" vertical="top" wrapText="1"/>
      <protection/>
    </xf>
    <xf numFmtId="175" fontId="2" fillId="33" borderId="26" xfId="0" applyNumberFormat="1" applyFont="1" applyFill="1" applyBorder="1" applyAlignment="1" applyProtection="1">
      <alignment horizontal="left" wrapText="1"/>
      <protection/>
    </xf>
    <xf numFmtId="164" fontId="20" fillId="34" borderId="12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 applyProtection="1">
      <alignment horizontal="left" wrapText="1"/>
      <protection/>
    </xf>
    <xf numFmtId="175" fontId="20" fillId="33" borderId="27" xfId="0" applyNumberFormat="1" applyFont="1" applyFill="1" applyBorder="1" applyAlignment="1" applyProtection="1">
      <alignment horizontal="left" wrapText="1"/>
      <protection/>
    </xf>
    <xf numFmtId="164" fontId="2" fillId="33" borderId="24" xfId="0" applyNumberFormat="1" applyFont="1" applyFill="1" applyBorder="1" applyAlignment="1">
      <alignment horizontal="right"/>
    </xf>
    <xf numFmtId="175" fontId="13" fillId="34" borderId="12" xfId="0" applyNumberFormat="1" applyFont="1" applyFill="1" applyBorder="1" applyAlignment="1">
      <alignment horizontal="left" wrapText="1"/>
    </xf>
    <xf numFmtId="173" fontId="13" fillId="34" borderId="12" xfId="0" applyNumberFormat="1" applyFont="1" applyFill="1" applyBorder="1" applyAlignment="1" applyProtection="1">
      <alignment horizontal="right"/>
      <protection/>
    </xf>
    <xf numFmtId="175" fontId="2" fillId="33" borderId="13" xfId="0" applyNumberFormat="1" applyFont="1" applyFill="1" applyBorder="1" applyAlignment="1">
      <alignment horizontal="left" wrapText="1"/>
    </xf>
    <xf numFmtId="175" fontId="20" fillId="33" borderId="23" xfId="0" applyNumberFormat="1" applyFont="1" applyFill="1" applyBorder="1" applyAlignment="1">
      <alignment horizontal="left" wrapText="1"/>
    </xf>
    <xf numFmtId="173" fontId="2" fillId="33" borderId="25" xfId="0" applyNumberFormat="1" applyFont="1" applyFill="1" applyBorder="1" applyAlignment="1" applyProtection="1">
      <alignment horizontal="right"/>
      <protection/>
    </xf>
    <xf numFmtId="49" fontId="2" fillId="33" borderId="12" xfId="0" applyNumberFormat="1" applyFont="1" applyFill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175" fontId="12" fillId="0" borderId="20" xfId="0" applyNumberFormat="1" applyFont="1" applyBorder="1" applyAlignment="1" applyProtection="1">
      <alignment horizontal="left" vertical="top" wrapText="1"/>
      <protection/>
    </xf>
    <xf numFmtId="173" fontId="29" fillId="0" borderId="20" xfId="0" applyNumberFormat="1" applyFont="1" applyBorder="1" applyAlignment="1" applyProtection="1">
      <alignment horizontal="right" wrapText="1"/>
      <protection/>
    </xf>
    <xf numFmtId="173" fontId="29" fillId="0" borderId="20" xfId="0" applyNumberFormat="1" applyFont="1" applyBorder="1" applyAlignment="1" applyProtection="1">
      <alignment horizontal="left" wrapText="1"/>
      <protection/>
    </xf>
    <xf numFmtId="173" fontId="2" fillId="33" borderId="20" xfId="0" applyNumberFormat="1" applyFont="1" applyFill="1" applyBorder="1" applyAlignment="1">
      <alignment horizontal="right"/>
    </xf>
    <xf numFmtId="173" fontId="29" fillId="0" borderId="24" xfId="0" applyNumberFormat="1" applyFont="1" applyBorder="1" applyAlignment="1" applyProtection="1">
      <alignment horizontal="left" wrapText="1"/>
      <protection/>
    </xf>
    <xf numFmtId="173" fontId="2" fillId="33" borderId="24" xfId="0" applyNumberFormat="1" applyFont="1" applyFill="1" applyBorder="1" applyAlignment="1">
      <alignment horizontal="right"/>
    </xf>
    <xf numFmtId="49" fontId="23" fillId="0" borderId="20" xfId="0" applyNumberFormat="1" applyFont="1" applyBorder="1" applyAlignment="1" applyProtection="1">
      <alignment horizontal="left" vertical="top" wrapText="1"/>
      <protection/>
    </xf>
    <xf numFmtId="173" fontId="12" fillId="0" borderId="20" xfId="0" applyNumberFormat="1" applyFont="1" applyBorder="1" applyAlignment="1" applyProtection="1">
      <alignment horizontal="right" wrapText="1"/>
      <protection/>
    </xf>
    <xf numFmtId="173" fontId="20" fillId="0" borderId="24" xfId="0" applyNumberFormat="1" applyFont="1" applyBorder="1" applyAlignment="1" applyProtection="1">
      <alignment horizontal="right" wrapText="1"/>
      <protection/>
    </xf>
    <xf numFmtId="173" fontId="20" fillId="0" borderId="24" xfId="0" applyNumberFormat="1" applyFont="1" applyBorder="1" applyAlignment="1" applyProtection="1">
      <alignment horizontal="left" wrapText="1"/>
      <protection/>
    </xf>
    <xf numFmtId="173" fontId="20" fillId="33" borderId="24" xfId="0" applyNumberFormat="1" applyFont="1" applyFill="1" applyBorder="1" applyAlignment="1">
      <alignment horizontal="right"/>
    </xf>
    <xf numFmtId="173" fontId="13" fillId="33" borderId="25" xfId="0" applyNumberFormat="1" applyFont="1" applyFill="1" applyBorder="1" applyAlignment="1" applyProtection="1">
      <alignment horizontal="right"/>
      <protection/>
    </xf>
    <xf numFmtId="175" fontId="28" fillId="0" borderId="12" xfId="0" applyNumberFormat="1" applyFont="1" applyBorder="1" applyAlignment="1" applyProtection="1">
      <alignment horizontal="left" vertical="top" wrapText="1"/>
      <protection/>
    </xf>
    <xf numFmtId="164" fontId="13" fillId="33" borderId="20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173" fontId="2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top"/>
    </xf>
    <xf numFmtId="49" fontId="13" fillId="0" borderId="21" xfId="0" applyNumberFormat="1" applyFont="1" applyBorder="1" applyAlignment="1">
      <alignment horizontal="left" vertical="top"/>
    </xf>
    <xf numFmtId="49" fontId="13" fillId="0" borderId="22" xfId="0" applyNumberFormat="1" applyFont="1" applyBorder="1" applyAlignment="1">
      <alignment horizontal="left" vertical="top"/>
    </xf>
    <xf numFmtId="0" fontId="7" fillId="0" borderId="0" xfId="0" applyFont="1" applyAlignment="1" quotePrefix="1">
      <alignment horizontal="center" wrapText="1"/>
    </xf>
    <xf numFmtId="0" fontId="2" fillId="0" borderId="17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0" fillId="0" borderId="0" xfId="0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right"/>
    </xf>
    <xf numFmtId="49" fontId="12" fillId="33" borderId="12" xfId="0" applyNumberFormat="1" applyFont="1" applyFill="1" applyBorder="1" applyAlignment="1">
      <alignment horizontal="center" wrapText="1"/>
    </xf>
    <xf numFmtId="49" fontId="12" fillId="33" borderId="13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 vertical="top" wrapText="1"/>
    </xf>
    <xf numFmtId="0" fontId="31" fillId="33" borderId="18" xfId="0" applyFont="1" applyFill="1" applyBorder="1" applyAlignment="1">
      <alignment horizontal="center" vertical="top" wrapText="1"/>
    </xf>
    <xf numFmtId="0" fontId="31" fillId="33" borderId="12" xfId="0" applyFont="1" applyFill="1" applyBorder="1" applyAlignment="1">
      <alignment horizontal="center" vertical="top" wrapText="1"/>
    </xf>
    <xf numFmtId="0" fontId="31" fillId="33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75" fontId="23" fillId="35" borderId="10" xfId="0" applyNumberFormat="1" applyFont="1" applyFill="1" applyBorder="1" applyAlignment="1" applyProtection="1">
      <alignment horizontal="left" wrapText="1"/>
      <protection/>
    </xf>
    <xf numFmtId="173" fontId="2" fillId="35" borderId="10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>
      <alignment horizontal="right"/>
    </xf>
    <xf numFmtId="175" fontId="23" fillId="35" borderId="12" xfId="0" applyNumberFormat="1" applyFont="1" applyFill="1" applyBorder="1" applyAlignment="1" applyProtection="1">
      <alignment horizontal="left" wrapText="1"/>
      <protection/>
    </xf>
    <xf numFmtId="173" fontId="2" fillId="35" borderId="12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>
      <alignment horizontal="right"/>
    </xf>
    <xf numFmtId="11" fontId="2" fillId="35" borderId="10" xfId="0" applyNumberFormat="1" applyFont="1" applyFill="1" applyBorder="1" applyAlignment="1" applyProtection="1">
      <alignment horizontal="left" wrapText="1"/>
      <protection/>
    </xf>
    <xf numFmtId="164" fontId="13" fillId="35" borderId="10" xfId="0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212" t="s">
        <v>705</v>
      </c>
      <c r="B1" s="212"/>
      <c r="C1" s="212"/>
      <c r="D1" s="212"/>
      <c r="E1" s="212"/>
      <c r="F1" s="212"/>
    </row>
    <row r="2" spans="1:6" ht="12.75">
      <c r="A2" s="212" t="s">
        <v>28</v>
      </c>
      <c r="B2" s="212"/>
      <c r="C2" s="212"/>
      <c r="D2" s="212"/>
      <c r="E2" s="212"/>
      <c r="F2" s="212"/>
    </row>
    <row r="3" spans="1:6" ht="12.75">
      <c r="A3" s="212" t="s">
        <v>857</v>
      </c>
      <c r="B3" s="212"/>
      <c r="C3" s="212"/>
      <c r="D3" s="212"/>
      <c r="E3" s="212"/>
      <c r="F3" s="212"/>
    </row>
    <row r="5" spans="1:6" ht="12.75">
      <c r="A5" s="212" t="s">
        <v>705</v>
      </c>
      <c r="B5" s="212"/>
      <c r="C5" s="212"/>
      <c r="D5" s="212"/>
      <c r="E5" s="212"/>
      <c r="F5" s="212"/>
    </row>
    <row r="6" spans="1:6" ht="12.75">
      <c r="A6" s="212" t="s">
        <v>28</v>
      </c>
      <c r="B6" s="212"/>
      <c r="C6" s="212"/>
      <c r="D6" s="212"/>
      <c r="E6" s="212"/>
      <c r="F6" s="212"/>
    </row>
    <row r="7" spans="1:6" ht="12.75">
      <c r="A7" s="212" t="s">
        <v>765</v>
      </c>
      <c r="B7" s="212"/>
      <c r="C7" s="212"/>
      <c r="D7" s="212"/>
      <c r="E7" s="212"/>
      <c r="F7" s="212"/>
    </row>
    <row r="8" ht="12.75">
      <c r="B8" s="1"/>
    </row>
    <row r="9" spans="1:6" ht="15.75">
      <c r="A9" s="213" t="s">
        <v>607</v>
      </c>
      <c r="B9" s="213"/>
      <c r="C9" s="213"/>
      <c r="D9" s="213"/>
      <c r="E9" s="213"/>
      <c r="F9" s="213"/>
    </row>
    <row r="10" spans="1:6" ht="15.75">
      <c r="A10" s="213" t="s">
        <v>215</v>
      </c>
      <c r="B10" s="213"/>
      <c r="C10" s="213"/>
      <c r="D10" s="213"/>
      <c r="E10" s="213"/>
      <c r="F10" s="213"/>
    </row>
    <row r="11" spans="1:6" ht="15.75">
      <c r="A11" s="20"/>
      <c r="B11" s="20"/>
      <c r="C11" s="20"/>
      <c r="D11" s="20"/>
      <c r="E11" s="20"/>
      <c r="F11" s="20"/>
    </row>
    <row r="12" spans="2:6" ht="14.25" customHeight="1">
      <c r="B12" s="3"/>
      <c r="D12" s="2"/>
      <c r="F12" s="2" t="s">
        <v>718</v>
      </c>
    </row>
    <row r="13" spans="1:6" ht="15">
      <c r="A13" s="214" t="s">
        <v>382</v>
      </c>
      <c r="B13" s="214" t="s">
        <v>366</v>
      </c>
      <c r="C13" s="216" t="s">
        <v>724</v>
      </c>
      <c r="D13" s="217" t="s">
        <v>719</v>
      </c>
      <c r="E13" s="217"/>
      <c r="F13" s="217"/>
    </row>
    <row r="14" spans="1:6" ht="57" customHeight="1">
      <c r="A14" s="215"/>
      <c r="B14" s="215"/>
      <c r="C14" s="216"/>
      <c r="D14" s="21" t="s">
        <v>449</v>
      </c>
      <c r="E14" s="21" t="s">
        <v>450</v>
      </c>
      <c r="F14" s="21" t="s">
        <v>214</v>
      </c>
    </row>
    <row r="15" spans="1:6" ht="16.5" customHeight="1">
      <c r="A15" s="4">
        <v>1</v>
      </c>
      <c r="B15" s="60">
        <f>A15+1</f>
        <v>2</v>
      </c>
      <c r="C15" s="60">
        <f>B15+1</f>
        <v>3</v>
      </c>
      <c r="D15" s="60">
        <f>C15+1</f>
        <v>4</v>
      </c>
      <c r="E15" s="60">
        <f>D15+1</f>
        <v>5</v>
      </c>
      <c r="F15" s="60">
        <f>E15+1</f>
        <v>6</v>
      </c>
    </row>
    <row r="16" spans="1:6" ht="26.25">
      <c r="A16" s="4">
        <v>1</v>
      </c>
      <c r="B16" s="7" t="s">
        <v>700</v>
      </c>
      <c r="C16" s="4" t="s">
        <v>701</v>
      </c>
      <c r="D16" s="9">
        <f>D17-D19</f>
        <v>-2700</v>
      </c>
      <c r="E16" s="9">
        <f>E17-E19</f>
        <v>0</v>
      </c>
      <c r="F16" s="9">
        <f>F17-F19</f>
        <v>0</v>
      </c>
    </row>
    <row r="17" spans="1:6" s="6" customFormat="1" ht="26.25">
      <c r="A17" s="4">
        <f aca="true" t="shared" si="0" ref="A17:A36">A16+1</f>
        <v>2</v>
      </c>
      <c r="B17" s="8" t="s">
        <v>445</v>
      </c>
      <c r="C17" s="5" t="s">
        <v>446</v>
      </c>
      <c r="D17" s="10">
        <f>D18</f>
        <v>22300</v>
      </c>
      <c r="E17" s="10">
        <f>E18</f>
        <v>30000</v>
      </c>
      <c r="F17" s="10">
        <f>F18</f>
        <v>35000</v>
      </c>
    </row>
    <row r="18" spans="1:6" s="6" customFormat="1" ht="39">
      <c r="A18" s="4">
        <f t="shared" si="0"/>
        <v>3</v>
      </c>
      <c r="B18" s="8" t="s">
        <v>447</v>
      </c>
      <c r="C18" s="5" t="s">
        <v>212</v>
      </c>
      <c r="D18" s="10">
        <v>22300</v>
      </c>
      <c r="E18" s="10">
        <v>30000</v>
      </c>
      <c r="F18" s="10">
        <v>35000</v>
      </c>
    </row>
    <row r="19" spans="1:6" ht="39">
      <c r="A19" s="4">
        <f t="shared" si="0"/>
        <v>4</v>
      </c>
      <c r="B19" s="7" t="s">
        <v>702</v>
      </c>
      <c r="C19" s="4" t="s">
        <v>703</v>
      </c>
      <c r="D19" s="9">
        <f>D20</f>
        <v>25000</v>
      </c>
      <c r="E19" s="9">
        <f>E20</f>
        <v>30000</v>
      </c>
      <c r="F19" s="9">
        <f>F20</f>
        <v>35000</v>
      </c>
    </row>
    <row r="20" spans="1:6" ht="42" customHeight="1">
      <c r="A20" s="4">
        <f t="shared" si="0"/>
        <v>5</v>
      </c>
      <c r="B20" s="7" t="s">
        <v>58</v>
      </c>
      <c r="C20" s="4" t="s">
        <v>213</v>
      </c>
      <c r="D20" s="9">
        <v>25000</v>
      </c>
      <c r="E20" s="9">
        <v>30000</v>
      </c>
      <c r="F20" s="9">
        <v>35000</v>
      </c>
    </row>
    <row r="21" spans="1:6" ht="26.25">
      <c r="A21" s="4">
        <f t="shared" si="0"/>
        <v>6</v>
      </c>
      <c r="B21" s="7" t="s">
        <v>59</v>
      </c>
      <c r="C21" s="4" t="s">
        <v>60</v>
      </c>
      <c r="D21" s="9">
        <f>D22+D26</f>
        <v>5624.399999999907</v>
      </c>
      <c r="E21" s="9">
        <f>E22+E26</f>
        <v>1835.6999999999534</v>
      </c>
      <c r="F21" s="9">
        <f>F22+F26</f>
        <v>1340.2000000000698</v>
      </c>
    </row>
    <row r="22" spans="1:6" ht="15">
      <c r="A22" s="4">
        <f t="shared" si="0"/>
        <v>7</v>
      </c>
      <c r="B22" s="7" t="s">
        <v>61</v>
      </c>
      <c r="C22" s="4" t="s">
        <v>62</v>
      </c>
      <c r="D22" s="9">
        <f>D23</f>
        <v>-832384.8</v>
      </c>
      <c r="E22" s="9">
        <f aca="true" t="shared" si="1" ref="E22:F24">E23</f>
        <v>-691693.4</v>
      </c>
      <c r="F22" s="9">
        <f t="shared" si="1"/>
        <v>-702559.6</v>
      </c>
    </row>
    <row r="23" spans="1:6" ht="15">
      <c r="A23" s="4">
        <f t="shared" si="0"/>
        <v>8</v>
      </c>
      <c r="B23" s="7" t="s">
        <v>63</v>
      </c>
      <c r="C23" s="4" t="s">
        <v>64</v>
      </c>
      <c r="D23" s="9">
        <f>D24</f>
        <v>-832384.8</v>
      </c>
      <c r="E23" s="9">
        <f t="shared" si="1"/>
        <v>-691693.4</v>
      </c>
      <c r="F23" s="9">
        <f t="shared" si="1"/>
        <v>-702559.6</v>
      </c>
    </row>
    <row r="24" spans="1:6" ht="15">
      <c r="A24" s="4">
        <f t="shared" si="0"/>
        <v>9</v>
      </c>
      <c r="B24" s="7" t="s">
        <v>65</v>
      </c>
      <c r="C24" s="4" t="s">
        <v>434</v>
      </c>
      <c r="D24" s="9">
        <f>D25</f>
        <v>-832384.8</v>
      </c>
      <c r="E24" s="9">
        <f t="shared" si="1"/>
        <v>-691693.4</v>
      </c>
      <c r="F24" s="9">
        <f t="shared" si="1"/>
        <v>-702559.6</v>
      </c>
    </row>
    <row r="25" spans="1:6" ht="26.25">
      <c r="A25" s="4">
        <f t="shared" si="0"/>
        <v>10</v>
      </c>
      <c r="B25" s="7" t="s">
        <v>435</v>
      </c>
      <c r="C25" s="4" t="s">
        <v>436</v>
      </c>
      <c r="D25" s="9">
        <v>-832384.8</v>
      </c>
      <c r="E25" s="9">
        <v>-691693.4</v>
      </c>
      <c r="F25" s="9">
        <v>-702559.6</v>
      </c>
    </row>
    <row r="26" spans="1:6" ht="15">
      <c r="A26" s="4">
        <f t="shared" si="0"/>
        <v>11</v>
      </c>
      <c r="B26" s="7" t="s">
        <v>437</v>
      </c>
      <c r="C26" s="4" t="s">
        <v>438</v>
      </c>
      <c r="D26" s="9">
        <f>D27</f>
        <v>838009.2</v>
      </c>
      <c r="E26" s="9">
        <f aca="true" t="shared" si="2" ref="E26:F28">E27</f>
        <v>693529.1</v>
      </c>
      <c r="F26" s="9">
        <f t="shared" si="2"/>
        <v>703899.8</v>
      </c>
    </row>
    <row r="27" spans="1:6" ht="15">
      <c r="A27" s="4">
        <f t="shared" si="0"/>
        <v>12</v>
      </c>
      <c r="B27" s="7" t="s">
        <v>439</v>
      </c>
      <c r="C27" s="4" t="s">
        <v>440</v>
      </c>
      <c r="D27" s="9">
        <f>D28</f>
        <v>838009.2</v>
      </c>
      <c r="E27" s="9">
        <f t="shared" si="2"/>
        <v>693529.1</v>
      </c>
      <c r="F27" s="9">
        <f t="shared" si="2"/>
        <v>703899.8</v>
      </c>
    </row>
    <row r="28" spans="1:6" ht="15">
      <c r="A28" s="4">
        <f t="shared" si="0"/>
        <v>13</v>
      </c>
      <c r="B28" s="7" t="s">
        <v>441</v>
      </c>
      <c r="C28" s="4" t="s">
        <v>442</v>
      </c>
      <c r="D28" s="9">
        <f>D29</f>
        <v>838009.2</v>
      </c>
      <c r="E28" s="9">
        <f>E29</f>
        <v>693529.1</v>
      </c>
      <c r="F28" s="9">
        <f t="shared" si="2"/>
        <v>703899.8</v>
      </c>
    </row>
    <row r="29" spans="1:6" ht="26.25">
      <c r="A29" s="4">
        <f t="shared" si="0"/>
        <v>14</v>
      </c>
      <c r="B29" s="7" t="s">
        <v>443</v>
      </c>
      <c r="C29" s="4" t="s">
        <v>444</v>
      </c>
      <c r="D29" s="9">
        <v>838009.2</v>
      </c>
      <c r="E29" s="9">
        <v>693529.1</v>
      </c>
      <c r="F29" s="9">
        <v>703899.8</v>
      </c>
    </row>
    <row r="30" spans="1:6" ht="26.25">
      <c r="A30" s="4">
        <f t="shared" si="0"/>
        <v>15</v>
      </c>
      <c r="B30" s="7" t="s">
        <v>369</v>
      </c>
      <c r="C30" s="4" t="s">
        <v>368</v>
      </c>
      <c r="D30" s="9">
        <f>D31-D34</f>
        <v>1600</v>
      </c>
      <c r="E30" s="9">
        <f>E31-E34</f>
        <v>0</v>
      </c>
      <c r="F30" s="9">
        <f>F31-F34</f>
        <v>0</v>
      </c>
    </row>
    <row r="31" spans="1:6" ht="26.25">
      <c r="A31" s="4">
        <f t="shared" si="0"/>
        <v>16</v>
      </c>
      <c r="B31" s="7" t="s">
        <v>274</v>
      </c>
      <c r="C31" s="4" t="s">
        <v>275</v>
      </c>
      <c r="D31" s="82">
        <f aca="true" t="shared" si="3" ref="D31:F32">D32</f>
        <v>11600</v>
      </c>
      <c r="E31" s="82">
        <f t="shared" si="3"/>
        <v>10000</v>
      </c>
      <c r="F31" s="82">
        <f t="shared" si="3"/>
        <v>10000</v>
      </c>
    </row>
    <row r="32" spans="1:6" ht="39">
      <c r="A32" s="4">
        <f t="shared" si="0"/>
        <v>17</v>
      </c>
      <c r="B32" s="7" t="s">
        <v>419</v>
      </c>
      <c r="C32" s="4" t="s">
        <v>421</v>
      </c>
      <c r="D32" s="82">
        <v>11600</v>
      </c>
      <c r="E32" s="82">
        <f t="shared" si="3"/>
        <v>10000</v>
      </c>
      <c r="F32" s="82">
        <f t="shared" si="3"/>
        <v>10000</v>
      </c>
    </row>
    <row r="33" spans="1:6" ht="51.75">
      <c r="A33" s="4">
        <f t="shared" si="0"/>
        <v>18</v>
      </c>
      <c r="B33" s="7" t="s">
        <v>420</v>
      </c>
      <c r="C33" s="4" t="s">
        <v>56</v>
      </c>
      <c r="D33" s="82">
        <v>10000</v>
      </c>
      <c r="E33" s="82">
        <v>10000</v>
      </c>
      <c r="F33" s="82">
        <v>10000</v>
      </c>
    </row>
    <row r="34" spans="1:6" ht="26.25">
      <c r="A34" s="4">
        <f t="shared" si="0"/>
        <v>19</v>
      </c>
      <c r="B34" s="7" t="s">
        <v>55</v>
      </c>
      <c r="C34" s="4" t="s">
        <v>57</v>
      </c>
      <c r="D34" s="82">
        <f aca="true" t="shared" si="4" ref="D34:F35">D35</f>
        <v>10000</v>
      </c>
      <c r="E34" s="82">
        <f t="shared" si="4"/>
        <v>10000</v>
      </c>
      <c r="F34" s="82">
        <f t="shared" si="4"/>
        <v>10000</v>
      </c>
    </row>
    <row r="35" spans="1:6" ht="39">
      <c r="A35" s="4">
        <f t="shared" si="0"/>
        <v>20</v>
      </c>
      <c r="B35" s="7" t="s">
        <v>422</v>
      </c>
      <c r="C35" s="4" t="s">
        <v>53</v>
      </c>
      <c r="D35" s="82">
        <f t="shared" si="4"/>
        <v>10000</v>
      </c>
      <c r="E35" s="82">
        <f t="shared" si="4"/>
        <v>10000</v>
      </c>
      <c r="F35" s="82">
        <f t="shared" si="4"/>
        <v>10000</v>
      </c>
    </row>
    <row r="36" spans="1:6" ht="39">
      <c r="A36" s="4">
        <f t="shared" si="0"/>
        <v>21</v>
      </c>
      <c r="B36" s="7" t="s">
        <v>52</v>
      </c>
      <c r="C36" s="4" t="s">
        <v>54</v>
      </c>
      <c r="D36" s="82">
        <v>10000</v>
      </c>
      <c r="E36" s="82">
        <v>10000</v>
      </c>
      <c r="F36" s="82">
        <v>10000</v>
      </c>
    </row>
    <row r="37" spans="1:6" ht="12.75" customHeight="1">
      <c r="A37" s="16">
        <v>22</v>
      </c>
      <c r="B37" s="17" t="s">
        <v>367</v>
      </c>
      <c r="C37" s="14"/>
      <c r="D37" s="83">
        <f>D16+D21+D30</f>
        <v>4524.399999999907</v>
      </c>
      <c r="E37" s="83">
        <f>E16+E21+E30</f>
        <v>1835.6999999999534</v>
      </c>
      <c r="F37" s="83">
        <f>F16+F21+F30</f>
        <v>1340.2000000000698</v>
      </c>
    </row>
  </sheetData>
  <sheetProtection/>
  <mergeCells count="12">
    <mergeCell ref="A13:A14"/>
    <mergeCell ref="B13:B14"/>
    <mergeCell ref="C13:C14"/>
    <mergeCell ref="D13:F13"/>
    <mergeCell ref="A1:F1"/>
    <mergeCell ref="A2:F2"/>
    <mergeCell ref="A3:F3"/>
    <mergeCell ref="A10:F10"/>
    <mergeCell ref="A5:F5"/>
    <mergeCell ref="A6:F6"/>
    <mergeCell ref="A7:F7"/>
    <mergeCell ref="A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CCFF"/>
  </sheetPr>
  <dimension ref="A1:Q97"/>
  <sheetViews>
    <sheetView zoomScalePageLayoutView="0" workbookViewId="0" topLeftCell="A1">
      <selection activeCell="J6" sqref="J6:J7"/>
    </sheetView>
  </sheetViews>
  <sheetFormatPr defaultColWidth="9.00390625" defaultRowHeight="12.75"/>
  <cols>
    <col min="1" max="1" width="4.125" style="57" customWidth="1"/>
    <col min="2" max="2" width="4.375" style="58" customWidth="1"/>
    <col min="3" max="3" width="2.625" style="58" customWidth="1"/>
    <col min="4" max="4" width="3.625" style="58" customWidth="1"/>
    <col min="5" max="5" width="3.00390625" style="58" customWidth="1"/>
    <col min="6" max="6" width="4.25390625" style="58" customWidth="1"/>
    <col min="7" max="7" width="4.125" style="58" customWidth="1"/>
    <col min="8" max="8" width="5.125" style="58" customWidth="1"/>
    <col min="9" max="9" width="8.875" style="58" customWidth="1"/>
    <col min="10" max="10" width="51.75390625" style="58" customWidth="1"/>
    <col min="11" max="11" width="10.75390625" style="0" customWidth="1"/>
    <col min="12" max="12" width="10.125" style="0" customWidth="1"/>
    <col min="13" max="13" width="10.25390625" style="0" customWidth="1"/>
    <col min="14" max="16" width="3.625" style="0" bestFit="1" customWidth="1"/>
  </cols>
  <sheetData>
    <row r="1" spans="1:13" s="47" customFormat="1" ht="16.5" customHeight="1">
      <c r="A1" s="257" t="s">
        <v>172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6" s="47" customFormat="1" ht="15.7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94"/>
      <c r="O2" s="94"/>
      <c r="P2" s="94"/>
    </row>
    <row r="3" spans="1:16" s="47" customFormat="1" ht="6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47" customFormat="1" ht="18" customHeight="1">
      <c r="A4" s="213" t="s">
        <v>171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101"/>
      <c r="O4" s="101"/>
      <c r="P4" s="101"/>
    </row>
    <row r="5" spans="1:16" s="47" customFormat="1" ht="15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/>
      <c r="O5"/>
      <c r="P5"/>
    </row>
    <row r="6" spans="1:17" s="47" customFormat="1" ht="15.75" customHeight="1">
      <c r="A6" s="223" t="s">
        <v>382</v>
      </c>
      <c r="B6" s="224" t="s">
        <v>219</v>
      </c>
      <c r="C6" s="225"/>
      <c r="D6" s="225"/>
      <c r="E6" s="225"/>
      <c r="F6" s="225"/>
      <c r="G6" s="225"/>
      <c r="H6" s="225"/>
      <c r="I6" s="225"/>
      <c r="J6" s="227" t="s">
        <v>220</v>
      </c>
      <c r="K6" s="251" t="s">
        <v>188</v>
      </c>
      <c r="L6" s="251" t="s">
        <v>189</v>
      </c>
      <c r="M6" s="253" t="s">
        <v>170</v>
      </c>
      <c r="N6" s="93"/>
      <c r="O6" s="93"/>
      <c r="P6" s="256"/>
      <c r="Q6" s="255"/>
    </row>
    <row r="7" spans="1:17" s="47" customFormat="1" ht="144.75" customHeight="1">
      <c r="A7" s="223"/>
      <c r="B7" s="48" t="s">
        <v>224</v>
      </c>
      <c r="C7" s="48" t="s">
        <v>225</v>
      </c>
      <c r="D7" s="48" t="s">
        <v>226</v>
      </c>
      <c r="E7" s="48" t="s">
        <v>227</v>
      </c>
      <c r="F7" s="48" t="s">
        <v>228</v>
      </c>
      <c r="G7" s="48" t="s">
        <v>229</v>
      </c>
      <c r="H7" s="48" t="s">
        <v>230</v>
      </c>
      <c r="I7" s="103" t="s">
        <v>231</v>
      </c>
      <c r="J7" s="227"/>
      <c r="K7" s="252"/>
      <c r="L7" s="252"/>
      <c r="M7" s="254"/>
      <c r="N7" s="93"/>
      <c r="O7" s="93"/>
      <c r="P7" s="256"/>
      <c r="Q7" s="255"/>
    </row>
    <row r="8" spans="1:17" s="50" customFormat="1" ht="13.5" customHeight="1">
      <c r="A8" s="49">
        <v>1</v>
      </c>
      <c r="B8" s="49">
        <f>A8+1</f>
        <v>2</v>
      </c>
      <c r="C8" s="49">
        <f aca="true" t="shared" si="0" ref="C8:M8">B8+1</f>
        <v>3</v>
      </c>
      <c r="D8" s="49">
        <f t="shared" si="0"/>
        <v>4</v>
      </c>
      <c r="E8" s="49">
        <f t="shared" si="0"/>
        <v>5</v>
      </c>
      <c r="F8" s="49">
        <f t="shared" si="0"/>
        <v>6</v>
      </c>
      <c r="G8" s="49">
        <f t="shared" si="0"/>
        <v>7</v>
      </c>
      <c r="H8" s="49">
        <f t="shared" si="0"/>
        <v>8</v>
      </c>
      <c r="I8" s="49">
        <f t="shared" si="0"/>
        <v>9</v>
      </c>
      <c r="J8" s="49">
        <f t="shared" si="0"/>
        <v>10</v>
      </c>
      <c r="K8" s="49">
        <f t="shared" si="0"/>
        <v>11</v>
      </c>
      <c r="L8" s="49">
        <f t="shared" si="0"/>
        <v>12</v>
      </c>
      <c r="M8" s="49">
        <f t="shared" si="0"/>
        <v>13</v>
      </c>
      <c r="N8" s="93"/>
      <c r="O8" s="93"/>
      <c r="P8" s="256"/>
      <c r="Q8" s="255"/>
    </row>
    <row r="9" spans="1:16" ht="15" customHeight="1">
      <c r="A9" s="56" t="s">
        <v>22</v>
      </c>
      <c r="B9" s="51" t="s">
        <v>610</v>
      </c>
      <c r="C9" s="51" t="s">
        <v>22</v>
      </c>
      <c r="D9" s="51" t="s">
        <v>611</v>
      </c>
      <c r="E9" s="51" t="s">
        <v>611</v>
      </c>
      <c r="F9" s="51" t="s">
        <v>610</v>
      </c>
      <c r="G9" s="51" t="s">
        <v>611</v>
      </c>
      <c r="H9" s="51" t="s">
        <v>612</v>
      </c>
      <c r="I9" s="51" t="s">
        <v>610</v>
      </c>
      <c r="J9" s="22" t="s">
        <v>613</v>
      </c>
      <c r="K9" s="52">
        <f>K10+K18+K25+K27+K32+K38+K44+K48+K64</f>
        <v>113398.80000000002</v>
      </c>
      <c r="L9" s="52">
        <f>L10+L18+L25+L27+L32+L38+L44+L48+L64</f>
        <v>141414.7</v>
      </c>
      <c r="M9" s="52">
        <f>L9-K9</f>
        <v>28015.899999999994</v>
      </c>
      <c r="N9" s="15"/>
      <c r="O9" s="15"/>
      <c r="P9" s="15"/>
    </row>
    <row r="10" spans="1:16" ht="15" customHeight="1">
      <c r="A10" s="59">
        <f>A9+1</f>
        <v>2</v>
      </c>
      <c r="B10" s="51" t="s">
        <v>614</v>
      </c>
      <c r="C10" s="51" t="s">
        <v>22</v>
      </c>
      <c r="D10" s="51" t="s">
        <v>621</v>
      </c>
      <c r="E10" s="51" t="s">
        <v>611</v>
      </c>
      <c r="F10" s="51" t="s">
        <v>610</v>
      </c>
      <c r="G10" s="51" t="s">
        <v>611</v>
      </c>
      <c r="H10" s="51" t="s">
        <v>612</v>
      </c>
      <c r="I10" s="51" t="s">
        <v>610</v>
      </c>
      <c r="J10" s="11" t="s">
        <v>615</v>
      </c>
      <c r="K10" s="52">
        <f>K11+K14</f>
        <v>56746.100000000006</v>
      </c>
      <c r="L10" s="52">
        <f>L11+L14</f>
        <v>54124.5</v>
      </c>
      <c r="M10" s="52">
        <f aca="true" t="shared" si="1" ref="M10:M78">L10-K10</f>
        <v>-2621.600000000006</v>
      </c>
      <c r="N10" s="15"/>
      <c r="O10" s="15"/>
      <c r="P10" s="15"/>
    </row>
    <row r="11" spans="1:16" ht="15" customHeight="1">
      <c r="A11" s="59">
        <f aca="true" t="shared" si="2" ref="A11:A74">A10+1</f>
        <v>3</v>
      </c>
      <c r="B11" s="51" t="s">
        <v>614</v>
      </c>
      <c r="C11" s="51" t="s">
        <v>22</v>
      </c>
      <c r="D11" s="51" t="s">
        <v>621</v>
      </c>
      <c r="E11" s="51" t="s">
        <v>621</v>
      </c>
      <c r="F11" s="51" t="s">
        <v>610</v>
      </c>
      <c r="G11" s="51" t="s">
        <v>611</v>
      </c>
      <c r="H11" s="51" t="s">
        <v>612</v>
      </c>
      <c r="I11" s="51" t="s">
        <v>616</v>
      </c>
      <c r="J11" s="22" t="s">
        <v>617</v>
      </c>
      <c r="K11" s="53">
        <f>K12</f>
        <v>16473.2</v>
      </c>
      <c r="L11" s="53">
        <f>L12</f>
        <v>13851.6</v>
      </c>
      <c r="M11" s="53">
        <f t="shared" si="1"/>
        <v>-2621.6000000000004</v>
      </c>
      <c r="N11" s="15"/>
      <c r="O11" s="15"/>
      <c r="P11" s="15"/>
    </row>
    <row r="12" spans="1:16" ht="26.25" customHeight="1">
      <c r="A12" s="59">
        <f t="shared" si="2"/>
        <v>4</v>
      </c>
      <c r="B12" s="54" t="s">
        <v>614</v>
      </c>
      <c r="C12" s="54" t="s">
        <v>22</v>
      </c>
      <c r="D12" s="54" t="s">
        <v>621</v>
      </c>
      <c r="E12" s="54" t="s">
        <v>621</v>
      </c>
      <c r="F12" s="54" t="s">
        <v>232</v>
      </c>
      <c r="G12" s="54" t="s">
        <v>611</v>
      </c>
      <c r="H12" s="54" t="s">
        <v>612</v>
      </c>
      <c r="I12" s="54" t="s">
        <v>616</v>
      </c>
      <c r="J12" s="12" t="s">
        <v>618</v>
      </c>
      <c r="K12" s="53">
        <f>K13</f>
        <v>16473.2</v>
      </c>
      <c r="L12" s="53">
        <f>L13</f>
        <v>13851.6</v>
      </c>
      <c r="M12" s="53">
        <f t="shared" si="1"/>
        <v>-2621.6000000000004</v>
      </c>
      <c r="N12" s="15"/>
      <c r="O12" s="15"/>
      <c r="P12" s="15"/>
    </row>
    <row r="13" spans="1:16" ht="26.25" customHeight="1">
      <c r="A13" s="59">
        <f t="shared" si="2"/>
        <v>5</v>
      </c>
      <c r="B13" s="54" t="s">
        <v>614</v>
      </c>
      <c r="C13" s="54" t="s">
        <v>22</v>
      </c>
      <c r="D13" s="54" t="s">
        <v>621</v>
      </c>
      <c r="E13" s="54" t="s">
        <v>621</v>
      </c>
      <c r="F13" s="54" t="s">
        <v>233</v>
      </c>
      <c r="G13" s="54" t="s">
        <v>619</v>
      </c>
      <c r="H13" s="54" t="s">
        <v>612</v>
      </c>
      <c r="I13" s="54" t="s">
        <v>616</v>
      </c>
      <c r="J13" s="12" t="s">
        <v>620</v>
      </c>
      <c r="K13" s="53">
        <v>16473.2</v>
      </c>
      <c r="L13" s="53">
        <v>13851.6</v>
      </c>
      <c r="M13" s="53">
        <f t="shared" si="1"/>
        <v>-2621.6000000000004</v>
      </c>
      <c r="N13" s="15"/>
      <c r="O13" s="15"/>
      <c r="P13" s="15"/>
    </row>
    <row r="14" spans="1:16" ht="15" customHeight="1">
      <c r="A14" s="59">
        <f t="shared" si="2"/>
        <v>6</v>
      </c>
      <c r="B14" s="51" t="s">
        <v>614</v>
      </c>
      <c r="C14" s="51" t="s">
        <v>22</v>
      </c>
      <c r="D14" s="51" t="s">
        <v>621</v>
      </c>
      <c r="E14" s="51" t="s">
        <v>619</v>
      </c>
      <c r="F14" s="51" t="s">
        <v>610</v>
      </c>
      <c r="G14" s="51" t="s">
        <v>621</v>
      </c>
      <c r="H14" s="51" t="s">
        <v>612</v>
      </c>
      <c r="I14" s="51" t="s">
        <v>616</v>
      </c>
      <c r="J14" s="22" t="s">
        <v>622</v>
      </c>
      <c r="K14" s="52">
        <f>K15+K16+K17</f>
        <v>40272.9</v>
      </c>
      <c r="L14" s="52">
        <f>L15+L16+L17</f>
        <v>40272.9</v>
      </c>
      <c r="M14" s="52">
        <f t="shared" si="1"/>
        <v>0</v>
      </c>
      <c r="N14" s="15"/>
      <c r="O14" s="15"/>
      <c r="P14" s="15"/>
    </row>
    <row r="15" spans="1:16" ht="62.25" customHeight="1">
      <c r="A15" s="59">
        <f t="shared" si="2"/>
        <v>7</v>
      </c>
      <c r="B15" s="54" t="s">
        <v>614</v>
      </c>
      <c r="C15" s="54" t="s">
        <v>22</v>
      </c>
      <c r="D15" s="54" t="s">
        <v>621</v>
      </c>
      <c r="E15" s="54" t="s">
        <v>619</v>
      </c>
      <c r="F15" s="54" t="s">
        <v>232</v>
      </c>
      <c r="G15" s="54" t="s">
        <v>621</v>
      </c>
      <c r="H15" s="54" t="s">
        <v>612</v>
      </c>
      <c r="I15" s="54" t="s">
        <v>616</v>
      </c>
      <c r="J15" s="19" t="s">
        <v>352</v>
      </c>
      <c r="K15" s="53">
        <v>39849.9</v>
      </c>
      <c r="L15" s="53">
        <v>39849.9</v>
      </c>
      <c r="M15" s="53">
        <f t="shared" si="1"/>
        <v>0</v>
      </c>
      <c r="N15" s="15"/>
      <c r="O15" s="15"/>
      <c r="P15" s="15"/>
    </row>
    <row r="16" spans="1:16" ht="88.5" customHeight="1">
      <c r="A16" s="59">
        <f t="shared" si="2"/>
        <v>8</v>
      </c>
      <c r="B16" s="54" t="s">
        <v>614</v>
      </c>
      <c r="C16" s="54" t="s">
        <v>22</v>
      </c>
      <c r="D16" s="54" t="s">
        <v>621</v>
      </c>
      <c r="E16" s="54" t="s">
        <v>619</v>
      </c>
      <c r="F16" s="54" t="s">
        <v>234</v>
      </c>
      <c r="G16" s="54" t="s">
        <v>621</v>
      </c>
      <c r="H16" s="54" t="s">
        <v>612</v>
      </c>
      <c r="I16" s="54" t="s">
        <v>616</v>
      </c>
      <c r="J16" s="19" t="s">
        <v>727</v>
      </c>
      <c r="K16" s="53">
        <v>19</v>
      </c>
      <c r="L16" s="53">
        <v>19</v>
      </c>
      <c r="M16" s="53">
        <f t="shared" si="1"/>
        <v>0</v>
      </c>
      <c r="N16" s="15"/>
      <c r="O16" s="15"/>
      <c r="P16" s="15"/>
    </row>
    <row r="17" spans="1:16" ht="36.75" customHeight="1">
      <c r="A17" s="59">
        <f t="shared" si="2"/>
        <v>9</v>
      </c>
      <c r="B17" s="54" t="s">
        <v>614</v>
      </c>
      <c r="C17" s="54" t="s">
        <v>22</v>
      </c>
      <c r="D17" s="54" t="s">
        <v>621</v>
      </c>
      <c r="E17" s="54" t="s">
        <v>619</v>
      </c>
      <c r="F17" s="54" t="s">
        <v>235</v>
      </c>
      <c r="G17" s="54" t="s">
        <v>621</v>
      </c>
      <c r="H17" s="54" t="s">
        <v>612</v>
      </c>
      <c r="I17" s="54" t="s">
        <v>616</v>
      </c>
      <c r="J17" s="19" t="s">
        <v>728</v>
      </c>
      <c r="K17" s="53">
        <v>404</v>
      </c>
      <c r="L17" s="53">
        <v>404</v>
      </c>
      <c r="M17" s="53">
        <f t="shared" si="1"/>
        <v>0</v>
      </c>
      <c r="N17" s="15"/>
      <c r="O17" s="15"/>
      <c r="P17" s="15"/>
    </row>
    <row r="18" spans="1:16" ht="19.5" customHeight="1">
      <c r="A18" s="59">
        <f t="shared" si="2"/>
        <v>10</v>
      </c>
      <c r="B18" s="51" t="s">
        <v>610</v>
      </c>
      <c r="C18" s="51" t="s">
        <v>22</v>
      </c>
      <c r="D18" s="51" t="s">
        <v>456</v>
      </c>
      <c r="E18" s="51" t="s">
        <v>611</v>
      </c>
      <c r="F18" s="51" t="s">
        <v>610</v>
      </c>
      <c r="G18" s="51" t="s">
        <v>611</v>
      </c>
      <c r="H18" s="51" t="s">
        <v>612</v>
      </c>
      <c r="I18" s="51" t="s">
        <v>610</v>
      </c>
      <c r="J18" s="11" t="s">
        <v>453</v>
      </c>
      <c r="K18" s="52">
        <f>K19+K21+K23</f>
        <v>2398.3</v>
      </c>
      <c r="L18" s="52">
        <f>L19+L21+L23</f>
        <v>2398.3</v>
      </c>
      <c r="M18" s="52">
        <f t="shared" si="1"/>
        <v>0</v>
      </c>
      <c r="N18" s="15"/>
      <c r="O18" s="15"/>
      <c r="P18" s="15"/>
    </row>
    <row r="19" spans="1:16" ht="17.25" customHeight="1">
      <c r="A19" s="59">
        <f t="shared" si="2"/>
        <v>11</v>
      </c>
      <c r="B19" s="54" t="s">
        <v>614</v>
      </c>
      <c r="C19" s="54" t="s">
        <v>22</v>
      </c>
      <c r="D19" s="54" t="s">
        <v>456</v>
      </c>
      <c r="E19" s="54" t="s">
        <v>619</v>
      </c>
      <c r="F19" s="54" t="s">
        <v>610</v>
      </c>
      <c r="G19" s="54" t="s">
        <v>619</v>
      </c>
      <c r="H19" s="54" t="s">
        <v>612</v>
      </c>
      <c r="I19" s="54" t="s">
        <v>616</v>
      </c>
      <c r="J19" s="12" t="s">
        <v>454</v>
      </c>
      <c r="K19" s="53">
        <f>K20</f>
        <v>2317.1</v>
      </c>
      <c r="L19" s="53">
        <f>L20</f>
        <v>2317.1</v>
      </c>
      <c r="M19" s="53">
        <f t="shared" si="1"/>
        <v>0</v>
      </c>
      <c r="N19" s="15"/>
      <c r="O19" s="15"/>
      <c r="P19" s="15"/>
    </row>
    <row r="20" spans="1:16" ht="17.25" customHeight="1">
      <c r="A20" s="59">
        <f t="shared" si="2"/>
        <v>12</v>
      </c>
      <c r="B20" s="54" t="s">
        <v>614</v>
      </c>
      <c r="C20" s="54" t="s">
        <v>22</v>
      </c>
      <c r="D20" s="54" t="s">
        <v>456</v>
      </c>
      <c r="E20" s="54" t="s">
        <v>619</v>
      </c>
      <c r="F20" s="54" t="s">
        <v>232</v>
      </c>
      <c r="G20" s="54" t="s">
        <v>619</v>
      </c>
      <c r="H20" s="54" t="s">
        <v>612</v>
      </c>
      <c r="I20" s="54" t="s">
        <v>616</v>
      </c>
      <c r="J20" s="12" t="s">
        <v>454</v>
      </c>
      <c r="K20" s="53">
        <v>2317.1</v>
      </c>
      <c r="L20" s="53">
        <v>2317.1</v>
      </c>
      <c r="M20" s="53">
        <f t="shared" si="1"/>
        <v>0</v>
      </c>
      <c r="N20" s="15"/>
      <c r="O20" s="15"/>
      <c r="P20" s="15"/>
    </row>
    <row r="21" spans="1:16" ht="14.25" customHeight="1">
      <c r="A21" s="59">
        <f t="shared" si="2"/>
        <v>13</v>
      </c>
      <c r="B21" s="54" t="s">
        <v>614</v>
      </c>
      <c r="C21" s="54" t="s">
        <v>22</v>
      </c>
      <c r="D21" s="54" t="s">
        <v>456</v>
      </c>
      <c r="E21" s="54" t="s">
        <v>236</v>
      </c>
      <c r="F21" s="54" t="s">
        <v>610</v>
      </c>
      <c r="G21" s="54" t="s">
        <v>621</v>
      </c>
      <c r="H21" s="54" t="s">
        <v>612</v>
      </c>
      <c r="I21" s="54" t="s">
        <v>616</v>
      </c>
      <c r="J21" s="55" t="s">
        <v>455</v>
      </c>
      <c r="K21" s="53">
        <f>K22</f>
        <v>32.8</v>
      </c>
      <c r="L21" s="53">
        <f>L22</f>
        <v>32.8</v>
      </c>
      <c r="M21" s="53">
        <f t="shared" si="1"/>
        <v>0</v>
      </c>
      <c r="N21" s="15"/>
      <c r="O21" s="15"/>
      <c r="P21" s="15"/>
    </row>
    <row r="22" spans="1:16" ht="14.25" customHeight="1">
      <c r="A22" s="59">
        <f t="shared" si="2"/>
        <v>14</v>
      </c>
      <c r="B22" s="54" t="s">
        <v>614</v>
      </c>
      <c r="C22" s="54" t="s">
        <v>22</v>
      </c>
      <c r="D22" s="54" t="s">
        <v>456</v>
      </c>
      <c r="E22" s="54" t="s">
        <v>236</v>
      </c>
      <c r="F22" s="54" t="s">
        <v>232</v>
      </c>
      <c r="G22" s="54" t="s">
        <v>621</v>
      </c>
      <c r="H22" s="54" t="s">
        <v>612</v>
      </c>
      <c r="I22" s="54" t="s">
        <v>616</v>
      </c>
      <c r="J22" s="55" t="s">
        <v>455</v>
      </c>
      <c r="K22" s="53">
        <v>32.8</v>
      </c>
      <c r="L22" s="53">
        <v>32.8</v>
      </c>
      <c r="M22" s="53">
        <f t="shared" si="1"/>
        <v>0</v>
      </c>
      <c r="N22" s="15"/>
      <c r="O22" s="15"/>
      <c r="P22" s="15"/>
    </row>
    <row r="23" spans="1:16" ht="23.25" customHeight="1">
      <c r="A23" s="59">
        <f t="shared" si="2"/>
        <v>15</v>
      </c>
      <c r="B23" s="54" t="s">
        <v>614</v>
      </c>
      <c r="C23" s="54" t="s">
        <v>22</v>
      </c>
      <c r="D23" s="54" t="s">
        <v>456</v>
      </c>
      <c r="E23" s="54" t="s">
        <v>237</v>
      </c>
      <c r="F23" s="54" t="s">
        <v>610</v>
      </c>
      <c r="G23" s="54" t="s">
        <v>619</v>
      </c>
      <c r="H23" s="54" t="s">
        <v>612</v>
      </c>
      <c r="I23" s="54" t="s">
        <v>616</v>
      </c>
      <c r="J23" s="26" t="s">
        <v>211</v>
      </c>
      <c r="K23" s="53">
        <f>K24</f>
        <v>48.4</v>
      </c>
      <c r="L23" s="53">
        <f>L24</f>
        <v>48.4</v>
      </c>
      <c r="M23" s="53">
        <f t="shared" si="1"/>
        <v>0</v>
      </c>
      <c r="N23" s="15"/>
      <c r="O23" s="15"/>
      <c r="P23" s="15"/>
    </row>
    <row r="24" spans="1:16" ht="27" customHeight="1">
      <c r="A24" s="59">
        <f t="shared" si="2"/>
        <v>16</v>
      </c>
      <c r="B24" s="54" t="s">
        <v>614</v>
      </c>
      <c r="C24" s="54" t="s">
        <v>22</v>
      </c>
      <c r="D24" s="54" t="s">
        <v>456</v>
      </c>
      <c r="E24" s="54" t="s">
        <v>237</v>
      </c>
      <c r="F24" s="54" t="s">
        <v>234</v>
      </c>
      <c r="G24" s="54" t="s">
        <v>619</v>
      </c>
      <c r="H24" s="54" t="s">
        <v>612</v>
      </c>
      <c r="I24" s="54" t="s">
        <v>616</v>
      </c>
      <c r="J24" s="23" t="s">
        <v>754</v>
      </c>
      <c r="K24" s="53">
        <v>48.4</v>
      </c>
      <c r="L24" s="53">
        <v>48.4</v>
      </c>
      <c r="M24" s="53">
        <f t="shared" si="1"/>
        <v>0</v>
      </c>
      <c r="N24" s="15"/>
      <c r="O24" s="15"/>
      <c r="P24" s="15"/>
    </row>
    <row r="25" spans="1:13" ht="15.75" customHeight="1">
      <c r="A25" s="59">
        <f t="shared" si="2"/>
        <v>17</v>
      </c>
      <c r="B25" s="51" t="s">
        <v>610</v>
      </c>
      <c r="C25" s="51" t="s">
        <v>22</v>
      </c>
      <c r="D25" s="51" t="s">
        <v>238</v>
      </c>
      <c r="E25" s="51" t="s">
        <v>611</v>
      </c>
      <c r="F25" s="51" t="s">
        <v>610</v>
      </c>
      <c r="G25" s="51" t="s">
        <v>611</v>
      </c>
      <c r="H25" s="51" t="s">
        <v>612</v>
      </c>
      <c r="I25" s="51" t="s">
        <v>610</v>
      </c>
      <c r="J25" s="24" t="s">
        <v>755</v>
      </c>
      <c r="K25" s="52">
        <f>K26</f>
        <v>60.3</v>
      </c>
      <c r="L25" s="52">
        <f>L26</f>
        <v>60.3</v>
      </c>
      <c r="M25" s="52">
        <f t="shared" si="1"/>
        <v>0</v>
      </c>
    </row>
    <row r="26" spans="1:13" ht="37.5" customHeight="1">
      <c r="A26" s="59">
        <f t="shared" si="2"/>
        <v>18</v>
      </c>
      <c r="B26" s="54" t="s">
        <v>614</v>
      </c>
      <c r="C26" s="54" t="s">
        <v>22</v>
      </c>
      <c r="D26" s="54" t="s">
        <v>238</v>
      </c>
      <c r="E26" s="54" t="s">
        <v>236</v>
      </c>
      <c r="F26" s="54" t="s">
        <v>232</v>
      </c>
      <c r="G26" s="54" t="s">
        <v>621</v>
      </c>
      <c r="H26" s="54" t="s">
        <v>612</v>
      </c>
      <c r="I26" s="54" t="s">
        <v>616</v>
      </c>
      <c r="J26" s="18" t="s">
        <v>756</v>
      </c>
      <c r="K26" s="53">
        <v>60.3</v>
      </c>
      <c r="L26" s="53">
        <v>60.3</v>
      </c>
      <c r="M26" s="53">
        <f t="shared" si="1"/>
        <v>0</v>
      </c>
    </row>
    <row r="27" spans="1:13" ht="37.5" customHeight="1">
      <c r="A27" s="59">
        <f t="shared" si="2"/>
        <v>19</v>
      </c>
      <c r="B27" s="51" t="s">
        <v>610</v>
      </c>
      <c r="C27" s="51" t="s">
        <v>22</v>
      </c>
      <c r="D27" s="51" t="s">
        <v>239</v>
      </c>
      <c r="E27" s="51" t="s">
        <v>611</v>
      </c>
      <c r="F27" s="51" t="s">
        <v>610</v>
      </c>
      <c r="G27" s="51" t="s">
        <v>611</v>
      </c>
      <c r="H27" s="51" t="s">
        <v>610</v>
      </c>
      <c r="I27" s="51" t="s">
        <v>610</v>
      </c>
      <c r="J27" s="11" t="s">
        <v>458</v>
      </c>
      <c r="K27" s="52">
        <f>K28+K30</f>
        <v>14410</v>
      </c>
      <c r="L27" s="52">
        <f>L28+L30</f>
        <v>14410</v>
      </c>
      <c r="M27" s="52">
        <f t="shared" si="1"/>
        <v>0</v>
      </c>
    </row>
    <row r="28" spans="1:13" ht="63.75" customHeight="1">
      <c r="A28" s="59">
        <f t="shared" si="2"/>
        <v>20</v>
      </c>
      <c r="B28" s="54" t="s">
        <v>505</v>
      </c>
      <c r="C28" s="54" t="s">
        <v>22</v>
      </c>
      <c r="D28" s="54" t="s">
        <v>239</v>
      </c>
      <c r="E28" s="54" t="s">
        <v>456</v>
      </c>
      <c r="F28" s="54" t="s">
        <v>232</v>
      </c>
      <c r="G28" s="54" t="s">
        <v>611</v>
      </c>
      <c r="H28" s="54" t="s">
        <v>612</v>
      </c>
      <c r="I28" s="54" t="s">
        <v>459</v>
      </c>
      <c r="J28" s="12" t="s">
        <v>272</v>
      </c>
      <c r="K28" s="53">
        <f>K29</f>
        <v>13740</v>
      </c>
      <c r="L28" s="53">
        <f>L29</f>
        <v>13740</v>
      </c>
      <c r="M28" s="53">
        <f t="shared" si="1"/>
        <v>0</v>
      </c>
    </row>
    <row r="29" spans="1:13" ht="60.75" customHeight="1">
      <c r="A29" s="59">
        <f t="shared" si="2"/>
        <v>21</v>
      </c>
      <c r="B29" s="54" t="s">
        <v>505</v>
      </c>
      <c r="C29" s="54" t="s">
        <v>22</v>
      </c>
      <c r="D29" s="54" t="s">
        <v>239</v>
      </c>
      <c r="E29" s="54" t="s">
        <v>456</v>
      </c>
      <c r="F29" s="54" t="s">
        <v>240</v>
      </c>
      <c r="G29" s="54" t="s">
        <v>460</v>
      </c>
      <c r="H29" s="54" t="s">
        <v>612</v>
      </c>
      <c r="I29" s="54" t="s">
        <v>459</v>
      </c>
      <c r="J29" s="12" t="s">
        <v>190</v>
      </c>
      <c r="K29" s="53">
        <v>13740</v>
      </c>
      <c r="L29" s="53">
        <v>13740</v>
      </c>
      <c r="M29" s="53">
        <f t="shared" si="1"/>
        <v>0</v>
      </c>
    </row>
    <row r="30" spans="1:13" ht="60.75" customHeight="1">
      <c r="A30" s="59">
        <f t="shared" si="2"/>
        <v>22</v>
      </c>
      <c r="B30" s="54" t="s">
        <v>505</v>
      </c>
      <c r="C30" s="54" t="s">
        <v>22</v>
      </c>
      <c r="D30" s="54" t="s">
        <v>239</v>
      </c>
      <c r="E30" s="54" t="s">
        <v>456</v>
      </c>
      <c r="F30" s="54" t="s">
        <v>235</v>
      </c>
      <c r="G30" s="54" t="s">
        <v>611</v>
      </c>
      <c r="H30" s="54" t="s">
        <v>612</v>
      </c>
      <c r="I30" s="54" t="s">
        <v>459</v>
      </c>
      <c r="J30" s="12" t="s">
        <v>372</v>
      </c>
      <c r="K30" s="53">
        <f>K31</f>
        <v>670</v>
      </c>
      <c r="L30" s="53">
        <f>L31</f>
        <v>670</v>
      </c>
      <c r="M30" s="53">
        <f t="shared" si="1"/>
        <v>0</v>
      </c>
    </row>
    <row r="31" spans="1:13" ht="52.5" customHeight="1">
      <c r="A31" s="59">
        <f t="shared" si="2"/>
        <v>23</v>
      </c>
      <c r="B31" s="54" t="s">
        <v>505</v>
      </c>
      <c r="C31" s="54" t="s">
        <v>22</v>
      </c>
      <c r="D31" s="54" t="s">
        <v>239</v>
      </c>
      <c r="E31" s="54" t="s">
        <v>456</v>
      </c>
      <c r="F31" s="54" t="s">
        <v>241</v>
      </c>
      <c r="G31" s="54" t="s">
        <v>456</v>
      </c>
      <c r="H31" s="54" t="s">
        <v>612</v>
      </c>
      <c r="I31" s="54" t="s">
        <v>459</v>
      </c>
      <c r="J31" s="12" t="s">
        <v>373</v>
      </c>
      <c r="K31" s="53">
        <v>670</v>
      </c>
      <c r="L31" s="53">
        <v>670</v>
      </c>
      <c r="M31" s="53">
        <f t="shared" si="1"/>
        <v>0</v>
      </c>
    </row>
    <row r="32" spans="1:13" ht="15" customHeight="1">
      <c r="A32" s="59">
        <f t="shared" si="2"/>
        <v>24</v>
      </c>
      <c r="B32" s="51" t="s">
        <v>610</v>
      </c>
      <c r="C32" s="51" t="s">
        <v>22</v>
      </c>
      <c r="D32" s="51" t="s">
        <v>242</v>
      </c>
      <c r="E32" s="51" t="s">
        <v>611</v>
      </c>
      <c r="F32" s="51" t="s">
        <v>610</v>
      </c>
      <c r="G32" s="51" t="s">
        <v>611</v>
      </c>
      <c r="H32" s="51" t="s">
        <v>612</v>
      </c>
      <c r="I32" s="51" t="s">
        <v>610</v>
      </c>
      <c r="J32" s="11" t="s">
        <v>461</v>
      </c>
      <c r="K32" s="52">
        <f>K33</f>
        <v>1705.6</v>
      </c>
      <c r="L32" s="52">
        <f>L33</f>
        <v>1705.6</v>
      </c>
      <c r="M32" s="52">
        <f t="shared" si="1"/>
        <v>0</v>
      </c>
    </row>
    <row r="33" spans="1:13" ht="15" customHeight="1">
      <c r="A33" s="59">
        <f t="shared" si="2"/>
        <v>25</v>
      </c>
      <c r="B33" s="54" t="s">
        <v>462</v>
      </c>
      <c r="C33" s="54" t="s">
        <v>22</v>
      </c>
      <c r="D33" s="54" t="s">
        <v>242</v>
      </c>
      <c r="E33" s="54" t="s">
        <v>621</v>
      </c>
      <c r="F33" s="54" t="s">
        <v>610</v>
      </c>
      <c r="G33" s="54" t="s">
        <v>621</v>
      </c>
      <c r="H33" s="54" t="s">
        <v>612</v>
      </c>
      <c r="I33" s="54" t="s">
        <v>459</v>
      </c>
      <c r="J33" s="12" t="s">
        <v>463</v>
      </c>
      <c r="K33" s="53">
        <f>K34+K35+K36+K37</f>
        <v>1705.6</v>
      </c>
      <c r="L33" s="53">
        <f>L34+L35+L36+L37</f>
        <v>1705.6</v>
      </c>
      <c r="M33" s="53">
        <f t="shared" si="1"/>
        <v>0</v>
      </c>
    </row>
    <row r="34" spans="1:13" ht="27" customHeight="1">
      <c r="A34" s="59">
        <f t="shared" si="2"/>
        <v>26</v>
      </c>
      <c r="B34" s="54" t="s">
        <v>462</v>
      </c>
      <c r="C34" s="54" t="s">
        <v>22</v>
      </c>
      <c r="D34" s="54" t="s">
        <v>242</v>
      </c>
      <c r="E34" s="54" t="s">
        <v>621</v>
      </c>
      <c r="F34" s="54" t="s">
        <v>232</v>
      </c>
      <c r="G34" s="54" t="s">
        <v>621</v>
      </c>
      <c r="H34" s="54" t="s">
        <v>612</v>
      </c>
      <c r="I34" s="54" t="s">
        <v>459</v>
      </c>
      <c r="J34" s="18" t="s">
        <v>383</v>
      </c>
      <c r="K34" s="53">
        <v>144.3</v>
      </c>
      <c r="L34" s="53">
        <v>144.3</v>
      </c>
      <c r="M34" s="53">
        <f t="shared" si="1"/>
        <v>0</v>
      </c>
    </row>
    <row r="35" spans="1:13" ht="29.25" customHeight="1">
      <c r="A35" s="59">
        <f t="shared" si="2"/>
        <v>27</v>
      </c>
      <c r="B35" s="54" t="s">
        <v>462</v>
      </c>
      <c r="C35" s="54" t="s">
        <v>22</v>
      </c>
      <c r="D35" s="54" t="s">
        <v>242</v>
      </c>
      <c r="E35" s="54" t="s">
        <v>621</v>
      </c>
      <c r="F35" s="54" t="s">
        <v>234</v>
      </c>
      <c r="G35" s="54" t="s">
        <v>621</v>
      </c>
      <c r="H35" s="54" t="s">
        <v>612</v>
      </c>
      <c r="I35" s="54" t="s">
        <v>459</v>
      </c>
      <c r="J35" s="12" t="s">
        <v>374</v>
      </c>
      <c r="K35" s="53">
        <v>26.9</v>
      </c>
      <c r="L35" s="53">
        <v>26.9</v>
      </c>
      <c r="M35" s="53">
        <f t="shared" si="1"/>
        <v>0</v>
      </c>
    </row>
    <row r="36" spans="1:13" ht="21.75" customHeight="1">
      <c r="A36" s="59">
        <f t="shared" si="2"/>
        <v>28</v>
      </c>
      <c r="B36" s="54" t="s">
        <v>462</v>
      </c>
      <c r="C36" s="54" t="s">
        <v>22</v>
      </c>
      <c r="D36" s="54" t="s">
        <v>242</v>
      </c>
      <c r="E36" s="54" t="s">
        <v>621</v>
      </c>
      <c r="F36" s="54" t="s">
        <v>235</v>
      </c>
      <c r="G36" s="54" t="s">
        <v>621</v>
      </c>
      <c r="H36" s="54" t="s">
        <v>612</v>
      </c>
      <c r="I36" s="54" t="s">
        <v>459</v>
      </c>
      <c r="J36" s="12" t="s">
        <v>375</v>
      </c>
      <c r="K36" s="53">
        <v>974.8</v>
      </c>
      <c r="L36" s="53">
        <v>974.8</v>
      </c>
      <c r="M36" s="53">
        <f t="shared" si="1"/>
        <v>0</v>
      </c>
    </row>
    <row r="37" spans="1:13" ht="17.25" customHeight="1">
      <c r="A37" s="59">
        <f t="shared" si="2"/>
        <v>29</v>
      </c>
      <c r="B37" s="54" t="s">
        <v>462</v>
      </c>
      <c r="C37" s="54" t="s">
        <v>22</v>
      </c>
      <c r="D37" s="54" t="s">
        <v>242</v>
      </c>
      <c r="E37" s="54" t="s">
        <v>621</v>
      </c>
      <c r="F37" s="54" t="s">
        <v>243</v>
      </c>
      <c r="G37" s="54" t="s">
        <v>621</v>
      </c>
      <c r="H37" s="54" t="s">
        <v>612</v>
      </c>
      <c r="I37" s="54" t="s">
        <v>459</v>
      </c>
      <c r="J37" s="12" t="s">
        <v>376</v>
      </c>
      <c r="K37" s="53">
        <v>559.6</v>
      </c>
      <c r="L37" s="53">
        <v>559.6</v>
      </c>
      <c r="M37" s="53">
        <f t="shared" si="1"/>
        <v>0</v>
      </c>
    </row>
    <row r="38" spans="1:13" ht="27.75" customHeight="1">
      <c r="A38" s="59">
        <f t="shared" si="2"/>
        <v>30</v>
      </c>
      <c r="B38" s="54" t="s">
        <v>610</v>
      </c>
      <c r="C38" s="54" t="s">
        <v>22</v>
      </c>
      <c r="D38" s="54" t="s">
        <v>244</v>
      </c>
      <c r="E38" s="54" t="s">
        <v>611</v>
      </c>
      <c r="F38" s="54" t="s">
        <v>610</v>
      </c>
      <c r="G38" s="54" t="s">
        <v>611</v>
      </c>
      <c r="H38" s="54" t="s">
        <v>612</v>
      </c>
      <c r="I38" s="54" t="s">
        <v>610</v>
      </c>
      <c r="J38" s="11" t="s">
        <v>377</v>
      </c>
      <c r="K38" s="52">
        <f aca="true" t="shared" si="3" ref="K38:L40">K39</f>
        <v>1400</v>
      </c>
      <c r="L38" s="52">
        <f>L39+L42</f>
        <v>2220</v>
      </c>
      <c r="M38" s="52">
        <f t="shared" si="1"/>
        <v>820</v>
      </c>
    </row>
    <row r="39" spans="1:13" ht="15" customHeight="1">
      <c r="A39" s="59">
        <f t="shared" si="2"/>
        <v>31</v>
      </c>
      <c r="B39" s="54" t="s">
        <v>610</v>
      </c>
      <c r="C39" s="54" t="s">
        <v>22</v>
      </c>
      <c r="D39" s="54" t="s">
        <v>244</v>
      </c>
      <c r="E39" s="54" t="s">
        <v>621</v>
      </c>
      <c r="F39" s="54" t="s">
        <v>610</v>
      </c>
      <c r="G39" s="54" t="s">
        <v>611</v>
      </c>
      <c r="H39" s="54" t="s">
        <v>612</v>
      </c>
      <c r="I39" s="54" t="s">
        <v>610</v>
      </c>
      <c r="J39" s="12" t="s">
        <v>378</v>
      </c>
      <c r="K39" s="53">
        <f t="shared" si="3"/>
        <v>1400</v>
      </c>
      <c r="L39" s="53">
        <f t="shared" si="3"/>
        <v>1400</v>
      </c>
      <c r="M39" s="53">
        <f t="shared" si="1"/>
        <v>0</v>
      </c>
    </row>
    <row r="40" spans="1:13" ht="19.5" customHeight="1">
      <c r="A40" s="59">
        <f t="shared" si="2"/>
        <v>32</v>
      </c>
      <c r="B40" s="54" t="s">
        <v>370</v>
      </c>
      <c r="C40" s="54" t="s">
        <v>22</v>
      </c>
      <c r="D40" s="54" t="s">
        <v>244</v>
      </c>
      <c r="E40" s="54" t="s">
        <v>621</v>
      </c>
      <c r="F40" s="54" t="s">
        <v>245</v>
      </c>
      <c r="G40" s="54" t="s">
        <v>611</v>
      </c>
      <c r="H40" s="54" t="s">
        <v>612</v>
      </c>
      <c r="I40" s="54" t="s">
        <v>464</v>
      </c>
      <c r="J40" s="12" t="s">
        <v>379</v>
      </c>
      <c r="K40" s="53">
        <f t="shared" si="3"/>
        <v>1400</v>
      </c>
      <c r="L40" s="53">
        <f t="shared" si="3"/>
        <v>1400</v>
      </c>
      <c r="M40" s="53">
        <f t="shared" si="1"/>
        <v>0</v>
      </c>
    </row>
    <row r="41" spans="1:13" ht="27" customHeight="1">
      <c r="A41" s="59">
        <f t="shared" si="2"/>
        <v>33</v>
      </c>
      <c r="B41" s="54" t="s">
        <v>370</v>
      </c>
      <c r="C41" s="54" t="s">
        <v>22</v>
      </c>
      <c r="D41" s="54" t="s">
        <v>244</v>
      </c>
      <c r="E41" s="54" t="s">
        <v>621</v>
      </c>
      <c r="F41" s="54" t="s">
        <v>246</v>
      </c>
      <c r="G41" s="54" t="s">
        <v>456</v>
      </c>
      <c r="H41" s="54" t="s">
        <v>612</v>
      </c>
      <c r="I41" s="54" t="s">
        <v>464</v>
      </c>
      <c r="J41" s="12" t="s">
        <v>696</v>
      </c>
      <c r="K41" s="53">
        <v>1400</v>
      </c>
      <c r="L41" s="53">
        <v>1400</v>
      </c>
      <c r="M41" s="53">
        <f t="shared" si="1"/>
        <v>0</v>
      </c>
    </row>
    <row r="42" spans="1:13" ht="21" customHeight="1">
      <c r="A42" s="59">
        <f t="shared" si="2"/>
        <v>34</v>
      </c>
      <c r="B42" s="54" t="s">
        <v>610</v>
      </c>
      <c r="C42" s="54" t="s">
        <v>22</v>
      </c>
      <c r="D42" s="54" t="s">
        <v>244</v>
      </c>
      <c r="E42" s="54" t="s">
        <v>619</v>
      </c>
      <c r="F42" s="54" t="s">
        <v>610</v>
      </c>
      <c r="G42" s="54" t="s">
        <v>611</v>
      </c>
      <c r="H42" s="54" t="s">
        <v>612</v>
      </c>
      <c r="I42" s="54" t="s">
        <v>464</v>
      </c>
      <c r="J42" s="96" t="s">
        <v>184</v>
      </c>
      <c r="K42" s="53"/>
      <c r="L42" s="53">
        <f>L43</f>
        <v>820</v>
      </c>
      <c r="M42" s="53">
        <f t="shared" si="1"/>
        <v>820</v>
      </c>
    </row>
    <row r="43" spans="1:13" ht="27" customHeight="1">
      <c r="A43" s="59">
        <f t="shared" si="2"/>
        <v>35</v>
      </c>
      <c r="B43" s="54" t="s">
        <v>371</v>
      </c>
      <c r="C43" s="54" t="s">
        <v>22</v>
      </c>
      <c r="D43" s="54" t="s">
        <v>244</v>
      </c>
      <c r="E43" s="54" t="s">
        <v>619</v>
      </c>
      <c r="F43" s="54" t="s">
        <v>246</v>
      </c>
      <c r="G43" s="54" t="s">
        <v>456</v>
      </c>
      <c r="H43" s="54" t="s">
        <v>612</v>
      </c>
      <c r="I43" s="54" t="s">
        <v>464</v>
      </c>
      <c r="J43" s="18" t="s">
        <v>185</v>
      </c>
      <c r="K43" s="53"/>
      <c r="L43" s="53">
        <v>820</v>
      </c>
      <c r="M43" s="53">
        <f t="shared" si="1"/>
        <v>820</v>
      </c>
    </row>
    <row r="44" spans="1:13" ht="27" customHeight="1">
      <c r="A44" s="59">
        <f t="shared" si="2"/>
        <v>36</v>
      </c>
      <c r="B44" s="54" t="s">
        <v>610</v>
      </c>
      <c r="C44" s="54" t="s">
        <v>22</v>
      </c>
      <c r="D44" s="54" t="s">
        <v>247</v>
      </c>
      <c r="E44" s="54" t="s">
        <v>611</v>
      </c>
      <c r="F44" s="54" t="s">
        <v>610</v>
      </c>
      <c r="G44" s="54" t="s">
        <v>611</v>
      </c>
      <c r="H44" s="54" t="s">
        <v>612</v>
      </c>
      <c r="I44" s="54" t="s">
        <v>610</v>
      </c>
      <c r="J44" s="11" t="s">
        <v>465</v>
      </c>
      <c r="K44" s="52">
        <f aca="true" t="shared" si="4" ref="K44:L46">K45</f>
        <v>32138.3</v>
      </c>
      <c r="L44" s="52">
        <f t="shared" si="4"/>
        <v>62759</v>
      </c>
      <c r="M44" s="52">
        <f t="shared" si="1"/>
        <v>30620.7</v>
      </c>
    </row>
    <row r="45" spans="1:13" ht="38.25" customHeight="1">
      <c r="A45" s="59">
        <f t="shared" si="2"/>
        <v>37</v>
      </c>
      <c r="B45" s="54" t="s">
        <v>505</v>
      </c>
      <c r="C45" s="54" t="s">
        <v>22</v>
      </c>
      <c r="D45" s="54" t="s">
        <v>247</v>
      </c>
      <c r="E45" s="54" t="s">
        <v>248</v>
      </c>
      <c r="F45" s="54" t="s">
        <v>610</v>
      </c>
      <c r="G45" s="54" t="s">
        <v>611</v>
      </c>
      <c r="H45" s="54" t="s">
        <v>612</v>
      </c>
      <c r="I45" s="54" t="s">
        <v>610</v>
      </c>
      <c r="J45" s="19" t="s">
        <v>249</v>
      </c>
      <c r="K45" s="53">
        <f t="shared" si="4"/>
        <v>32138.3</v>
      </c>
      <c r="L45" s="53">
        <f t="shared" si="4"/>
        <v>62759</v>
      </c>
      <c r="M45" s="53">
        <f t="shared" si="1"/>
        <v>30620.7</v>
      </c>
    </row>
    <row r="46" spans="1:13" ht="26.25" customHeight="1">
      <c r="A46" s="59">
        <f t="shared" si="2"/>
        <v>38</v>
      </c>
      <c r="B46" s="54" t="s">
        <v>505</v>
      </c>
      <c r="C46" s="54" t="s">
        <v>22</v>
      </c>
      <c r="D46" s="54" t="s">
        <v>247</v>
      </c>
      <c r="E46" s="54" t="s">
        <v>248</v>
      </c>
      <c r="F46" s="54" t="s">
        <v>232</v>
      </c>
      <c r="G46" s="54" t="s">
        <v>611</v>
      </c>
      <c r="H46" s="54" t="s">
        <v>612</v>
      </c>
      <c r="I46" s="54" t="s">
        <v>250</v>
      </c>
      <c r="J46" s="19" t="s">
        <v>251</v>
      </c>
      <c r="K46" s="53">
        <f t="shared" si="4"/>
        <v>32138.3</v>
      </c>
      <c r="L46" s="53">
        <f t="shared" si="4"/>
        <v>62759</v>
      </c>
      <c r="M46" s="53">
        <f t="shared" si="1"/>
        <v>30620.7</v>
      </c>
    </row>
    <row r="47" spans="1:13" ht="38.25" customHeight="1">
      <c r="A47" s="59">
        <f t="shared" si="2"/>
        <v>39</v>
      </c>
      <c r="B47" s="54" t="s">
        <v>505</v>
      </c>
      <c r="C47" s="54" t="s">
        <v>22</v>
      </c>
      <c r="D47" s="54" t="s">
        <v>247</v>
      </c>
      <c r="E47" s="54" t="s">
        <v>248</v>
      </c>
      <c r="F47" s="54" t="s">
        <v>240</v>
      </c>
      <c r="G47" s="54" t="s">
        <v>460</v>
      </c>
      <c r="H47" s="54" t="s">
        <v>612</v>
      </c>
      <c r="I47" s="54" t="s">
        <v>250</v>
      </c>
      <c r="J47" s="25" t="s">
        <v>191</v>
      </c>
      <c r="K47" s="13">
        <f>29112.8+3025.5</f>
        <v>32138.3</v>
      </c>
      <c r="L47" s="13">
        <v>62759</v>
      </c>
      <c r="M47" s="53">
        <f t="shared" si="1"/>
        <v>30620.7</v>
      </c>
    </row>
    <row r="48" spans="1:13" ht="18" customHeight="1">
      <c r="A48" s="59">
        <f t="shared" si="2"/>
        <v>40</v>
      </c>
      <c r="B48" s="54" t="s">
        <v>610</v>
      </c>
      <c r="C48" s="54" t="s">
        <v>22</v>
      </c>
      <c r="D48" s="54" t="s">
        <v>253</v>
      </c>
      <c r="E48" s="54" t="s">
        <v>611</v>
      </c>
      <c r="F48" s="54" t="s">
        <v>610</v>
      </c>
      <c r="G48" s="54" t="s">
        <v>611</v>
      </c>
      <c r="H48" s="54" t="s">
        <v>612</v>
      </c>
      <c r="I48" s="54" t="s">
        <v>610</v>
      </c>
      <c r="J48" s="11" t="s">
        <v>466</v>
      </c>
      <c r="K48" s="52">
        <f>K49+K53+K54+K55+K56+K57</f>
        <v>1957</v>
      </c>
      <c r="L48" s="52">
        <f>L49+L53+L54+L55+L56+L57</f>
        <v>1957</v>
      </c>
      <c r="M48" s="52">
        <f t="shared" si="1"/>
        <v>0</v>
      </c>
    </row>
    <row r="49" spans="1:13" ht="60.75" customHeight="1">
      <c r="A49" s="59">
        <f t="shared" si="2"/>
        <v>41</v>
      </c>
      <c r="B49" s="54" t="s">
        <v>610</v>
      </c>
      <c r="C49" s="54" t="s">
        <v>22</v>
      </c>
      <c r="D49" s="54" t="s">
        <v>253</v>
      </c>
      <c r="E49" s="54" t="s">
        <v>254</v>
      </c>
      <c r="F49" s="54" t="s">
        <v>610</v>
      </c>
      <c r="G49" s="54" t="s">
        <v>611</v>
      </c>
      <c r="H49" s="54" t="s">
        <v>612</v>
      </c>
      <c r="I49" s="54" t="s">
        <v>467</v>
      </c>
      <c r="J49" s="12" t="s">
        <v>468</v>
      </c>
      <c r="K49" s="53">
        <f>K51+K52</f>
        <v>317</v>
      </c>
      <c r="L49" s="53">
        <f>L51+L52</f>
        <v>317</v>
      </c>
      <c r="M49" s="53">
        <f t="shared" si="1"/>
        <v>0</v>
      </c>
    </row>
    <row r="50" spans="1:13" ht="14.25" customHeight="1">
      <c r="A50" s="59">
        <f t="shared" si="2"/>
        <v>42</v>
      </c>
      <c r="B50" s="54"/>
      <c r="C50" s="54"/>
      <c r="D50" s="54"/>
      <c r="E50" s="54"/>
      <c r="F50" s="54"/>
      <c r="G50" s="54"/>
      <c r="H50" s="54"/>
      <c r="I50" s="54"/>
      <c r="J50" s="55" t="s">
        <v>255</v>
      </c>
      <c r="K50" s="53"/>
      <c r="L50" s="53"/>
      <c r="M50" s="53"/>
    </row>
    <row r="51" spans="1:13" ht="27" customHeight="1">
      <c r="A51" s="59">
        <f t="shared" si="2"/>
        <v>43</v>
      </c>
      <c r="B51" s="54" t="s">
        <v>386</v>
      </c>
      <c r="C51" s="54" t="s">
        <v>22</v>
      </c>
      <c r="D51" s="54" t="s">
        <v>253</v>
      </c>
      <c r="E51" s="54" t="s">
        <v>254</v>
      </c>
      <c r="F51" s="54" t="s">
        <v>235</v>
      </c>
      <c r="G51" s="54" t="s">
        <v>611</v>
      </c>
      <c r="H51" s="54" t="s">
        <v>612</v>
      </c>
      <c r="I51" s="54" t="s">
        <v>467</v>
      </c>
      <c r="J51" s="12" t="s">
        <v>385</v>
      </c>
      <c r="K51" s="53">
        <v>117</v>
      </c>
      <c r="L51" s="53">
        <v>117</v>
      </c>
      <c r="M51" s="53">
        <f t="shared" si="1"/>
        <v>0</v>
      </c>
    </row>
    <row r="52" spans="1:13" ht="27" customHeight="1">
      <c r="A52" s="59">
        <f t="shared" si="2"/>
        <v>44</v>
      </c>
      <c r="B52" s="54" t="s">
        <v>387</v>
      </c>
      <c r="C52" s="54" t="s">
        <v>22</v>
      </c>
      <c r="D52" s="54" t="s">
        <v>253</v>
      </c>
      <c r="E52" s="54" t="s">
        <v>254</v>
      </c>
      <c r="F52" s="54" t="s">
        <v>256</v>
      </c>
      <c r="G52" s="54" t="s">
        <v>611</v>
      </c>
      <c r="H52" s="54" t="s">
        <v>612</v>
      </c>
      <c r="I52" s="54" t="s">
        <v>467</v>
      </c>
      <c r="J52" s="12" t="s">
        <v>388</v>
      </c>
      <c r="K52" s="53">
        <v>200</v>
      </c>
      <c r="L52" s="53">
        <v>200</v>
      </c>
      <c r="M52" s="53">
        <f t="shared" si="1"/>
        <v>0</v>
      </c>
    </row>
    <row r="53" spans="1:13" ht="42" customHeight="1">
      <c r="A53" s="59">
        <f t="shared" si="2"/>
        <v>45</v>
      </c>
      <c r="B53" s="54" t="s">
        <v>457</v>
      </c>
      <c r="C53" s="54" t="s">
        <v>22</v>
      </c>
      <c r="D53" s="54" t="s">
        <v>253</v>
      </c>
      <c r="E53" s="54" t="s">
        <v>257</v>
      </c>
      <c r="F53" s="54" t="s">
        <v>610</v>
      </c>
      <c r="G53" s="54" t="s">
        <v>621</v>
      </c>
      <c r="H53" s="54" t="s">
        <v>612</v>
      </c>
      <c r="I53" s="54" t="s">
        <v>467</v>
      </c>
      <c r="J53" s="19" t="s">
        <v>284</v>
      </c>
      <c r="K53" s="53">
        <v>1</v>
      </c>
      <c r="L53" s="53">
        <v>1</v>
      </c>
      <c r="M53" s="53">
        <f t="shared" si="1"/>
        <v>0</v>
      </c>
    </row>
    <row r="54" spans="1:13" ht="36" customHeight="1">
      <c r="A54" s="59">
        <f t="shared" si="2"/>
        <v>46</v>
      </c>
      <c r="B54" s="54" t="s">
        <v>610</v>
      </c>
      <c r="C54" s="54" t="s">
        <v>22</v>
      </c>
      <c r="D54" s="54" t="s">
        <v>253</v>
      </c>
      <c r="E54" s="54" t="s">
        <v>285</v>
      </c>
      <c r="F54" s="54" t="s">
        <v>346</v>
      </c>
      <c r="G54" s="54" t="s">
        <v>611</v>
      </c>
      <c r="H54" s="54" t="s">
        <v>612</v>
      </c>
      <c r="I54" s="54" t="s">
        <v>467</v>
      </c>
      <c r="J54" s="19" t="s">
        <v>286</v>
      </c>
      <c r="K54" s="53">
        <v>2</v>
      </c>
      <c r="L54" s="53">
        <v>2</v>
      </c>
      <c r="M54" s="53">
        <f t="shared" si="1"/>
        <v>0</v>
      </c>
    </row>
    <row r="55" spans="1:13" ht="26.25" customHeight="1">
      <c r="A55" s="59">
        <f t="shared" si="2"/>
        <v>47</v>
      </c>
      <c r="B55" s="54" t="s">
        <v>386</v>
      </c>
      <c r="C55" s="54" t="s">
        <v>22</v>
      </c>
      <c r="D55" s="54" t="s">
        <v>253</v>
      </c>
      <c r="E55" s="54" t="s">
        <v>287</v>
      </c>
      <c r="F55" s="54" t="s">
        <v>235</v>
      </c>
      <c r="G55" s="54" t="s">
        <v>456</v>
      </c>
      <c r="H55" s="54" t="s">
        <v>612</v>
      </c>
      <c r="I55" s="54" t="s">
        <v>467</v>
      </c>
      <c r="J55" s="19" t="s">
        <v>384</v>
      </c>
      <c r="K55" s="53">
        <v>150</v>
      </c>
      <c r="L55" s="53">
        <v>150</v>
      </c>
      <c r="M55" s="53">
        <f t="shared" si="1"/>
        <v>0</v>
      </c>
    </row>
    <row r="56" spans="1:13" ht="48">
      <c r="A56" s="59">
        <f t="shared" si="2"/>
        <v>48</v>
      </c>
      <c r="B56" s="54" t="s">
        <v>386</v>
      </c>
      <c r="C56" s="54" t="s">
        <v>22</v>
      </c>
      <c r="D56" s="54" t="s">
        <v>253</v>
      </c>
      <c r="E56" s="54" t="s">
        <v>288</v>
      </c>
      <c r="F56" s="54" t="s">
        <v>610</v>
      </c>
      <c r="G56" s="54" t="s">
        <v>621</v>
      </c>
      <c r="H56" s="54" t="s">
        <v>612</v>
      </c>
      <c r="I56" s="54" t="s">
        <v>467</v>
      </c>
      <c r="J56" s="26" t="s">
        <v>757</v>
      </c>
      <c r="K56" s="53">
        <v>47</v>
      </c>
      <c r="L56" s="53">
        <v>47</v>
      </c>
      <c r="M56" s="53">
        <f t="shared" si="1"/>
        <v>0</v>
      </c>
    </row>
    <row r="57" spans="1:13" s="6" customFormat="1" ht="30.75" customHeight="1">
      <c r="A57" s="59">
        <f t="shared" si="2"/>
        <v>49</v>
      </c>
      <c r="B57" s="56" t="s">
        <v>610</v>
      </c>
      <c r="C57" s="56" t="s">
        <v>22</v>
      </c>
      <c r="D57" s="56" t="s">
        <v>253</v>
      </c>
      <c r="E57" s="56" t="s">
        <v>289</v>
      </c>
      <c r="F57" s="56" t="s">
        <v>610</v>
      </c>
      <c r="G57" s="56" t="s">
        <v>611</v>
      </c>
      <c r="H57" s="56" t="s">
        <v>612</v>
      </c>
      <c r="I57" s="56" t="s">
        <v>467</v>
      </c>
      <c r="J57" s="12" t="s">
        <v>389</v>
      </c>
      <c r="K57" s="53">
        <f>K59+K60+K61+K62+K63</f>
        <v>1440</v>
      </c>
      <c r="L57" s="53">
        <f>L59+L60+L61+L62+L63</f>
        <v>1440</v>
      </c>
      <c r="M57" s="53">
        <f t="shared" si="1"/>
        <v>0</v>
      </c>
    </row>
    <row r="58" spans="1:13" s="6" customFormat="1" ht="15" customHeight="1">
      <c r="A58" s="59">
        <f t="shared" si="2"/>
        <v>50</v>
      </c>
      <c r="B58" s="56"/>
      <c r="C58" s="56"/>
      <c r="D58" s="56"/>
      <c r="E58" s="56"/>
      <c r="F58" s="56"/>
      <c r="G58" s="56"/>
      <c r="H58" s="56"/>
      <c r="I58" s="56"/>
      <c r="J58" s="55" t="s">
        <v>255</v>
      </c>
      <c r="K58" s="53"/>
      <c r="L58" s="53"/>
      <c r="M58" s="53"/>
    </row>
    <row r="59" spans="1:13" s="6" customFormat="1" ht="24.75" customHeight="1">
      <c r="A59" s="59">
        <f t="shared" si="2"/>
        <v>51</v>
      </c>
      <c r="B59" s="56" t="s">
        <v>505</v>
      </c>
      <c r="C59" s="56" t="s">
        <v>22</v>
      </c>
      <c r="D59" s="56" t="s">
        <v>253</v>
      </c>
      <c r="E59" s="56" t="s">
        <v>289</v>
      </c>
      <c r="F59" s="56" t="s">
        <v>290</v>
      </c>
      <c r="G59" s="56" t="s">
        <v>456</v>
      </c>
      <c r="H59" s="56" t="s">
        <v>612</v>
      </c>
      <c r="I59" s="56" t="s">
        <v>467</v>
      </c>
      <c r="J59" s="12" t="s">
        <v>389</v>
      </c>
      <c r="K59" s="53">
        <v>20</v>
      </c>
      <c r="L59" s="53">
        <v>20</v>
      </c>
      <c r="M59" s="53">
        <f t="shared" si="1"/>
        <v>0</v>
      </c>
    </row>
    <row r="60" spans="1:13" ht="27" customHeight="1">
      <c r="A60" s="59">
        <f t="shared" si="2"/>
        <v>52</v>
      </c>
      <c r="B60" s="56" t="s">
        <v>386</v>
      </c>
      <c r="C60" s="56" t="s">
        <v>22</v>
      </c>
      <c r="D60" s="56" t="s">
        <v>253</v>
      </c>
      <c r="E60" s="56" t="s">
        <v>289</v>
      </c>
      <c r="F60" s="56" t="s">
        <v>290</v>
      </c>
      <c r="G60" s="56" t="s">
        <v>456</v>
      </c>
      <c r="H60" s="56" t="s">
        <v>612</v>
      </c>
      <c r="I60" s="56" t="s">
        <v>467</v>
      </c>
      <c r="J60" s="12" t="s">
        <v>389</v>
      </c>
      <c r="K60" s="53">
        <v>1070</v>
      </c>
      <c r="L60" s="53">
        <v>1070</v>
      </c>
      <c r="M60" s="53">
        <f t="shared" si="1"/>
        <v>0</v>
      </c>
    </row>
    <row r="61" spans="1:13" ht="27" customHeight="1">
      <c r="A61" s="59">
        <f t="shared" si="2"/>
        <v>53</v>
      </c>
      <c r="B61" s="56" t="s">
        <v>387</v>
      </c>
      <c r="C61" s="56" t="s">
        <v>22</v>
      </c>
      <c r="D61" s="56" t="s">
        <v>253</v>
      </c>
      <c r="E61" s="56" t="s">
        <v>289</v>
      </c>
      <c r="F61" s="56" t="s">
        <v>290</v>
      </c>
      <c r="G61" s="56" t="s">
        <v>456</v>
      </c>
      <c r="H61" s="56" t="s">
        <v>612</v>
      </c>
      <c r="I61" s="56" t="s">
        <v>467</v>
      </c>
      <c r="J61" s="12" t="s">
        <v>389</v>
      </c>
      <c r="K61" s="53">
        <v>30</v>
      </c>
      <c r="L61" s="53">
        <v>30</v>
      </c>
      <c r="M61" s="53">
        <f t="shared" si="1"/>
        <v>0</v>
      </c>
    </row>
    <row r="62" spans="1:13" ht="27" customHeight="1">
      <c r="A62" s="59">
        <f t="shared" si="2"/>
        <v>54</v>
      </c>
      <c r="B62" s="56" t="s">
        <v>459</v>
      </c>
      <c r="C62" s="56" t="s">
        <v>22</v>
      </c>
      <c r="D62" s="56" t="s">
        <v>253</v>
      </c>
      <c r="E62" s="56" t="s">
        <v>289</v>
      </c>
      <c r="F62" s="56" t="s">
        <v>290</v>
      </c>
      <c r="G62" s="56" t="s">
        <v>456</v>
      </c>
      <c r="H62" s="56" t="s">
        <v>612</v>
      </c>
      <c r="I62" s="56" t="s">
        <v>467</v>
      </c>
      <c r="J62" s="12" t="s">
        <v>389</v>
      </c>
      <c r="K62" s="53">
        <v>280</v>
      </c>
      <c r="L62" s="53">
        <v>280</v>
      </c>
      <c r="M62" s="53">
        <f t="shared" si="1"/>
        <v>0</v>
      </c>
    </row>
    <row r="63" spans="1:13" ht="27.75" customHeight="1">
      <c r="A63" s="59">
        <f t="shared" si="2"/>
        <v>55</v>
      </c>
      <c r="B63" s="54" t="s">
        <v>457</v>
      </c>
      <c r="C63" s="56" t="s">
        <v>22</v>
      </c>
      <c r="D63" s="56" t="s">
        <v>253</v>
      </c>
      <c r="E63" s="56" t="s">
        <v>289</v>
      </c>
      <c r="F63" s="56" t="s">
        <v>290</v>
      </c>
      <c r="G63" s="56" t="s">
        <v>456</v>
      </c>
      <c r="H63" s="56" t="s">
        <v>612</v>
      </c>
      <c r="I63" s="56" t="s">
        <v>467</v>
      </c>
      <c r="J63" s="12" t="s">
        <v>389</v>
      </c>
      <c r="K63" s="53">
        <v>40</v>
      </c>
      <c r="L63" s="53">
        <v>40</v>
      </c>
      <c r="M63" s="53">
        <f t="shared" si="1"/>
        <v>0</v>
      </c>
    </row>
    <row r="64" spans="1:13" ht="15.75" customHeight="1">
      <c r="A64" s="59">
        <f t="shared" si="2"/>
        <v>56</v>
      </c>
      <c r="B64" s="51" t="s">
        <v>610</v>
      </c>
      <c r="C64" s="88" t="s">
        <v>22</v>
      </c>
      <c r="D64" s="88" t="s">
        <v>156</v>
      </c>
      <c r="E64" s="88" t="s">
        <v>611</v>
      </c>
      <c r="F64" s="88" t="s">
        <v>610</v>
      </c>
      <c r="G64" s="88" t="s">
        <v>611</v>
      </c>
      <c r="H64" s="88" t="s">
        <v>612</v>
      </c>
      <c r="I64" s="88" t="s">
        <v>157</v>
      </c>
      <c r="J64" s="11" t="s">
        <v>158</v>
      </c>
      <c r="K64" s="52">
        <f>K65</f>
        <v>2583.2</v>
      </c>
      <c r="L64" s="52">
        <f>L65</f>
        <v>1780</v>
      </c>
      <c r="M64" s="52">
        <f t="shared" si="1"/>
        <v>-803.1999999999998</v>
      </c>
    </row>
    <row r="65" spans="1:13" ht="17.25" customHeight="1">
      <c r="A65" s="59">
        <f t="shared" si="2"/>
        <v>57</v>
      </c>
      <c r="B65" s="54" t="s">
        <v>610</v>
      </c>
      <c r="C65" s="56" t="s">
        <v>22</v>
      </c>
      <c r="D65" s="56" t="s">
        <v>156</v>
      </c>
      <c r="E65" s="56" t="s">
        <v>456</v>
      </c>
      <c r="F65" s="56" t="s">
        <v>610</v>
      </c>
      <c r="G65" s="56" t="s">
        <v>611</v>
      </c>
      <c r="H65" s="56" t="s">
        <v>612</v>
      </c>
      <c r="I65" s="56" t="s">
        <v>157</v>
      </c>
      <c r="J65" s="12" t="s">
        <v>159</v>
      </c>
      <c r="K65" s="53">
        <f>K66</f>
        <v>2583.2</v>
      </c>
      <c r="L65" s="53">
        <f>L66</f>
        <v>1780</v>
      </c>
      <c r="M65" s="53">
        <f t="shared" si="1"/>
        <v>-803.1999999999998</v>
      </c>
    </row>
    <row r="66" spans="1:13" ht="16.5" customHeight="1">
      <c r="A66" s="59">
        <f t="shared" si="2"/>
        <v>58</v>
      </c>
      <c r="B66" s="54" t="s">
        <v>371</v>
      </c>
      <c r="C66" s="56" t="s">
        <v>22</v>
      </c>
      <c r="D66" s="56" t="s">
        <v>156</v>
      </c>
      <c r="E66" s="56" t="s">
        <v>456</v>
      </c>
      <c r="F66" s="56" t="s">
        <v>290</v>
      </c>
      <c r="G66" s="56" t="s">
        <v>456</v>
      </c>
      <c r="H66" s="56" t="s">
        <v>612</v>
      </c>
      <c r="I66" s="56" t="s">
        <v>157</v>
      </c>
      <c r="J66" s="12" t="s">
        <v>160</v>
      </c>
      <c r="K66" s="53">
        <v>2583.2</v>
      </c>
      <c r="L66" s="53">
        <v>1780</v>
      </c>
      <c r="M66" s="53">
        <f t="shared" si="1"/>
        <v>-803.1999999999998</v>
      </c>
    </row>
    <row r="67" spans="1:16" ht="14.25" customHeight="1">
      <c r="A67" s="59">
        <f t="shared" si="2"/>
        <v>59</v>
      </c>
      <c r="B67" s="51" t="s">
        <v>610</v>
      </c>
      <c r="C67" s="51" t="s">
        <v>448</v>
      </c>
      <c r="D67" s="51" t="s">
        <v>611</v>
      </c>
      <c r="E67" s="51" t="s">
        <v>611</v>
      </c>
      <c r="F67" s="51" t="s">
        <v>610</v>
      </c>
      <c r="G67" s="51" t="s">
        <v>611</v>
      </c>
      <c r="H67" s="51" t="s">
        <v>612</v>
      </c>
      <c r="I67" s="51" t="s">
        <v>610</v>
      </c>
      <c r="J67" s="22" t="s">
        <v>29</v>
      </c>
      <c r="K67" s="52">
        <f>K68+K87+K90</f>
        <v>635735.6000000001</v>
      </c>
      <c r="L67" s="52">
        <f>L68+L87+L90</f>
        <v>654370.1</v>
      </c>
      <c r="M67" s="52">
        <f t="shared" si="1"/>
        <v>18634.499999999884</v>
      </c>
      <c r="N67" s="15"/>
      <c r="O67" s="15"/>
      <c r="P67" s="15"/>
    </row>
    <row r="68" spans="1:16" ht="27.75" customHeight="1">
      <c r="A68" s="59">
        <f t="shared" si="2"/>
        <v>60</v>
      </c>
      <c r="B68" s="54" t="s">
        <v>610</v>
      </c>
      <c r="C68" s="54" t="s">
        <v>448</v>
      </c>
      <c r="D68" s="54" t="s">
        <v>619</v>
      </c>
      <c r="E68" s="54" t="s">
        <v>611</v>
      </c>
      <c r="F68" s="54" t="s">
        <v>610</v>
      </c>
      <c r="G68" s="54" t="s">
        <v>611</v>
      </c>
      <c r="H68" s="54" t="s">
        <v>612</v>
      </c>
      <c r="I68" s="54" t="s">
        <v>610</v>
      </c>
      <c r="J68" s="11" t="s">
        <v>30</v>
      </c>
      <c r="K68" s="52">
        <f>K69+K74+K78+K85</f>
        <v>638935.8</v>
      </c>
      <c r="L68" s="52">
        <f>L69+L74+L78+L85</f>
        <v>657156</v>
      </c>
      <c r="M68" s="52">
        <f t="shared" si="1"/>
        <v>18220.199999999953</v>
      </c>
      <c r="N68" s="15"/>
      <c r="O68" s="15"/>
      <c r="P68" s="15"/>
    </row>
    <row r="69" spans="1:13" ht="27.75" customHeight="1">
      <c r="A69" s="59">
        <f t="shared" si="2"/>
        <v>61</v>
      </c>
      <c r="B69" s="54" t="s">
        <v>721</v>
      </c>
      <c r="C69" s="54" t="s">
        <v>448</v>
      </c>
      <c r="D69" s="54" t="s">
        <v>619</v>
      </c>
      <c r="E69" s="54" t="s">
        <v>621</v>
      </c>
      <c r="F69" s="54" t="s">
        <v>610</v>
      </c>
      <c r="G69" s="54" t="s">
        <v>611</v>
      </c>
      <c r="H69" s="54" t="s">
        <v>612</v>
      </c>
      <c r="I69" s="54" t="s">
        <v>31</v>
      </c>
      <c r="J69" s="55" t="s">
        <v>32</v>
      </c>
      <c r="K69" s="53">
        <f>K70+K72</f>
        <v>274872.7</v>
      </c>
      <c r="L69" s="53">
        <f>L70+L72</f>
        <v>274872.7</v>
      </c>
      <c r="M69" s="53">
        <f t="shared" si="1"/>
        <v>0</v>
      </c>
    </row>
    <row r="70" spans="1:16" ht="15.75" customHeight="1">
      <c r="A70" s="59">
        <f t="shared" si="2"/>
        <v>62</v>
      </c>
      <c r="B70" s="54" t="s">
        <v>721</v>
      </c>
      <c r="C70" s="54" t="s">
        <v>448</v>
      </c>
      <c r="D70" s="54" t="s">
        <v>619</v>
      </c>
      <c r="E70" s="54" t="s">
        <v>621</v>
      </c>
      <c r="F70" s="54" t="s">
        <v>720</v>
      </c>
      <c r="G70" s="54" t="s">
        <v>611</v>
      </c>
      <c r="H70" s="54" t="s">
        <v>612</v>
      </c>
      <c r="I70" s="54" t="s">
        <v>31</v>
      </c>
      <c r="J70" s="12" t="s">
        <v>33</v>
      </c>
      <c r="K70" s="53">
        <f>K71</f>
        <v>224622</v>
      </c>
      <c r="L70" s="53">
        <f>L71</f>
        <v>224622</v>
      </c>
      <c r="M70" s="53">
        <f t="shared" si="1"/>
        <v>0</v>
      </c>
      <c r="N70" s="15"/>
      <c r="O70" s="15"/>
      <c r="P70" s="15"/>
    </row>
    <row r="71" spans="1:16" ht="25.5" customHeight="1">
      <c r="A71" s="59">
        <f t="shared" si="2"/>
        <v>63</v>
      </c>
      <c r="B71" s="54" t="s">
        <v>721</v>
      </c>
      <c r="C71" s="54" t="s">
        <v>448</v>
      </c>
      <c r="D71" s="54" t="s">
        <v>619</v>
      </c>
      <c r="E71" s="54" t="s">
        <v>621</v>
      </c>
      <c r="F71" s="54" t="s">
        <v>720</v>
      </c>
      <c r="G71" s="54" t="s">
        <v>456</v>
      </c>
      <c r="H71" s="54" t="s">
        <v>291</v>
      </c>
      <c r="I71" s="54" t="s">
        <v>31</v>
      </c>
      <c r="J71" s="12" t="s">
        <v>258</v>
      </c>
      <c r="K71" s="53">
        <v>224622</v>
      </c>
      <c r="L71" s="53">
        <v>224622</v>
      </c>
      <c r="M71" s="53">
        <f t="shared" si="1"/>
        <v>0</v>
      </c>
      <c r="N71" s="15"/>
      <c r="O71" s="15"/>
      <c r="P71" s="15"/>
    </row>
    <row r="72" spans="1:16" ht="25.5" customHeight="1">
      <c r="A72" s="59">
        <f t="shared" si="2"/>
        <v>64</v>
      </c>
      <c r="B72" s="54" t="s">
        <v>721</v>
      </c>
      <c r="C72" s="54" t="s">
        <v>448</v>
      </c>
      <c r="D72" s="54" t="s">
        <v>619</v>
      </c>
      <c r="E72" s="54" t="s">
        <v>621</v>
      </c>
      <c r="F72" s="54" t="s">
        <v>292</v>
      </c>
      <c r="G72" s="54" t="s">
        <v>611</v>
      </c>
      <c r="H72" s="54" t="s">
        <v>612</v>
      </c>
      <c r="I72" s="54" t="s">
        <v>31</v>
      </c>
      <c r="J72" s="12" t="s">
        <v>267</v>
      </c>
      <c r="K72" s="53">
        <f>K73</f>
        <v>50250.7</v>
      </c>
      <c r="L72" s="53">
        <f>L73</f>
        <v>50250.7</v>
      </c>
      <c r="M72" s="53">
        <f t="shared" si="1"/>
        <v>0</v>
      </c>
      <c r="N72" s="15"/>
      <c r="O72" s="15"/>
      <c r="P72" s="15"/>
    </row>
    <row r="73" spans="1:16" ht="23.25" customHeight="1">
      <c r="A73" s="59">
        <f t="shared" si="2"/>
        <v>65</v>
      </c>
      <c r="B73" s="54" t="s">
        <v>721</v>
      </c>
      <c r="C73" s="54" t="s">
        <v>448</v>
      </c>
      <c r="D73" s="54" t="s">
        <v>619</v>
      </c>
      <c r="E73" s="54" t="s">
        <v>621</v>
      </c>
      <c r="F73" s="54" t="s">
        <v>293</v>
      </c>
      <c r="G73" s="54" t="s">
        <v>456</v>
      </c>
      <c r="H73" s="54" t="s">
        <v>612</v>
      </c>
      <c r="I73" s="54" t="s">
        <v>31</v>
      </c>
      <c r="J73" s="12" t="s">
        <v>268</v>
      </c>
      <c r="K73" s="53">
        <v>50250.7</v>
      </c>
      <c r="L73" s="53">
        <v>50250.7</v>
      </c>
      <c r="M73" s="53">
        <f t="shared" si="1"/>
        <v>0</v>
      </c>
      <c r="N73" s="15"/>
      <c r="O73" s="15"/>
      <c r="P73" s="15"/>
    </row>
    <row r="74" spans="1:16" ht="24" customHeight="1">
      <c r="A74" s="59">
        <f t="shared" si="2"/>
        <v>66</v>
      </c>
      <c r="B74" s="54" t="s">
        <v>721</v>
      </c>
      <c r="C74" s="54" t="s">
        <v>448</v>
      </c>
      <c r="D74" s="54" t="s">
        <v>619</v>
      </c>
      <c r="E74" s="54" t="s">
        <v>619</v>
      </c>
      <c r="F74" s="54" t="s">
        <v>610</v>
      </c>
      <c r="G74" s="54" t="s">
        <v>611</v>
      </c>
      <c r="H74" s="54" t="s">
        <v>612</v>
      </c>
      <c r="I74" s="54" t="s">
        <v>31</v>
      </c>
      <c r="J74" s="12" t="s">
        <v>269</v>
      </c>
      <c r="K74" s="53">
        <f>67937.2+3717.5</f>
        <v>71654.7</v>
      </c>
      <c r="L74" s="53">
        <f>67937.2+3717.5+16738.2+8448</f>
        <v>96840.9</v>
      </c>
      <c r="M74" s="53">
        <f t="shared" si="1"/>
        <v>25186.199999999997</v>
      </c>
      <c r="N74" s="15"/>
      <c r="O74" s="15"/>
      <c r="P74" s="15"/>
    </row>
    <row r="75" spans="1:16" ht="15.75" customHeight="1">
      <c r="A75" s="59">
        <f aca="true" t="shared" si="5" ref="A75:A91">A74+1</f>
        <v>67</v>
      </c>
      <c r="B75" s="54"/>
      <c r="C75" s="54"/>
      <c r="D75" s="54"/>
      <c r="E75" s="54"/>
      <c r="F75" s="54"/>
      <c r="G75" s="54"/>
      <c r="H75" s="54"/>
      <c r="I75" s="54"/>
      <c r="J75" s="55" t="s">
        <v>255</v>
      </c>
      <c r="K75" s="53"/>
      <c r="L75" s="53"/>
      <c r="M75" s="53"/>
      <c r="N75" s="15"/>
      <c r="O75" s="15"/>
      <c r="P75" s="15"/>
    </row>
    <row r="76" spans="1:16" ht="98.25" customHeight="1">
      <c r="A76" s="59">
        <f t="shared" si="5"/>
        <v>68</v>
      </c>
      <c r="B76" s="54" t="s">
        <v>721</v>
      </c>
      <c r="C76" s="54" t="s">
        <v>448</v>
      </c>
      <c r="D76" s="54" t="s">
        <v>619</v>
      </c>
      <c r="E76" s="54" t="s">
        <v>619</v>
      </c>
      <c r="F76" s="54" t="s">
        <v>294</v>
      </c>
      <c r="G76" s="54" t="s">
        <v>456</v>
      </c>
      <c r="H76" s="54" t="s">
        <v>758</v>
      </c>
      <c r="I76" s="54" t="s">
        <v>31</v>
      </c>
      <c r="J76" s="27" t="s">
        <v>759</v>
      </c>
      <c r="K76" s="53">
        <v>51747.6</v>
      </c>
      <c r="L76" s="53">
        <v>51747.6</v>
      </c>
      <c r="M76" s="53">
        <f t="shared" si="1"/>
        <v>0</v>
      </c>
      <c r="N76" s="15"/>
      <c r="O76" s="15"/>
      <c r="P76" s="15"/>
    </row>
    <row r="77" spans="1:13" ht="15.75" customHeight="1">
      <c r="A77" s="59">
        <f t="shared" si="5"/>
        <v>69</v>
      </c>
      <c r="B77" s="54" t="s">
        <v>721</v>
      </c>
      <c r="C77" s="54" t="s">
        <v>448</v>
      </c>
      <c r="D77" s="54" t="s">
        <v>619</v>
      </c>
      <c r="E77" s="54" t="s">
        <v>619</v>
      </c>
      <c r="F77" s="54" t="s">
        <v>294</v>
      </c>
      <c r="G77" s="54" t="s">
        <v>456</v>
      </c>
      <c r="H77" s="54" t="s">
        <v>612</v>
      </c>
      <c r="I77" s="54" t="s">
        <v>31</v>
      </c>
      <c r="J77" s="12" t="s">
        <v>270</v>
      </c>
      <c r="K77" s="53">
        <f>16189.6+3717.5</f>
        <v>19907.1</v>
      </c>
      <c r="L77" s="53">
        <f>16189.6+3717.5+16738.2+8448</f>
        <v>45093.3</v>
      </c>
      <c r="M77" s="53">
        <f t="shared" si="1"/>
        <v>25186.200000000004</v>
      </c>
    </row>
    <row r="78" spans="1:13" ht="24" customHeight="1">
      <c r="A78" s="59">
        <f t="shared" si="5"/>
        <v>70</v>
      </c>
      <c r="B78" s="54" t="s">
        <v>721</v>
      </c>
      <c r="C78" s="54" t="s">
        <v>448</v>
      </c>
      <c r="D78" s="54" t="s">
        <v>619</v>
      </c>
      <c r="E78" s="54" t="s">
        <v>236</v>
      </c>
      <c r="F78" s="54" t="s">
        <v>610</v>
      </c>
      <c r="G78" s="54" t="s">
        <v>611</v>
      </c>
      <c r="H78" s="54" t="s">
        <v>612</v>
      </c>
      <c r="I78" s="54" t="s">
        <v>31</v>
      </c>
      <c r="J78" s="12" t="s">
        <v>271</v>
      </c>
      <c r="K78" s="53">
        <v>292377.7</v>
      </c>
      <c r="L78" s="53">
        <v>285411.7</v>
      </c>
      <c r="M78" s="53">
        <f t="shared" si="1"/>
        <v>-6966</v>
      </c>
    </row>
    <row r="79" spans="1:13" ht="15.75" customHeight="1">
      <c r="A79" s="59">
        <f t="shared" si="5"/>
        <v>71</v>
      </c>
      <c r="B79" s="54"/>
      <c r="C79" s="54"/>
      <c r="D79" s="54"/>
      <c r="E79" s="54"/>
      <c r="F79" s="54"/>
      <c r="G79" s="54"/>
      <c r="H79" s="54"/>
      <c r="I79" s="54"/>
      <c r="J79" s="55" t="s">
        <v>255</v>
      </c>
      <c r="K79" s="53"/>
      <c r="L79" s="53"/>
      <c r="M79" s="53"/>
    </row>
    <row r="80" spans="1:13" ht="39" customHeight="1">
      <c r="A80" s="59">
        <f t="shared" si="5"/>
        <v>72</v>
      </c>
      <c r="B80" s="54" t="s">
        <v>721</v>
      </c>
      <c r="C80" s="54" t="s">
        <v>448</v>
      </c>
      <c r="D80" s="54" t="s">
        <v>619</v>
      </c>
      <c r="E80" s="54" t="s">
        <v>236</v>
      </c>
      <c r="F80" s="54" t="s">
        <v>504</v>
      </c>
      <c r="G80" s="54" t="s">
        <v>456</v>
      </c>
      <c r="H80" s="54" t="s">
        <v>612</v>
      </c>
      <c r="I80" s="54" t="s">
        <v>31</v>
      </c>
      <c r="J80" s="12" t="s">
        <v>273</v>
      </c>
      <c r="K80" s="53">
        <v>2174.4</v>
      </c>
      <c r="L80" s="53">
        <v>2174.4</v>
      </c>
      <c r="M80" s="53">
        <f aca="true" t="shared" si="6" ref="M80:M92">L80-K80</f>
        <v>0</v>
      </c>
    </row>
    <row r="81" spans="1:13" ht="27.75" customHeight="1">
      <c r="A81" s="59">
        <f t="shared" si="5"/>
        <v>73</v>
      </c>
      <c r="B81" s="54" t="s">
        <v>721</v>
      </c>
      <c r="C81" s="54" t="s">
        <v>448</v>
      </c>
      <c r="D81" s="54" t="s">
        <v>619</v>
      </c>
      <c r="E81" s="54" t="s">
        <v>236</v>
      </c>
      <c r="F81" s="54" t="s">
        <v>297</v>
      </c>
      <c r="G81" s="54" t="s">
        <v>456</v>
      </c>
      <c r="H81" s="54" t="s">
        <v>612</v>
      </c>
      <c r="I81" s="54" t="s">
        <v>31</v>
      </c>
      <c r="J81" s="12" t="s">
        <v>476</v>
      </c>
      <c r="K81" s="53">
        <v>289455.8</v>
      </c>
      <c r="L81" s="53">
        <v>282237.1</v>
      </c>
      <c r="M81" s="53">
        <f t="shared" si="6"/>
        <v>-7218.700000000012</v>
      </c>
    </row>
    <row r="82" spans="1:13" ht="89.25" customHeight="1">
      <c r="A82" s="59">
        <f t="shared" si="5"/>
        <v>74</v>
      </c>
      <c r="B82" s="54" t="s">
        <v>721</v>
      </c>
      <c r="C82" s="54" t="s">
        <v>448</v>
      </c>
      <c r="D82" s="54" t="s">
        <v>619</v>
      </c>
      <c r="E82" s="54" t="s">
        <v>236</v>
      </c>
      <c r="F82" s="54" t="s">
        <v>298</v>
      </c>
      <c r="G82" s="54" t="s">
        <v>456</v>
      </c>
      <c r="H82" s="54" t="s">
        <v>612</v>
      </c>
      <c r="I82" s="54" t="s">
        <v>31</v>
      </c>
      <c r="J82" s="27" t="s">
        <v>760</v>
      </c>
      <c r="K82" s="53">
        <v>698.5</v>
      </c>
      <c r="L82" s="53">
        <v>698.5</v>
      </c>
      <c r="M82" s="53">
        <f t="shared" si="6"/>
        <v>0</v>
      </c>
    </row>
    <row r="83" spans="1:13" ht="87.75" customHeight="1">
      <c r="A83" s="59">
        <f t="shared" si="5"/>
        <v>75</v>
      </c>
      <c r="B83" s="54" t="s">
        <v>721</v>
      </c>
      <c r="C83" s="54" t="s">
        <v>448</v>
      </c>
      <c r="D83" s="54" t="s">
        <v>619</v>
      </c>
      <c r="E83" s="54" t="s">
        <v>236</v>
      </c>
      <c r="F83" s="54" t="s">
        <v>161</v>
      </c>
      <c r="G83" s="54" t="s">
        <v>456</v>
      </c>
      <c r="H83" s="54" t="s">
        <v>761</v>
      </c>
      <c r="I83" s="54" t="s">
        <v>31</v>
      </c>
      <c r="J83" s="97" t="s">
        <v>186</v>
      </c>
      <c r="K83" s="53"/>
      <c r="L83" s="53">
        <v>252.7</v>
      </c>
      <c r="M83" s="53">
        <f t="shared" si="6"/>
        <v>252.7</v>
      </c>
    </row>
    <row r="84" spans="1:13" ht="99" customHeight="1">
      <c r="A84" s="59">
        <f t="shared" si="5"/>
        <v>76</v>
      </c>
      <c r="B84" s="54" t="s">
        <v>721</v>
      </c>
      <c r="C84" s="54" t="s">
        <v>448</v>
      </c>
      <c r="D84" s="54" t="s">
        <v>619</v>
      </c>
      <c r="E84" s="54" t="s">
        <v>236</v>
      </c>
      <c r="F84" s="54" t="s">
        <v>161</v>
      </c>
      <c r="G84" s="54" t="s">
        <v>456</v>
      </c>
      <c r="H84" s="54" t="s">
        <v>763</v>
      </c>
      <c r="I84" s="54" t="s">
        <v>31</v>
      </c>
      <c r="J84" s="99" t="s">
        <v>162</v>
      </c>
      <c r="K84" s="53">
        <v>49</v>
      </c>
      <c r="L84" s="53">
        <v>49</v>
      </c>
      <c r="M84" s="53">
        <f t="shared" si="6"/>
        <v>0</v>
      </c>
    </row>
    <row r="85" spans="1:13" ht="15" customHeight="1">
      <c r="A85" s="59">
        <f t="shared" si="5"/>
        <v>77</v>
      </c>
      <c r="B85" s="51" t="s">
        <v>610</v>
      </c>
      <c r="C85" s="51" t="s">
        <v>448</v>
      </c>
      <c r="D85" s="51" t="s">
        <v>619</v>
      </c>
      <c r="E85" s="51" t="s">
        <v>237</v>
      </c>
      <c r="F85" s="51" t="s">
        <v>610</v>
      </c>
      <c r="G85" s="51" t="s">
        <v>611</v>
      </c>
      <c r="H85" s="51" t="s">
        <v>612</v>
      </c>
      <c r="I85" s="51" t="s">
        <v>31</v>
      </c>
      <c r="J85" s="22" t="s">
        <v>477</v>
      </c>
      <c r="K85" s="52">
        <f>K86</f>
        <v>30.7</v>
      </c>
      <c r="L85" s="52">
        <f>L86</f>
        <v>30.7</v>
      </c>
      <c r="M85" s="52">
        <f t="shared" si="6"/>
        <v>0</v>
      </c>
    </row>
    <row r="86" spans="1:13" ht="38.25" customHeight="1">
      <c r="A86" s="59">
        <f t="shared" si="5"/>
        <v>78</v>
      </c>
      <c r="B86" s="54" t="s">
        <v>721</v>
      </c>
      <c r="C86" s="54" t="s">
        <v>448</v>
      </c>
      <c r="D86" s="54" t="s">
        <v>619</v>
      </c>
      <c r="E86" s="54" t="s">
        <v>237</v>
      </c>
      <c r="F86" s="54" t="s">
        <v>300</v>
      </c>
      <c r="G86" s="54" t="s">
        <v>456</v>
      </c>
      <c r="H86" s="54" t="s">
        <v>612</v>
      </c>
      <c r="I86" s="54" t="s">
        <v>31</v>
      </c>
      <c r="J86" s="12" t="s">
        <v>301</v>
      </c>
      <c r="K86" s="53">
        <v>30.7</v>
      </c>
      <c r="L86" s="53">
        <v>30.7</v>
      </c>
      <c r="M86" s="53">
        <f t="shared" si="6"/>
        <v>0</v>
      </c>
    </row>
    <row r="87" spans="1:13" ht="18.75" customHeight="1">
      <c r="A87" s="59">
        <f t="shared" si="5"/>
        <v>79</v>
      </c>
      <c r="B87" s="51" t="s">
        <v>610</v>
      </c>
      <c r="C87" s="51" t="s">
        <v>448</v>
      </c>
      <c r="D87" s="51" t="s">
        <v>163</v>
      </c>
      <c r="E87" s="51" t="s">
        <v>611</v>
      </c>
      <c r="F87" s="51" t="s">
        <v>610</v>
      </c>
      <c r="G87" s="51" t="s">
        <v>611</v>
      </c>
      <c r="H87" s="51" t="s">
        <v>612</v>
      </c>
      <c r="I87" s="51" t="s">
        <v>31</v>
      </c>
      <c r="J87" s="89" t="s">
        <v>164</v>
      </c>
      <c r="K87" s="52">
        <v>200</v>
      </c>
      <c r="L87" s="52">
        <v>200</v>
      </c>
      <c r="M87" s="52">
        <f t="shared" si="6"/>
        <v>0</v>
      </c>
    </row>
    <row r="88" spans="1:13" ht="24.75" customHeight="1">
      <c r="A88" s="59">
        <f t="shared" si="5"/>
        <v>80</v>
      </c>
      <c r="B88" s="54" t="s">
        <v>721</v>
      </c>
      <c r="C88" s="54" t="s">
        <v>448</v>
      </c>
      <c r="D88" s="54" t="s">
        <v>163</v>
      </c>
      <c r="E88" s="54" t="s">
        <v>456</v>
      </c>
      <c r="F88" s="54" t="s">
        <v>610</v>
      </c>
      <c r="G88" s="54" t="s">
        <v>456</v>
      </c>
      <c r="H88" s="54" t="s">
        <v>612</v>
      </c>
      <c r="I88" s="54" t="s">
        <v>31</v>
      </c>
      <c r="J88" s="12" t="s">
        <v>165</v>
      </c>
      <c r="K88" s="53">
        <v>200</v>
      </c>
      <c r="L88" s="53">
        <v>200</v>
      </c>
      <c r="M88" s="53">
        <f t="shared" si="6"/>
        <v>0</v>
      </c>
    </row>
    <row r="89" spans="1:13" ht="22.5" customHeight="1">
      <c r="A89" s="59">
        <f t="shared" si="5"/>
        <v>81</v>
      </c>
      <c r="B89" s="54" t="s">
        <v>721</v>
      </c>
      <c r="C89" s="54" t="s">
        <v>448</v>
      </c>
      <c r="D89" s="54" t="s">
        <v>163</v>
      </c>
      <c r="E89" s="54" t="s">
        <v>456</v>
      </c>
      <c r="F89" s="54" t="s">
        <v>235</v>
      </c>
      <c r="G89" s="54" t="s">
        <v>456</v>
      </c>
      <c r="H89" s="54" t="s">
        <v>612</v>
      </c>
      <c r="I89" s="54" t="s">
        <v>31</v>
      </c>
      <c r="J89" s="12" t="s">
        <v>165</v>
      </c>
      <c r="K89" s="53">
        <v>200</v>
      </c>
      <c r="L89" s="53">
        <v>200</v>
      </c>
      <c r="M89" s="53">
        <f t="shared" si="6"/>
        <v>0</v>
      </c>
    </row>
    <row r="90" spans="1:13" ht="39.75" customHeight="1">
      <c r="A90" s="59">
        <f t="shared" si="5"/>
        <v>82</v>
      </c>
      <c r="B90" s="51" t="s">
        <v>610</v>
      </c>
      <c r="C90" s="51" t="s">
        <v>448</v>
      </c>
      <c r="D90" s="51" t="s">
        <v>166</v>
      </c>
      <c r="E90" s="51" t="s">
        <v>611</v>
      </c>
      <c r="F90" s="51" t="s">
        <v>610</v>
      </c>
      <c r="G90" s="51" t="s">
        <v>611</v>
      </c>
      <c r="H90" s="51" t="s">
        <v>612</v>
      </c>
      <c r="I90" s="51" t="s">
        <v>610</v>
      </c>
      <c r="J90" s="90" t="s">
        <v>167</v>
      </c>
      <c r="K90" s="52">
        <f>K91</f>
        <v>-3400.2</v>
      </c>
      <c r="L90" s="52">
        <f>L91</f>
        <v>-2985.9</v>
      </c>
      <c r="M90" s="52">
        <f t="shared" si="6"/>
        <v>414.2999999999997</v>
      </c>
    </row>
    <row r="91" spans="1:13" ht="38.25" customHeight="1">
      <c r="A91" s="59">
        <f t="shared" si="5"/>
        <v>83</v>
      </c>
      <c r="B91" s="54" t="s">
        <v>721</v>
      </c>
      <c r="C91" s="54" t="s">
        <v>448</v>
      </c>
      <c r="D91" s="54" t="s">
        <v>166</v>
      </c>
      <c r="E91" s="54" t="s">
        <v>456</v>
      </c>
      <c r="F91" s="54" t="s">
        <v>610</v>
      </c>
      <c r="G91" s="54" t="s">
        <v>456</v>
      </c>
      <c r="H91" s="54" t="s">
        <v>612</v>
      </c>
      <c r="I91" s="54" t="s">
        <v>31</v>
      </c>
      <c r="J91" s="91" t="s">
        <v>168</v>
      </c>
      <c r="K91" s="53">
        <v>-3400.2</v>
      </c>
      <c r="L91" s="53">
        <v>-2985.9</v>
      </c>
      <c r="M91" s="53">
        <f t="shared" si="6"/>
        <v>414.2999999999997</v>
      </c>
    </row>
    <row r="92" spans="1:16" ht="12.75">
      <c r="A92" s="218" t="s">
        <v>367</v>
      </c>
      <c r="B92" s="219"/>
      <c r="C92" s="219"/>
      <c r="D92" s="219"/>
      <c r="E92" s="219"/>
      <c r="F92" s="219"/>
      <c r="G92" s="219"/>
      <c r="H92" s="219"/>
      <c r="I92" s="219"/>
      <c r="J92" s="220"/>
      <c r="K92" s="52">
        <f>K9+K67</f>
        <v>749134.4000000001</v>
      </c>
      <c r="L92" s="52">
        <f>L9+L67</f>
        <v>795784.8</v>
      </c>
      <c r="M92" s="52">
        <f t="shared" si="6"/>
        <v>46650.39999999991</v>
      </c>
      <c r="N92" s="15"/>
      <c r="O92" s="15"/>
      <c r="P92" s="15"/>
    </row>
    <row r="95" spans="2:13" ht="30.75" customHeight="1">
      <c r="B95" s="250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</row>
    <row r="96" spans="2:13" ht="30.75" customHeight="1">
      <c r="B96" s="10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ht="27" customHeight="1">
      <c r="B97" s="250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</row>
  </sheetData>
  <sheetProtection/>
  <mergeCells count="13">
    <mergeCell ref="A1:M2"/>
    <mergeCell ref="A4:M4"/>
    <mergeCell ref="A6:A7"/>
    <mergeCell ref="B6:I6"/>
    <mergeCell ref="J6:J7"/>
    <mergeCell ref="B97:M97"/>
    <mergeCell ref="K6:K7"/>
    <mergeCell ref="L6:L7"/>
    <mergeCell ref="M6:M7"/>
    <mergeCell ref="Q6:Q8"/>
    <mergeCell ref="P6:P8"/>
    <mergeCell ref="A92:J92"/>
    <mergeCell ref="B95:M9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83"/>
  <sheetViews>
    <sheetView zoomScalePageLayoutView="0" workbookViewId="0" topLeftCell="A1">
      <selection activeCell="A56" sqref="A56:G56"/>
    </sheetView>
  </sheetViews>
  <sheetFormatPr defaultColWidth="9.00390625" defaultRowHeight="12.75"/>
  <cols>
    <col min="1" max="1" width="34.375" style="29" customWidth="1"/>
    <col min="2" max="2" width="10.25390625" style="29" customWidth="1"/>
    <col min="3" max="3" width="10.875" style="29" customWidth="1"/>
    <col min="4" max="4" width="10.00390625" style="29" customWidth="1"/>
    <col min="5" max="5" width="9.00390625" style="29" customWidth="1"/>
    <col min="6" max="6" width="8.375" style="29" customWidth="1"/>
    <col min="7" max="7" width="10.125" style="29" customWidth="1"/>
    <col min="8" max="16384" width="9.125" style="29" customWidth="1"/>
  </cols>
  <sheetData>
    <row r="1" spans="1:7" ht="12.75">
      <c r="A1" s="231" t="s">
        <v>772</v>
      </c>
      <c r="B1" s="231"/>
      <c r="C1" s="231"/>
      <c r="D1" s="231"/>
      <c r="E1" s="231"/>
      <c r="F1" s="231"/>
      <c r="G1" s="231"/>
    </row>
    <row r="2" spans="1:7" ht="12.75">
      <c r="A2" s="231" t="s">
        <v>137</v>
      </c>
      <c r="B2" s="231"/>
      <c r="C2" s="231"/>
      <c r="D2" s="231"/>
      <c r="E2" s="231"/>
      <c r="F2" s="231"/>
      <c r="G2" s="231"/>
    </row>
    <row r="3" spans="1:7" ht="12.75">
      <c r="A3" s="231" t="s">
        <v>773</v>
      </c>
      <c r="B3" s="231"/>
      <c r="C3" s="231"/>
      <c r="D3" s="231"/>
      <c r="E3" s="231"/>
      <c r="F3" s="231"/>
      <c r="G3" s="231"/>
    </row>
    <row r="4" ht="12.75">
      <c r="G4" s="29" t="s">
        <v>718</v>
      </c>
    </row>
    <row r="5" spans="1:17" ht="33.75">
      <c r="A5" s="112"/>
      <c r="B5" s="167" t="s">
        <v>774</v>
      </c>
      <c r="C5" s="167" t="s">
        <v>775</v>
      </c>
      <c r="D5" s="167" t="s">
        <v>776</v>
      </c>
      <c r="E5" s="167" t="s">
        <v>777</v>
      </c>
      <c r="F5" s="167" t="s">
        <v>778</v>
      </c>
      <c r="G5" s="167" t="s">
        <v>367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27" thickBot="1">
      <c r="A6" s="168" t="s">
        <v>779</v>
      </c>
      <c r="B6" s="169">
        <f>B7+B11+B15+B17+B19+B21+B13</f>
        <v>17259.3</v>
      </c>
      <c r="C6" s="169">
        <f>C7+C11+C15+C17+C19+C21+C13</f>
        <v>94.4</v>
      </c>
      <c r="D6" s="169">
        <f>D7+D11+D15+D17+D19+D21+D13</f>
        <v>-805.4999999999989</v>
      </c>
      <c r="E6" s="169">
        <f>E7+E11+E15+E17+E19+E21+E13</f>
        <v>0</v>
      </c>
      <c r="F6" s="169">
        <f>F7+F11+F15+F17+F19+F21+F13</f>
        <v>1672</v>
      </c>
      <c r="G6" s="170">
        <f aca="true" t="shared" si="0" ref="G6:G56">F6+E6+D6+C6+B6</f>
        <v>18220.2</v>
      </c>
      <c r="H6" s="115"/>
      <c r="I6" s="115"/>
      <c r="J6" s="113"/>
      <c r="K6" s="113"/>
      <c r="L6" s="113"/>
      <c r="M6" s="113"/>
      <c r="N6" s="113"/>
      <c r="O6" s="113"/>
      <c r="P6" s="113"/>
      <c r="Q6" s="113"/>
    </row>
    <row r="7" spans="1:17" ht="27.75" thickBot="1">
      <c r="A7" s="173" t="s">
        <v>281</v>
      </c>
      <c r="B7" s="174">
        <f>B8+B9+B10</f>
        <v>0</v>
      </c>
      <c r="C7" s="174">
        <f>C8+C9+C10</f>
        <v>0</v>
      </c>
      <c r="D7" s="174">
        <f>D8+D9+D10</f>
        <v>-805.4999999999989</v>
      </c>
      <c r="E7" s="174">
        <f>E8+E9+E10</f>
        <v>0</v>
      </c>
      <c r="F7" s="174">
        <f>F8+F9+F10</f>
        <v>0</v>
      </c>
      <c r="G7" s="175">
        <f t="shared" si="0"/>
        <v>-805.4999999999989</v>
      </c>
      <c r="H7" s="115"/>
      <c r="I7" s="115"/>
      <c r="J7" s="113"/>
      <c r="K7" s="113"/>
      <c r="L7" s="113"/>
      <c r="M7" s="113"/>
      <c r="N7" s="113"/>
      <c r="O7" s="113"/>
      <c r="P7" s="113"/>
      <c r="Q7" s="113"/>
    </row>
    <row r="8" spans="1:17" ht="56.25">
      <c r="A8" s="171" t="s">
        <v>644</v>
      </c>
      <c r="B8" s="172"/>
      <c r="C8" s="126"/>
      <c r="D8" s="172">
        <v>6507.6</v>
      </c>
      <c r="E8" s="126"/>
      <c r="F8" s="126"/>
      <c r="G8" s="172">
        <f t="shared" si="0"/>
        <v>6507.6</v>
      </c>
      <c r="H8" s="115"/>
      <c r="I8" s="115"/>
      <c r="J8" s="113"/>
      <c r="K8" s="113"/>
      <c r="L8" s="113"/>
      <c r="M8" s="113"/>
      <c r="N8" s="113"/>
      <c r="O8" s="113"/>
      <c r="P8" s="113"/>
      <c r="Q8" s="113"/>
    </row>
    <row r="9" spans="1:17" ht="90">
      <c r="A9" s="258" t="s">
        <v>138</v>
      </c>
      <c r="B9" s="259"/>
      <c r="C9" s="260"/>
      <c r="D9" s="259">
        <v>-8194.8</v>
      </c>
      <c r="E9" s="260"/>
      <c r="F9" s="260"/>
      <c r="G9" s="259">
        <f t="shared" si="0"/>
        <v>-8194.8</v>
      </c>
      <c r="H9" s="115"/>
      <c r="I9" s="115"/>
      <c r="J9" s="113"/>
      <c r="K9" s="113"/>
      <c r="L9" s="113"/>
      <c r="M9" s="113"/>
      <c r="N9" s="113"/>
      <c r="O9" s="113"/>
      <c r="P9" s="113"/>
      <c r="Q9" s="113"/>
    </row>
    <row r="10" spans="1:17" ht="102" thickBot="1">
      <c r="A10" s="261" t="s">
        <v>139</v>
      </c>
      <c r="B10" s="262"/>
      <c r="C10" s="263"/>
      <c r="D10" s="262">
        <v>881.7</v>
      </c>
      <c r="E10" s="263"/>
      <c r="F10" s="263"/>
      <c r="G10" s="262">
        <f t="shared" si="0"/>
        <v>881.7</v>
      </c>
      <c r="H10" s="115"/>
      <c r="I10" s="115"/>
      <c r="J10" s="113"/>
      <c r="K10" s="113"/>
      <c r="L10" s="113"/>
      <c r="M10" s="113"/>
      <c r="N10" s="113"/>
      <c r="O10" s="113"/>
      <c r="P10" s="113"/>
      <c r="Q10" s="113"/>
    </row>
    <row r="11" spans="1:17" ht="41.25" thickBot="1">
      <c r="A11" s="173" t="s">
        <v>645</v>
      </c>
      <c r="B11" s="174">
        <f>B12</f>
        <v>0</v>
      </c>
      <c r="C11" s="174">
        <f>C12</f>
        <v>94.4</v>
      </c>
      <c r="D11" s="174">
        <f>D12</f>
        <v>0</v>
      </c>
      <c r="E11" s="174">
        <f>E12</f>
        <v>0</v>
      </c>
      <c r="F11" s="174">
        <f>F12</f>
        <v>0</v>
      </c>
      <c r="G11" s="175">
        <f>F11+E11+D11+C11+B11</f>
        <v>94.4</v>
      </c>
      <c r="H11" s="11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68.25" thickBot="1">
      <c r="A12" s="176" t="s">
        <v>646</v>
      </c>
      <c r="B12" s="177"/>
      <c r="C12" s="177">
        <v>94.4</v>
      </c>
      <c r="D12" s="178"/>
      <c r="E12" s="178"/>
      <c r="F12" s="178"/>
      <c r="G12" s="177">
        <f t="shared" si="0"/>
        <v>94.4</v>
      </c>
      <c r="H12" s="11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67.5" customHeight="1" thickBot="1">
      <c r="A13" s="173" t="s">
        <v>105</v>
      </c>
      <c r="B13" s="174">
        <f>B14</f>
        <v>16738.2</v>
      </c>
      <c r="C13" s="174">
        <f>C14</f>
        <v>0</v>
      </c>
      <c r="D13" s="174">
        <f>D14</f>
        <v>0</v>
      </c>
      <c r="E13" s="174">
        <f>E14</f>
        <v>0</v>
      </c>
      <c r="F13" s="174">
        <f>F14</f>
        <v>0</v>
      </c>
      <c r="G13" s="175">
        <f t="shared" si="0"/>
        <v>16738.2</v>
      </c>
      <c r="H13" s="11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124.5" thickBot="1">
      <c r="A14" s="176" t="s">
        <v>647</v>
      </c>
      <c r="B14" s="177">
        <v>16738.2</v>
      </c>
      <c r="C14" s="178"/>
      <c r="D14" s="178"/>
      <c r="E14" s="178"/>
      <c r="F14" s="178"/>
      <c r="G14" s="177">
        <f t="shared" si="0"/>
        <v>16738.2</v>
      </c>
      <c r="H14" s="11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27.75" thickBot="1">
      <c r="A15" s="173" t="s">
        <v>10</v>
      </c>
      <c r="B15" s="174">
        <f>B16</f>
        <v>252.5</v>
      </c>
      <c r="C15" s="174">
        <f>C16</f>
        <v>0</v>
      </c>
      <c r="D15" s="174">
        <f>D16</f>
        <v>0</v>
      </c>
      <c r="E15" s="174">
        <f>E16</f>
        <v>0</v>
      </c>
      <c r="F15" s="174">
        <f>F16</f>
        <v>0</v>
      </c>
      <c r="G15" s="175">
        <f t="shared" si="0"/>
        <v>252.5</v>
      </c>
      <c r="H15" s="11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57" thickBot="1">
      <c r="A16" s="176" t="s">
        <v>644</v>
      </c>
      <c r="B16" s="177">
        <v>252.5</v>
      </c>
      <c r="C16" s="178"/>
      <c r="D16" s="178"/>
      <c r="E16" s="178"/>
      <c r="F16" s="178"/>
      <c r="G16" s="177">
        <f t="shared" si="0"/>
        <v>252.5</v>
      </c>
      <c r="H16" s="11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41.25" thickBot="1">
      <c r="A17" s="179" t="s">
        <v>689</v>
      </c>
      <c r="B17" s="174">
        <f>B18</f>
        <v>15.9</v>
      </c>
      <c r="C17" s="180"/>
      <c r="D17" s="180"/>
      <c r="E17" s="180"/>
      <c r="F17" s="180"/>
      <c r="G17" s="175">
        <f t="shared" si="0"/>
        <v>15.9</v>
      </c>
      <c r="H17" s="11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68.25" thickBot="1">
      <c r="A18" s="176" t="s">
        <v>648</v>
      </c>
      <c r="B18" s="177">
        <v>15.9</v>
      </c>
      <c r="C18" s="178"/>
      <c r="D18" s="178"/>
      <c r="E18" s="178"/>
      <c r="F18" s="178"/>
      <c r="G18" s="177">
        <f t="shared" si="0"/>
        <v>15.9</v>
      </c>
      <c r="H18" s="11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27.75" thickBot="1">
      <c r="A19" s="173" t="s">
        <v>736</v>
      </c>
      <c r="B19" s="174">
        <f>B20</f>
        <v>252.7</v>
      </c>
      <c r="C19" s="174">
        <f>C20</f>
        <v>0</v>
      </c>
      <c r="D19" s="174">
        <f>D20</f>
        <v>0</v>
      </c>
      <c r="E19" s="174">
        <f>E20</f>
        <v>0</v>
      </c>
      <c r="F19" s="174">
        <f>F20</f>
        <v>0</v>
      </c>
      <c r="G19" s="175">
        <f t="shared" si="0"/>
        <v>252.7</v>
      </c>
      <c r="H19" s="11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64.5" thickBot="1">
      <c r="A20" s="184" t="s">
        <v>649</v>
      </c>
      <c r="B20" s="177">
        <v>252.7</v>
      </c>
      <c r="C20" s="178"/>
      <c r="D20" s="178"/>
      <c r="E20" s="178"/>
      <c r="F20" s="178"/>
      <c r="G20" s="177">
        <f t="shared" si="0"/>
        <v>252.7</v>
      </c>
      <c r="H20" s="115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27.75" thickBot="1">
      <c r="A21" s="179" t="s">
        <v>527</v>
      </c>
      <c r="B21" s="174">
        <f>B22</f>
        <v>0</v>
      </c>
      <c r="C21" s="174">
        <f>C22</f>
        <v>0</v>
      </c>
      <c r="D21" s="174">
        <f>D22</f>
        <v>0</v>
      </c>
      <c r="E21" s="174">
        <f>E22</f>
        <v>0</v>
      </c>
      <c r="F21" s="174">
        <f>F22</f>
        <v>1672</v>
      </c>
      <c r="G21" s="175">
        <f t="shared" si="0"/>
        <v>1672</v>
      </c>
      <c r="H21" s="115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56.25">
      <c r="A22" s="183" t="s">
        <v>650</v>
      </c>
      <c r="B22" s="172"/>
      <c r="C22" s="126"/>
      <c r="D22" s="126"/>
      <c r="E22" s="126"/>
      <c r="F22" s="126">
        <v>1672</v>
      </c>
      <c r="G22" s="172">
        <f t="shared" si="0"/>
        <v>1672</v>
      </c>
      <c r="H22" s="115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ht="27" thickBot="1">
      <c r="A23" s="168" t="s">
        <v>651</v>
      </c>
      <c r="B23" s="170">
        <f>B24+B26</f>
        <v>414.3</v>
      </c>
      <c r="C23" s="185"/>
      <c r="D23" s="185"/>
      <c r="E23" s="185"/>
      <c r="F23" s="185"/>
      <c r="G23" s="170">
        <f t="shared" si="0"/>
        <v>414.3</v>
      </c>
      <c r="H23" s="115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ht="54.75" thickBot="1">
      <c r="A24" s="179" t="s">
        <v>586</v>
      </c>
      <c r="B24" s="174">
        <f>B25</f>
        <v>150</v>
      </c>
      <c r="C24" s="180"/>
      <c r="D24" s="180"/>
      <c r="E24" s="180"/>
      <c r="F24" s="180"/>
      <c r="G24" s="175">
        <f t="shared" si="0"/>
        <v>150</v>
      </c>
      <c r="H24" s="115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57" thickBot="1">
      <c r="A25" s="176" t="s">
        <v>652</v>
      </c>
      <c r="B25" s="177">
        <v>150</v>
      </c>
      <c r="C25" s="178"/>
      <c r="D25" s="178"/>
      <c r="E25" s="178"/>
      <c r="F25" s="178"/>
      <c r="G25" s="177">
        <f t="shared" si="0"/>
        <v>150</v>
      </c>
      <c r="H25" s="115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41.25" thickBot="1">
      <c r="A26" s="187" t="s">
        <v>653</v>
      </c>
      <c r="B26" s="174">
        <f>B27</f>
        <v>264.3</v>
      </c>
      <c r="C26" s="188"/>
      <c r="D26" s="188"/>
      <c r="E26" s="188"/>
      <c r="F26" s="188"/>
      <c r="G26" s="175">
        <f t="shared" si="0"/>
        <v>264.3</v>
      </c>
      <c r="H26" s="115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25.5">
      <c r="A27" s="186" t="s">
        <v>654</v>
      </c>
      <c r="B27" s="172">
        <v>264.3</v>
      </c>
      <c r="C27" s="126"/>
      <c r="D27" s="126"/>
      <c r="E27" s="126"/>
      <c r="F27" s="126"/>
      <c r="G27" s="172">
        <f t="shared" si="0"/>
        <v>264.3</v>
      </c>
      <c r="H27" s="115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3.5" thickBot="1">
      <c r="A28" s="189" t="s">
        <v>140</v>
      </c>
      <c r="B28" s="169">
        <f>B29+B32+B34+B36+B38+B49+B54</f>
        <v>5874</v>
      </c>
      <c r="C28" s="169">
        <f>C29+C32+C34+C36+C38+C49+C54</f>
        <v>0</v>
      </c>
      <c r="D28" s="169">
        <f>D29+D32+D34+D36+D38+D49+D54</f>
        <v>13000</v>
      </c>
      <c r="E28" s="169">
        <f>E29+E32+E34+E36+E38+E49+E54</f>
        <v>-2700</v>
      </c>
      <c r="F28" s="169">
        <f>F29+F32+F34+F36+F38+F49+F54</f>
        <v>9141.9</v>
      </c>
      <c r="G28" s="190">
        <f t="shared" si="0"/>
        <v>25315.9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4.25" thickBot="1">
      <c r="A29" s="192" t="s">
        <v>780</v>
      </c>
      <c r="B29" s="180">
        <f>B30+B31</f>
        <v>0</v>
      </c>
      <c r="C29" s="180">
        <f>C30+C31</f>
        <v>0</v>
      </c>
      <c r="D29" s="180">
        <f>D30+D31</f>
        <v>13000</v>
      </c>
      <c r="E29" s="180">
        <f>E30+E31</f>
        <v>0</v>
      </c>
      <c r="F29" s="180">
        <f>F30+F31</f>
        <v>0</v>
      </c>
      <c r="G29" s="193">
        <f t="shared" si="0"/>
        <v>13000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12.75">
      <c r="A30" s="191" t="s">
        <v>655</v>
      </c>
      <c r="B30" s="126"/>
      <c r="C30" s="126"/>
      <c r="D30" s="126">
        <v>5000</v>
      </c>
      <c r="E30" s="126"/>
      <c r="F30" s="126"/>
      <c r="G30" s="172">
        <f t="shared" si="0"/>
        <v>5000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 ht="20.25" customHeight="1" thickBot="1">
      <c r="A31" s="194" t="s">
        <v>656</v>
      </c>
      <c r="B31" s="182"/>
      <c r="C31" s="182"/>
      <c r="D31" s="182">
        <v>8000</v>
      </c>
      <c r="E31" s="182"/>
      <c r="F31" s="182"/>
      <c r="G31" s="181">
        <f t="shared" si="0"/>
        <v>8000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7" ht="29.25" customHeight="1" thickBot="1">
      <c r="A32" s="195" t="s">
        <v>657</v>
      </c>
      <c r="B32" s="180">
        <f>B33</f>
        <v>300</v>
      </c>
      <c r="C32" s="180">
        <f>C33</f>
        <v>0</v>
      </c>
      <c r="D32" s="180">
        <f>D33</f>
        <v>0</v>
      </c>
      <c r="E32" s="180">
        <f>E33</f>
        <v>0</v>
      </c>
      <c r="F32" s="180">
        <f>F33</f>
        <v>0</v>
      </c>
      <c r="G32" s="175">
        <f t="shared" si="0"/>
        <v>300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ht="48.75" thickBot="1">
      <c r="A33" s="196" t="s">
        <v>658</v>
      </c>
      <c r="B33" s="197">
        <v>300</v>
      </c>
      <c r="C33" s="198"/>
      <c r="D33" s="199"/>
      <c r="E33" s="199"/>
      <c r="F33" s="199"/>
      <c r="G33" s="177">
        <f t="shared" si="0"/>
        <v>300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54.75" thickBot="1">
      <c r="A34" s="179" t="s">
        <v>563</v>
      </c>
      <c r="B34" s="180">
        <f>B35+B42</f>
        <v>2000</v>
      </c>
      <c r="C34" s="200"/>
      <c r="D34" s="201"/>
      <c r="E34" s="201"/>
      <c r="F34" s="201"/>
      <c r="G34" s="175">
        <f t="shared" si="0"/>
        <v>2000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45.75" thickBot="1">
      <c r="A35" s="202" t="s">
        <v>659</v>
      </c>
      <c r="B35" s="203">
        <v>2000</v>
      </c>
      <c r="C35" s="198"/>
      <c r="D35" s="199"/>
      <c r="E35" s="199"/>
      <c r="F35" s="199"/>
      <c r="G35" s="177">
        <f t="shared" si="0"/>
        <v>2000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41.25" thickBot="1">
      <c r="A36" s="179" t="s">
        <v>689</v>
      </c>
      <c r="B36" s="204">
        <f>B37</f>
        <v>25</v>
      </c>
      <c r="C36" s="205"/>
      <c r="D36" s="206"/>
      <c r="E36" s="206"/>
      <c r="F36" s="206"/>
      <c r="G36" s="175">
        <f t="shared" si="0"/>
        <v>25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79.5" thickBot="1">
      <c r="A37" s="176" t="s">
        <v>0</v>
      </c>
      <c r="B37" s="197">
        <v>25</v>
      </c>
      <c r="C37" s="198"/>
      <c r="D37" s="199"/>
      <c r="E37" s="199"/>
      <c r="F37" s="199"/>
      <c r="G37" s="177">
        <f t="shared" si="0"/>
        <v>25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27.75" thickBot="1">
      <c r="A38" s="192" t="s">
        <v>781</v>
      </c>
      <c r="B38" s="180">
        <f>SUM(B39:B47)</f>
        <v>0</v>
      </c>
      <c r="C38" s="180">
        <f>SUM(C39:C47)</f>
        <v>0</v>
      </c>
      <c r="D38" s="180">
        <f>SUM(D39:D47)</f>
        <v>0</v>
      </c>
      <c r="E38" s="180">
        <f>SUM(E39:E47)</f>
        <v>0</v>
      </c>
      <c r="F38" s="180">
        <f>SUM(F39:F48)</f>
        <v>7641.9</v>
      </c>
      <c r="G38" s="207">
        <f t="shared" si="0"/>
        <v>7641.9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4.75">
      <c r="A39" s="191" t="s">
        <v>660</v>
      </c>
      <c r="B39" s="126"/>
      <c r="C39" s="126"/>
      <c r="D39" s="126"/>
      <c r="E39" s="126"/>
      <c r="F39" s="126">
        <v>60</v>
      </c>
      <c r="G39" s="172">
        <f t="shared" si="0"/>
        <v>60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40.25">
      <c r="A40" s="119" t="s">
        <v>661</v>
      </c>
      <c r="B40" s="117"/>
      <c r="C40" s="117"/>
      <c r="D40" s="117"/>
      <c r="E40" s="117"/>
      <c r="F40" s="117">
        <v>1000</v>
      </c>
      <c r="G40" s="116">
        <f t="shared" si="0"/>
        <v>1000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51">
      <c r="A41" s="119" t="s">
        <v>662</v>
      </c>
      <c r="B41" s="117"/>
      <c r="C41" s="117"/>
      <c r="D41" s="117"/>
      <c r="E41" s="117"/>
      <c r="F41" s="117">
        <v>900</v>
      </c>
      <c r="G41" s="116">
        <f t="shared" si="0"/>
        <v>900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38.25">
      <c r="A42" s="120" t="s">
        <v>663</v>
      </c>
      <c r="B42" s="117"/>
      <c r="C42" s="117"/>
      <c r="D42" s="117"/>
      <c r="E42" s="117"/>
      <c r="F42" s="117">
        <v>-3124.1</v>
      </c>
      <c r="G42" s="116">
        <f t="shared" si="0"/>
        <v>-3124.1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90.75">
      <c r="A43" s="121" t="s">
        <v>664</v>
      </c>
      <c r="B43" s="117"/>
      <c r="C43" s="117"/>
      <c r="D43" s="118"/>
      <c r="E43" s="118"/>
      <c r="F43" s="117">
        <v>5616</v>
      </c>
      <c r="G43" s="116">
        <f t="shared" si="0"/>
        <v>5616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64.5">
      <c r="A44" s="119" t="s">
        <v>141</v>
      </c>
      <c r="B44" s="117"/>
      <c r="C44" s="117"/>
      <c r="D44" s="118"/>
      <c r="E44" s="118"/>
      <c r="F44" s="117">
        <v>1140</v>
      </c>
      <c r="G44" s="116">
        <f t="shared" si="0"/>
        <v>1140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77.25">
      <c r="A45" s="119" t="s">
        <v>665</v>
      </c>
      <c r="B45" s="117"/>
      <c r="C45" s="117"/>
      <c r="D45" s="118"/>
      <c r="E45" s="118"/>
      <c r="F45" s="117">
        <v>1000</v>
      </c>
      <c r="G45" s="116">
        <f t="shared" si="0"/>
        <v>1000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64.5">
      <c r="A46" s="119" t="s">
        <v>666</v>
      </c>
      <c r="B46" s="117"/>
      <c r="C46" s="117"/>
      <c r="D46" s="118"/>
      <c r="E46" s="118"/>
      <c r="F46" s="117">
        <v>1000</v>
      </c>
      <c r="G46" s="116">
        <f t="shared" si="0"/>
        <v>1000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39">
      <c r="A47" s="120" t="s">
        <v>667</v>
      </c>
      <c r="B47" s="117"/>
      <c r="C47" s="117"/>
      <c r="D47" s="118"/>
      <c r="E47" s="118"/>
      <c r="F47" s="117">
        <v>-50</v>
      </c>
      <c r="G47" s="116">
        <f t="shared" si="0"/>
        <v>-50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51.75">
      <c r="A48" s="119" t="s">
        <v>668</v>
      </c>
      <c r="B48" s="117"/>
      <c r="C48" s="117"/>
      <c r="D48" s="118"/>
      <c r="E48" s="118"/>
      <c r="F48" s="117">
        <v>100</v>
      </c>
      <c r="G48" s="116">
        <f t="shared" si="0"/>
        <v>100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17" ht="13.5">
      <c r="A49" s="122" t="s">
        <v>669</v>
      </c>
      <c r="B49" s="118">
        <f aca="true" t="shared" si="1" ref="B49:G49">B50+B51+B52+B53</f>
        <v>549</v>
      </c>
      <c r="C49" s="118">
        <f t="shared" si="1"/>
        <v>0</v>
      </c>
      <c r="D49" s="118">
        <f t="shared" si="1"/>
        <v>0</v>
      </c>
      <c r="E49" s="118">
        <f t="shared" si="1"/>
        <v>0</v>
      </c>
      <c r="F49" s="118">
        <f t="shared" si="1"/>
        <v>1500</v>
      </c>
      <c r="G49" s="118">
        <f t="shared" si="1"/>
        <v>2049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17" ht="22.5">
      <c r="A50" s="123" t="s">
        <v>670</v>
      </c>
      <c r="B50" s="124"/>
      <c r="C50" s="117"/>
      <c r="D50" s="117"/>
      <c r="E50" s="117"/>
      <c r="F50" s="117"/>
      <c r="G50" s="116">
        <f t="shared" si="0"/>
        <v>0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17" ht="13.5">
      <c r="A51" s="165" t="s">
        <v>671</v>
      </c>
      <c r="B51" s="117">
        <v>459</v>
      </c>
      <c r="C51" s="118"/>
      <c r="D51" s="118"/>
      <c r="E51" s="118"/>
      <c r="F51" s="118"/>
      <c r="G51" s="116">
        <f t="shared" si="0"/>
        <v>459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7" ht="12.75">
      <c r="A52" s="121" t="s">
        <v>672</v>
      </c>
      <c r="B52" s="125">
        <v>90</v>
      </c>
      <c r="C52" s="123"/>
      <c r="D52" s="117"/>
      <c r="E52" s="117"/>
      <c r="F52" s="117"/>
      <c r="G52" s="116">
        <f t="shared" si="0"/>
        <v>90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1:17" ht="90.75" thickBot="1">
      <c r="A53" s="208" t="s">
        <v>673</v>
      </c>
      <c r="B53" s="209"/>
      <c r="C53" s="209"/>
      <c r="D53" s="209"/>
      <c r="E53" s="209"/>
      <c r="F53" s="178">
        <v>1500</v>
      </c>
      <c r="G53" s="181">
        <f t="shared" si="0"/>
        <v>1500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17" ht="27.75" thickBot="1">
      <c r="A54" s="179" t="s">
        <v>527</v>
      </c>
      <c r="B54" s="180">
        <f>B55+B56</f>
        <v>3000</v>
      </c>
      <c r="C54" s="180">
        <f>C55+C56</f>
        <v>0</v>
      </c>
      <c r="D54" s="180">
        <f>D55+D56</f>
        <v>0</v>
      </c>
      <c r="E54" s="180">
        <f>E55+E56</f>
        <v>-2700</v>
      </c>
      <c r="F54" s="180">
        <f>F55+F56</f>
        <v>0</v>
      </c>
      <c r="G54" s="175">
        <f t="shared" si="0"/>
        <v>300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1:17" ht="25.5">
      <c r="A55" s="210" t="s">
        <v>674</v>
      </c>
      <c r="B55" s="126">
        <v>3000</v>
      </c>
      <c r="C55" s="126"/>
      <c r="D55" s="126"/>
      <c r="E55" s="126"/>
      <c r="F55" s="126"/>
      <c r="G55" s="172">
        <f t="shared" si="0"/>
        <v>3000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123.75" customHeight="1">
      <c r="A56" s="264" t="s">
        <v>142</v>
      </c>
      <c r="B56" s="265"/>
      <c r="C56" s="265"/>
      <c r="D56" s="265"/>
      <c r="E56" s="260">
        <v>-2700</v>
      </c>
      <c r="F56" s="260"/>
      <c r="G56" s="259">
        <f t="shared" si="0"/>
        <v>-2700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ht="12.75">
      <c r="A57" s="166" t="s">
        <v>367</v>
      </c>
      <c r="B57" s="114">
        <f aca="true" t="shared" si="2" ref="B57:G57">B28+B23+B6</f>
        <v>23547.6</v>
      </c>
      <c r="C57" s="114">
        <f t="shared" si="2"/>
        <v>94.4</v>
      </c>
      <c r="D57" s="114">
        <f t="shared" si="2"/>
        <v>12194.500000000002</v>
      </c>
      <c r="E57" s="114">
        <f t="shared" si="2"/>
        <v>-2700</v>
      </c>
      <c r="F57" s="114">
        <f t="shared" si="2"/>
        <v>10813.9</v>
      </c>
      <c r="G57" s="114">
        <f t="shared" si="2"/>
        <v>43950.4</v>
      </c>
      <c r="H57" s="127"/>
      <c r="I57" s="115"/>
      <c r="J57" s="113"/>
      <c r="K57" s="113"/>
      <c r="L57" s="113"/>
      <c r="M57" s="113"/>
      <c r="N57" s="113"/>
      <c r="O57" s="113"/>
      <c r="P57" s="113"/>
      <c r="Q57" s="113"/>
    </row>
    <row r="58" spans="1:17" ht="12.75">
      <c r="A58" s="128"/>
      <c r="B58" s="129"/>
      <c r="C58" s="128"/>
      <c r="D58" s="128"/>
      <c r="E58" s="128"/>
      <c r="F58" s="128"/>
      <c r="G58" s="130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2.75">
      <c r="A59" s="128"/>
      <c r="B59" s="128"/>
      <c r="C59" s="128"/>
      <c r="D59" s="128"/>
      <c r="E59" s="128"/>
      <c r="F59" s="128"/>
      <c r="G59" s="130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2.75">
      <c r="A60" s="128"/>
      <c r="B60" s="128"/>
      <c r="C60" s="128"/>
      <c r="D60" s="128"/>
      <c r="E60" s="128"/>
      <c r="F60" s="128"/>
      <c r="G60" s="130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2.75">
      <c r="A61" s="128"/>
      <c r="B61" s="128"/>
      <c r="C61" s="128"/>
      <c r="D61" s="128"/>
      <c r="E61" s="128"/>
      <c r="F61" s="128"/>
      <c r="G61" s="130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2.75">
      <c r="A62" s="128"/>
      <c r="B62" s="128"/>
      <c r="C62" s="128"/>
      <c r="D62" s="128"/>
      <c r="E62" s="128"/>
      <c r="F62" s="128"/>
      <c r="G62" s="130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2.75">
      <c r="A63" s="128"/>
      <c r="B63" s="128"/>
      <c r="C63" s="128"/>
      <c r="D63" s="128"/>
      <c r="E63" s="128"/>
      <c r="F63" s="128"/>
      <c r="G63" s="130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2.75">
      <c r="A64" s="128"/>
      <c r="B64" s="128"/>
      <c r="C64" s="128"/>
      <c r="D64" s="128"/>
      <c r="E64" s="128"/>
      <c r="F64" s="128"/>
      <c r="G64" s="130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12.75">
      <c r="A65" s="128"/>
      <c r="B65" s="128"/>
      <c r="C65" s="128"/>
      <c r="D65" s="128"/>
      <c r="E65" s="128"/>
      <c r="F65" s="128"/>
      <c r="G65" s="130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12.75">
      <c r="A66" s="128"/>
      <c r="B66" s="128"/>
      <c r="C66" s="128"/>
      <c r="D66" s="128"/>
      <c r="E66" s="128"/>
      <c r="F66" s="128"/>
      <c r="G66" s="130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ht="12.75">
      <c r="A67" s="128"/>
      <c r="B67" s="128"/>
      <c r="C67" s="128"/>
      <c r="D67" s="128"/>
      <c r="E67" s="128"/>
      <c r="F67" s="128"/>
      <c r="G67" s="128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1:17" ht="12.75">
      <c r="A68" s="128"/>
      <c r="B68" s="128"/>
      <c r="C68" s="128"/>
      <c r="D68" s="128"/>
      <c r="E68" s="128"/>
      <c r="F68" s="128"/>
      <c r="G68" s="128"/>
      <c r="H68" s="113"/>
      <c r="I68" s="113"/>
      <c r="J68" s="113"/>
      <c r="K68" s="113"/>
      <c r="L68" s="113"/>
      <c r="M68" s="113"/>
      <c r="N68" s="113"/>
      <c r="O68" s="113"/>
      <c r="P68" s="113"/>
      <c r="Q68" s="113"/>
    </row>
    <row r="69" spans="1:17" ht="12.75">
      <c r="A69" s="128"/>
      <c r="B69" s="128"/>
      <c r="C69" s="128"/>
      <c r="D69" s="128"/>
      <c r="E69" s="128"/>
      <c r="F69" s="128"/>
      <c r="G69" s="128"/>
      <c r="H69" s="113"/>
      <c r="I69" s="113"/>
      <c r="J69" s="113"/>
      <c r="K69" s="113"/>
      <c r="L69" s="113"/>
      <c r="M69" s="113"/>
      <c r="N69" s="113"/>
      <c r="O69" s="113"/>
      <c r="P69" s="113"/>
      <c r="Q69" s="113"/>
    </row>
    <row r="70" spans="1:17" ht="12.75">
      <c r="A70" s="128"/>
      <c r="B70" s="128"/>
      <c r="C70" s="128"/>
      <c r="D70" s="128"/>
      <c r="E70" s="128"/>
      <c r="F70" s="128"/>
      <c r="G70" s="128"/>
      <c r="H70" s="113"/>
      <c r="I70" s="113"/>
      <c r="J70" s="113"/>
      <c r="K70" s="113"/>
      <c r="L70" s="113"/>
      <c r="M70" s="113"/>
      <c r="N70" s="113"/>
      <c r="O70" s="113"/>
      <c r="P70" s="113"/>
      <c r="Q70" s="113"/>
    </row>
    <row r="71" spans="1:17" ht="12.75">
      <c r="A71" s="128"/>
      <c r="B71" s="128"/>
      <c r="C71" s="128"/>
      <c r="D71" s="128"/>
      <c r="E71" s="128"/>
      <c r="F71" s="128"/>
      <c r="G71" s="128"/>
      <c r="H71" s="113"/>
      <c r="I71" s="113"/>
      <c r="J71" s="113"/>
      <c r="K71" s="113"/>
      <c r="L71" s="113"/>
      <c r="M71" s="113"/>
      <c r="N71" s="113"/>
      <c r="O71" s="113"/>
      <c r="P71" s="113"/>
      <c r="Q71" s="113"/>
    </row>
    <row r="72" spans="1:17" ht="12.75">
      <c r="A72" s="128"/>
      <c r="B72" s="128"/>
      <c r="C72" s="128"/>
      <c r="D72" s="128"/>
      <c r="E72" s="128"/>
      <c r="F72" s="128"/>
      <c r="G72" s="128"/>
      <c r="H72" s="113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17" ht="12.75">
      <c r="A73" s="128"/>
      <c r="B73" s="128"/>
      <c r="C73" s="128"/>
      <c r="D73" s="128"/>
      <c r="E73" s="128"/>
      <c r="F73" s="128"/>
      <c r="G73" s="128"/>
      <c r="H73" s="113"/>
      <c r="I73" s="113"/>
      <c r="J73" s="113"/>
      <c r="K73" s="113"/>
      <c r="L73" s="113"/>
      <c r="M73" s="113"/>
      <c r="N73" s="113"/>
      <c r="O73" s="113"/>
      <c r="P73" s="113"/>
      <c r="Q73" s="113"/>
    </row>
    <row r="74" spans="1:17" ht="12.75">
      <c r="A74" s="128"/>
      <c r="B74" s="128"/>
      <c r="C74" s="128"/>
      <c r="D74" s="128"/>
      <c r="E74" s="128"/>
      <c r="F74" s="128"/>
      <c r="G74" s="128"/>
      <c r="H74" s="113"/>
      <c r="I74" s="113"/>
      <c r="J74" s="113"/>
      <c r="K74" s="113"/>
      <c r="L74" s="113"/>
      <c r="M74" s="113"/>
      <c r="N74" s="113"/>
      <c r="O74" s="113"/>
      <c r="P74" s="113"/>
      <c r="Q74" s="113"/>
    </row>
    <row r="75" spans="1:17" ht="12.75">
      <c r="A75" s="128"/>
      <c r="B75" s="128"/>
      <c r="C75" s="128"/>
      <c r="D75" s="128"/>
      <c r="E75" s="128"/>
      <c r="F75" s="128"/>
      <c r="G75" s="128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1:17" ht="12.75">
      <c r="A76" s="128"/>
      <c r="B76" s="128"/>
      <c r="C76" s="128"/>
      <c r="D76" s="128"/>
      <c r="E76" s="128"/>
      <c r="F76" s="128"/>
      <c r="G76" s="128"/>
      <c r="H76" s="113"/>
      <c r="I76" s="113"/>
      <c r="J76" s="113"/>
      <c r="K76" s="113"/>
      <c r="L76" s="113"/>
      <c r="M76" s="113"/>
      <c r="N76" s="113"/>
      <c r="O76" s="113"/>
      <c r="P76" s="113"/>
      <c r="Q76" s="113"/>
    </row>
    <row r="77" spans="1:17" ht="12.75">
      <c r="A77" s="128"/>
      <c r="B77" s="128"/>
      <c r="C77" s="128"/>
      <c r="D77" s="128"/>
      <c r="E77" s="128"/>
      <c r="F77" s="128"/>
      <c r="G77" s="128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1:17" ht="12.75">
      <c r="A78" s="128"/>
      <c r="B78" s="128"/>
      <c r="C78" s="128"/>
      <c r="D78" s="128"/>
      <c r="E78" s="128"/>
      <c r="F78" s="128"/>
      <c r="G78" s="128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  <row r="79" spans="1:7" ht="12.75">
      <c r="A79" s="128"/>
      <c r="B79" s="128"/>
      <c r="C79" s="128"/>
      <c r="D79" s="128"/>
      <c r="E79" s="128"/>
      <c r="F79" s="128"/>
      <c r="G79" s="128"/>
    </row>
    <row r="80" spans="1:7" ht="12.75">
      <c r="A80" s="128"/>
      <c r="B80" s="128"/>
      <c r="C80" s="128"/>
      <c r="D80" s="128"/>
      <c r="E80" s="128"/>
      <c r="F80" s="128"/>
      <c r="G80" s="128"/>
    </row>
    <row r="81" spans="1:7" ht="12.75">
      <c r="A81" s="128"/>
      <c r="B81" s="128"/>
      <c r="C81" s="128"/>
      <c r="D81" s="128"/>
      <c r="E81" s="128"/>
      <c r="F81" s="128"/>
      <c r="G81" s="128"/>
    </row>
    <row r="82" spans="1:7" ht="12.75">
      <c r="A82" s="128"/>
      <c r="B82" s="128"/>
      <c r="C82" s="128"/>
      <c r="D82" s="128"/>
      <c r="E82" s="128"/>
      <c r="F82" s="128"/>
      <c r="G82" s="128"/>
    </row>
    <row r="83" spans="1:7" ht="12.75">
      <c r="A83" s="128"/>
      <c r="B83" s="128"/>
      <c r="C83" s="128"/>
      <c r="D83" s="128"/>
      <c r="E83" s="128"/>
      <c r="F83" s="128"/>
      <c r="G83" s="128"/>
    </row>
  </sheetData>
  <sheetProtection/>
  <mergeCells count="3">
    <mergeCell ref="A1:G1"/>
    <mergeCell ref="A2:G2"/>
    <mergeCell ref="A3:G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57" customWidth="1"/>
    <col min="2" max="2" width="4.375" style="58" customWidth="1"/>
    <col min="3" max="3" width="2.625" style="58" customWidth="1"/>
    <col min="4" max="4" width="3.625" style="58" customWidth="1"/>
    <col min="5" max="5" width="3.00390625" style="58" customWidth="1"/>
    <col min="6" max="6" width="4.25390625" style="58" customWidth="1"/>
    <col min="7" max="7" width="4.125" style="58" customWidth="1"/>
    <col min="8" max="8" width="5.125" style="58" customWidth="1"/>
    <col min="9" max="9" width="10.125" style="58" customWidth="1"/>
    <col min="10" max="10" width="51.75390625" style="58" customWidth="1"/>
    <col min="11" max="11" width="10.75390625" style="0" customWidth="1"/>
    <col min="12" max="12" width="10.375" style="0" customWidth="1"/>
    <col min="13" max="13" width="9.625" style="0" customWidth="1"/>
    <col min="14" max="16" width="3.625" style="0" bestFit="1" customWidth="1"/>
  </cols>
  <sheetData>
    <row r="1" spans="1:13" s="47" customFormat="1" ht="15.75" customHeight="1">
      <c r="A1" s="212" t="s">
        <v>169</v>
      </c>
      <c r="B1" s="212"/>
      <c r="C1" s="212"/>
      <c r="D1" s="212"/>
      <c r="E1" s="212"/>
      <c r="F1" s="212"/>
      <c r="G1" s="212"/>
      <c r="H1" s="226"/>
      <c r="I1" s="226"/>
      <c r="J1" s="226"/>
      <c r="K1" s="226"/>
      <c r="L1" s="226"/>
      <c r="M1" s="226"/>
    </row>
    <row r="2" spans="1:23" s="47" customFormat="1" ht="15.75" customHeight="1">
      <c r="A2" s="212" t="s">
        <v>609</v>
      </c>
      <c r="B2" s="212"/>
      <c r="C2" s="212"/>
      <c r="D2" s="212"/>
      <c r="E2" s="212"/>
      <c r="F2" s="212"/>
      <c r="G2" s="212"/>
      <c r="H2" s="226"/>
      <c r="I2" s="226"/>
      <c r="J2" s="226"/>
      <c r="K2" s="226"/>
      <c r="L2" s="226"/>
      <c r="M2" s="226"/>
      <c r="N2" s="2"/>
      <c r="O2" s="2"/>
      <c r="P2" s="2"/>
      <c r="Q2" s="2"/>
      <c r="R2" s="28"/>
      <c r="S2" s="28"/>
      <c r="T2" s="28"/>
      <c r="U2" s="28"/>
      <c r="V2" s="28"/>
      <c r="W2" s="28"/>
    </row>
    <row r="3" spans="1:23" s="47" customFormat="1" ht="15.75" customHeight="1">
      <c r="A3" s="212" t="s">
        <v>858</v>
      </c>
      <c r="B3" s="212"/>
      <c r="C3" s="212"/>
      <c r="D3" s="212"/>
      <c r="E3" s="212"/>
      <c r="F3" s="212"/>
      <c r="G3" s="212"/>
      <c r="H3" s="226"/>
      <c r="I3" s="226"/>
      <c r="J3" s="226"/>
      <c r="K3" s="226"/>
      <c r="L3" s="226"/>
      <c r="M3" s="226"/>
      <c r="N3" s="2"/>
      <c r="O3" s="2"/>
      <c r="P3" s="2"/>
      <c r="Q3" s="2"/>
      <c r="R3" s="28"/>
      <c r="S3" s="28"/>
      <c r="T3" s="28"/>
      <c r="U3" s="28"/>
      <c r="V3" s="28"/>
      <c r="W3" s="28"/>
    </row>
    <row r="4" spans="1:23" s="47" customFormat="1" ht="15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92"/>
      <c r="M4" s="92"/>
      <c r="N4" s="2"/>
      <c r="O4" s="2"/>
      <c r="P4" s="2"/>
      <c r="Q4" s="2"/>
      <c r="R4" s="28"/>
      <c r="S4" s="28"/>
      <c r="T4" s="28"/>
      <c r="U4" s="28"/>
      <c r="V4" s="28"/>
      <c r="W4" s="28"/>
    </row>
    <row r="5" spans="1:23" s="47" customFormat="1" ht="15.75" customHeight="1">
      <c r="A5" s="212" t="s">
        <v>608</v>
      </c>
      <c r="B5" s="212"/>
      <c r="C5" s="212"/>
      <c r="D5" s="212"/>
      <c r="E5" s="212"/>
      <c r="F5" s="212"/>
      <c r="G5" s="212"/>
      <c r="H5" s="226"/>
      <c r="I5" s="226"/>
      <c r="J5" s="226"/>
      <c r="K5" s="226"/>
      <c r="L5" s="226"/>
      <c r="M5" s="226"/>
      <c r="N5" s="2"/>
      <c r="O5" s="2"/>
      <c r="P5" s="2"/>
      <c r="Q5" s="2"/>
      <c r="R5" s="28"/>
      <c r="S5" s="28"/>
      <c r="T5" s="28"/>
      <c r="U5" s="28"/>
      <c r="V5" s="28"/>
      <c r="W5" s="28"/>
    </row>
    <row r="6" spans="1:13" s="47" customFormat="1" ht="14.25" customHeight="1">
      <c r="A6" s="212" t="s">
        <v>609</v>
      </c>
      <c r="B6" s="212"/>
      <c r="C6" s="212"/>
      <c r="D6" s="212"/>
      <c r="E6" s="212"/>
      <c r="F6" s="212"/>
      <c r="G6" s="212"/>
      <c r="H6" s="226"/>
      <c r="I6" s="226"/>
      <c r="J6" s="226"/>
      <c r="K6" s="226"/>
      <c r="L6" s="226"/>
      <c r="M6" s="226"/>
    </row>
    <row r="7" spans="1:13" s="47" customFormat="1" ht="16.5" customHeight="1">
      <c r="A7" s="212" t="s">
        <v>766</v>
      </c>
      <c r="B7" s="212"/>
      <c r="C7" s="212"/>
      <c r="D7" s="212"/>
      <c r="E7" s="212"/>
      <c r="F7" s="212"/>
      <c r="G7" s="212"/>
      <c r="H7" s="226"/>
      <c r="I7" s="226"/>
      <c r="J7" s="226"/>
      <c r="K7" s="226"/>
      <c r="L7" s="226"/>
      <c r="M7" s="226"/>
    </row>
    <row r="8" spans="1:13" s="47" customFormat="1" ht="16.5" customHeight="1">
      <c r="A8" s="2"/>
      <c r="B8" s="2"/>
      <c r="C8" s="2"/>
      <c r="D8" s="2"/>
      <c r="E8" s="2"/>
      <c r="F8" s="2"/>
      <c r="G8" s="2"/>
      <c r="H8" s="28"/>
      <c r="I8" s="28"/>
      <c r="J8" s="28"/>
      <c r="K8" s="28"/>
      <c r="L8" s="28"/>
      <c r="M8" s="28"/>
    </row>
    <row r="9" spans="1:13" s="47" customFormat="1" ht="15.75" customHeight="1">
      <c r="A9" s="221" t="s">
        <v>218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s="47" customFormat="1" ht="14.2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46"/>
      <c r="M10" s="46"/>
    </row>
    <row r="11" spans="1:13" s="47" customFormat="1" ht="15.7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222" t="s">
        <v>187</v>
      </c>
      <c r="M11" s="222"/>
    </row>
    <row r="12" spans="1:13" s="47" customFormat="1" ht="15.75" customHeight="1">
      <c r="A12" s="223" t="s">
        <v>382</v>
      </c>
      <c r="B12" s="224" t="s">
        <v>219</v>
      </c>
      <c r="C12" s="225"/>
      <c r="D12" s="225"/>
      <c r="E12" s="225"/>
      <c r="F12" s="225"/>
      <c r="G12" s="225"/>
      <c r="H12" s="225"/>
      <c r="I12" s="225"/>
      <c r="J12" s="227" t="s">
        <v>220</v>
      </c>
      <c r="K12" s="227" t="s">
        <v>221</v>
      </c>
      <c r="L12" s="227" t="s">
        <v>222</v>
      </c>
      <c r="M12" s="227" t="s">
        <v>223</v>
      </c>
    </row>
    <row r="13" spans="1:13" s="47" customFormat="1" ht="144.75" customHeight="1">
      <c r="A13" s="223"/>
      <c r="B13" s="48" t="s">
        <v>224</v>
      </c>
      <c r="C13" s="48" t="s">
        <v>225</v>
      </c>
      <c r="D13" s="48" t="s">
        <v>226</v>
      </c>
      <c r="E13" s="48" t="s">
        <v>227</v>
      </c>
      <c r="F13" s="48" t="s">
        <v>228</v>
      </c>
      <c r="G13" s="48" t="s">
        <v>229</v>
      </c>
      <c r="H13" s="48" t="s">
        <v>230</v>
      </c>
      <c r="I13" s="48" t="s">
        <v>231</v>
      </c>
      <c r="J13" s="227"/>
      <c r="K13" s="227"/>
      <c r="L13" s="227"/>
      <c r="M13" s="227"/>
    </row>
    <row r="14" spans="1:13" s="50" customFormat="1" ht="13.5" customHeight="1">
      <c r="A14" s="49">
        <v>1</v>
      </c>
      <c r="B14" s="49">
        <f>A14+1</f>
        <v>2</v>
      </c>
      <c r="C14" s="49">
        <f aca="true" t="shared" si="0" ref="C14:M14">B14+1</f>
        <v>3</v>
      </c>
      <c r="D14" s="49">
        <f t="shared" si="0"/>
        <v>4</v>
      </c>
      <c r="E14" s="49">
        <f t="shared" si="0"/>
        <v>5</v>
      </c>
      <c r="F14" s="49">
        <f t="shared" si="0"/>
        <v>6</v>
      </c>
      <c r="G14" s="49">
        <f t="shared" si="0"/>
        <v>7</v>
      </c>
      <c r="H14" s="49">
        <f t="shared" si="0"/>
        <v>8</v>
      </c>
      <c r="I14" s="49">
        <f t="shared" si="0"/>
        <v>9</v>
      </c>
      <c r="J14" s="49">
        <f t="shared" si="0"/>
        <v>10</v>
      </c>
      <c r="K14" s="49">
        <f t="shared" si="0"/>
        <v>11</v>
      </c>
      <c r="L14" s="49">
        <f t="shared" si="0"/>
        <v>12</v>
      </c>
      <c r="M14" s="49">
        <f t="shared" si="0"/>
        <v>13</v>
      </c>
    </row>
    <row r="15" spans="1:16" ht="15" customHeight="1">
      <c r="A15" s="56" t="s">
        <v>22</v>
      </c>
      <c r="B15" s="51" t="s">
        <v>610</v>
      </c>
      <c r="C15" s="51" t="s">
        <v>22</v>
      </c>
      <c r="D15" s="51" t="s">
        <v>611</v>
      </c>
      <c r="E15" s="51" t="s">
        <v>611</v>
      </c>
      <c r="F15" s="51" t="s">
        <v>610</v>
      </c>
      <c r="G15" s="51" t="s">
        <v>611</v>
      </c>
      <c r="H15" s="51" t="s">
        <v>612</v>
      </c>
      <c r="I15" s="51" t="s">
        <v>610</v>
      </c>
      <c r="J15" s="22" t="s">
        <v>613</v>
      </c>
      <c r="K15" s="52">
        <f>K16+K24+K31+K33+K38+K44+K50+K54+K70</f>
        <v>141414.7</v>
      </c>
      <c r="L15" s="52">
        <f>L16+L24+L31+L33+L38+L44+L50+L54</f>
        <v>75803.09999999999</v>
      </c>
      <c r="M15" s="52">
        <f>M16+M24+M31+M33+M38+M44+M50+M54</f>
        <v>80058.40000000001</v>
      </c>
      <c r="N15" s="15"/>
      <c r="O15" s="15"/>
      <c r="P15" s="15"/>
    </row>
    <row r="16" spans="1:16" ht="15" customHeight="1">
      <c r="A16" s="59">
        <f>A15+1</f>
        <v>2</v>
      </c>
      <c r="B16" s="51" t="s">
        <v>614</v>
      </c>
      <c r="C16" s="51" t="s">
        <v>22</v>
      </c>
      <c r="D16" s="51" t="s">
        <v>621</v>
      </c>
      <c r="E16" s="51" t="s">
        <v>611</v>
      </c>
      <c r="F16" s="51" t="s">
        <v>610</v>
      </c>
      <c r="G16" s="51" t="s">
        <v>611</v>
      </c>
      <c r="H16" s="51" t="s">
        <v>612</v>
      </c>
      <c r="I16" s="51" t="s">
        <v>610</v>
      </c>
      <c r="J16" s="11" t="s">
        <v>615</v>
      </c>
      <c r="K16" s="52">
        <f>K17+K20</f>
        <v>54124.5</v>
      </c>
      <c r="L16" s="52">
        <f>L17+L20</f>
        <v>59764</v>
      </c>
      <c r="M16" s="52">
        <f>M17+M20</f>
        <v>63767.5</v>
      </c>
      <c r="N16" s="15"/>
      <c r="O16" s="15"/>
      <c r="P16" s="15"/>
    </row>
    <row r="17" spans="1:16" ht="15" customHeight="1">
      <c r="A17" s="59">
        <f aca="true" t="shared" si="1" ref="A17:A80">A16+1</f>
        <v>3</v>
      </c>
      <c r="B17" s="51" t="s">
        <v>614</v>
      </c>
      <c r="C17" s="51" t="s">
        <v>22</v>
      </c>
      <c r="D17" s="51" t="s">
        <v>621</v>
      </c>
      <c r="E17" s="51" t="s">
        <v>621</v>
      </c>
      <c r="F17" s="51" t="s">
        <v>610</v>
      </c>
      <c r="G17" s="51" t="s">
        <v>611</v>
      </c>
      <c r="H17" s="51" t="s">
        <v>612</v>
      </c>
      <c r="I17" s="51" t="s">
        <v>616</v>
      </c>
      <c r="J17" s="22" t="s">
        <v>617</v>
      </c>
      <c r="K17" s="53">
        <f aca="true" t="shared" si="2" ref="K17:M18">K18</f>
        <v>13851.6</v>
      </c>
      <c r="L17" s="53">
        <f t="shared" si="2"/>
        <v>17296.8</v>
      </c>
      <c r="M17" s="53">
        <f t="shared" si="2"/>
        <v>17988.7</v>
      </c>
      <c r="N17" s="15"/>
      <c r="O17" s="15"/>
      <c r="P17" s="15"/>
    </row>
    <row r="18" spans="1:16" ht="26.25" customHeight="1">
      <c r="A18" s="59">
        <f t="shared" si="1"/>
        <v>4</v>
      </c>
      <c r="B18" s="54" t="s">
        <v>614</v>
      </c>
      <c r="C18" s="54" t="s">
        <v>22</v>
      </c>
      <c r="D18" s="54" t="s">
        <v>621</v>
      </c>
      <c r="E18" s="54" t="s">
        <v>621</v>
      </c>
      <c r="F18" s="54" t="s">
        <v>232</v>
      </c>
      <c r="G18" s="54" t="s">
        <v>611</v>
      </c>
      <c r="H18" s="54" t="s">
        <v>612</v>
      </c>
      <c r="I18" s="54" t="s">
        <v>616</v>
      </c>
      <c r="J18" s="12" t="s">
        <v>618</v>
      </c>
      <c r="K18" s="53">
        <f t="shared" si="2"/>
        <v>13851.6</v>
      </c>
      <c r="L18" s="53">
        <f t="shared" si="2"/>
        <v>17296.8</v>
      </c>
      <c r="M18" s="53">
        <f t="shared" si="2"/>
        <v>17988.7</v>
      </c>
      <c r="N18" s="15"/>
      <c r="O18" s="15"/>
      <c r="P18" s="15"/>
    </row>
    <row r="19" spans="1:16" ht="26.25" customHeight="1">
      <c r="A19" s="59">
        <f t="shared" si="1"/>
        <v>5</v>
      </c>
      <c r="B19" s="54" t="s">
        <v>614</v>
      </c>
      <c r="C19" s="54" t="s">
        <v>22</v>
      </c>
      <c r="D19" s="54" t="s">
        <v>621</v>
      </c>
      <c r="E19" s="54" t="s">
        <v>621</v>
      </c>
      <c r="F19" s="54" t="s">
        <v>233</v>
      </c>
      <c r="G19" s="54" t="s">
        <v>619</v>
      </c>
      <c r="H19" s="54" t="s">
        <v>612</v>
      </c>
      <c r="I19" s="54" t="s">
        <v>616</v>
      </c>
      <c r="J19" s="12" t="s">
        <v>620</v>
      </c>
      <c r="K19" s="53">
        <v>13851.6</v>
      </c>
      <c r="L19" s="53">
        <v>17296.8</v>
      </c>
      <c r="M19" s="53">
        <v>17988.7</v>
      </c>
      <c r="N19" s="15"/>
      <c r="O19" s="15"/>
      <c r="P19" s="15"/>
    </row>
    <row r="20" spans="1:16" ht="15" customHeight="1">
      <c r="A20" s="59">
        <f t="shared" si="1"/>
        <v>6</v>
      </c>
      <c r="B20" s="51" t="s">
        <v>614</v>
      </c>
      <c r="C20" s="51" t="s">
        <v>22</v>
      </c>
      <c r="D20" s="51" t="s">
        <v>621</v>
      </c>
      <c r="E20" s="51" t="s">
        <v>619</v>
      </c>
      <c r="F20" s="51" t="s">
        <v>610</v>
      </c>
      <c r="G20" s="51" t="s">
        <v>621</v>
      </c>
      <c r="H20" s="51" t="s">
        <v>612</v>
      </c>
      <c r="I20" s="51" t="s">
        <v>616</v>
      </c>
      <c r="J20" s="22" t="s">
        <v>622</v>
      </c>
      <c r="K20" s="52">
        <f>K21+K22+K23</f>
        <v>40272.9</v>
      </c>
      <c r="L20" s="52">
        <f>L21+L22+L23</f>
        <v>42467.2</v>
      </c>
      <c r="M20" s="52">
        <f>M21+M22+M23</f>
        <v>45778.799999999996</v>
      </c>
      <c r="N20" s="15"/>
      <c r="O20" s="15"/>
      <c r="P20" s="15"/>
    </row>
    <row r="21" spans="1:16" ht="62.25" customHeight="1">
      <c r="A21" s="59">
        <f t="shared" si="1"/>
        <v>7</v>
      </c>
      <c r="B21" s="54" t="s">
        <v>614</v>
      </c>
      <c r="C21" s="54" t="s">
        <v>22</v>
      </c>
      <c r="D21" s="54" t="s">
        <v>621</v>
      </c>
      <c r="E21" s="54" t="s">
        <v>619</v>
      </c>
      <c r="F21" s="54" t="s">
        <v>232</v>
      </c>
      <c r="G21" s="54" t="s">
        <v>621</v>
      </c>
      <c r="H21" s="54" t="s">
        <v>612</v>
      </c>
      <c r="I21" s="54" t="s">
        <v>616</v>
      </c>
      <c r="J21" s="19" t="s">
        <v>352</v>
      </c>
      <c r="K21" s="53">
        <v>39849.9</v>
      </c>
      <c r="L21" s="53">
        <v>42022.5</v>
      </c>
      <c r="M21" s="53">
        <v>45334.1</v>
      </c>
      <c r="N21" s="15"/>
      <c r="O21" s="15"/>
      <c r="P21" s="15"/>
    </row>
    <row r="22" spans="1:16" ht="88.5" customHeight="1">
      <c r="A22" s="59">
        <f t="shared" si="1"/>
        <v>8</v>
      </c>
      <c r="B22" s="54" t="s">
        <v>614</v>
      </c>
      <c r="C22" s="54" t="s">
        <v>22</v>
      </c>
      <c r="D22" s="54" t="s">
        <v>621</v>
      </c>
      <c r="E22" s="54" t="s">
        <v>619</v>
      </c>
      <c r="F22" s="54" t="s">
        <v>234</v>
      </c>
      <c r="G22" s="54" t="s">
        <v>621</v>
      </c>
      <c r="H22" s="54" t="s">
        <v>612</v>
      </c>
      <c r="I22" s="54" t="s">
        <v>616</v>
      </c>
      <c r="J22" s="19" t="s">
        <v>727</v>
      </c>
      <c r="K22" s="53">
        <v>19</v>
      </c>
      <c r="L22" s="53">
        <v>20</v>
      </c>
      <c r="M22" s="53">
        <v>20</v>
      </c>
      <c r="N22" s="15"/>
      <c r="O22" s="15"/>
      <c r="P22" s="15"/>
    </row>
    <row r="23" spans="1:16" ht="36.75" customHeight="1">
      <c r="A23" s="59">
        <f t="shared" si="1"/>
        <v>9</v>
      </c>
      <c r="B23" s="54" t="s">
        <v>614</v>
      </c>
      <c r="C23" s="54" t="s">
        <v>22</v>
      </c>
      <c r="D23" s="54" t="s">
        <v>621</v>
      </c>
      <c r="E23" s="54" t="s">
        <v>619</v>
      </c>
      <c r="F23" s="54" t="s">
        <v>235</v>
      </c>
      <c r="G23" s="54" t="s">
        <v>621</v>
      </c>
      <c r="H23" s="54" t="s">
        <v>612</v>
      </c>
      <c r="I23" s="54" t="s">
        <v>616</v>
      </c>
      <c r="J23" s="19" t="s">
        <v>728</v>
      </c>
      <c r="K23" s="53">
        <v>404</v>
      </c>
      <c r="L23" s="53">
        <v>424.7</v>
      </c>
      <c r="M23" s="53">
        <v>424.7</v>
      </c>
      <c r="N23" s="15"/>
      <c r="O23" s="15"/>
      <c r="P23" s="15"/>
    </row>
    <row r="24" spans="1:16" ht="19.5" customHeight="1">
      <c r="A24" s="59">
        <f t="shared" si="1"/>
        <v>10</v>
      </c>
      <c r="B24" s="51" t="s">
        <v>610</v>
      </c>
      <c r="C24" s="51" t="s">
        <v>22</v>
      </c>
      <c r="D24" s="51" t="s">
        <v>456</v>
      </c>
      <c r="E24" s="51" t="s">
        <v>611</v>
      </c>
      <c r="F24" s="51" t="s">
        <v>610</v>
      </c>
      <c r="G24" s="51" t="s">
        <v>611</v>
      </c>
      <c r="H24" s="51" t="s">
        <v>612</v>
      </c>
      <c r="I24" s="51" t="s">
        <v>610</v>
      </c>
      <c r="J24" s="11" t="s">
        <v>453</v>
      </c>
      <c r="K24" s="52">
        <f>K25+K27+K29</f>
        <v>2398.3</v>
      </c>
      <c r="L24" s="52">
        <f>L25+L27+L29</f>
        <v>2577.7</v>
      </c>
      <c r="M24" s="52">
        <f>M25+M27+M29</f>
        <v>2714.3</v>
      </c>
      <c r="N24" s="15"/>
      <c r="O24" s="15"/>
      <c r="P24" s="15"/>
    </row>
    <row r="25" spans="1:16" ht="17.25" customHeight="1">
      <c r="A25" s="59">
        <f t="shared" si="1"/>
        <v>11</v>
      </c>
      <c r="B25" s="54" t="s">
        <v>614</v>
      </c>
      <c r="C25" s="54" t="s">
        <v>22</v>
      </c>
      <c r="D25" s="54" t="s">
        <v>456</v>
      </c>
      <c r="E25" s="54" t="s">
        <v>619</v>
      </c>
      <c r="F25" s="54" t="s">
        <v>610</v>
      </c>
      <c r="G25" s="54" t="s">
        <v>619</v>
      </c>
      <c r="H25" s="54" t="s">
        <v>612</v>
      </c>
      <c r="I25" s="54" t="s">
        <v>616</v>
      </c>
      <c r="J25" s="12" t="s">
        <v>454</v>
      </c>
      <c r="K25" s="53">
        <f>K26</f>
        <v>2317.1</v>
      </c>
      <c r="L25" s="53">
        <f>L26</f>
        <v>2478.2</v>
      </c>
      <c r="M25" s="53">
        <f>M26</f>
        <v>2603.1</v>
      </c>
      <c r="N25" s="15"/>
      <c r="O25" s="15"/>
      <c r="P25" s="15"/>
    </row>
    <row r="26" spans="1:16" ht="17.25" customHeight="1">
      <c r="A26" s="59">
        <f t="shared" si="1"/>
        <v>12</v>
      </c>
      <c r="B26" s="54" t="s">
        <v>614</v>
      </c>
      <c r="C26" s="54" t="s">
        <v>22</v>
      </c>
      <c r="D26" s="54" t="s">
        <v>456</v>
      </c>
      <c r="E26" s="54" t="s">
        <v>619</v>
      </c>
      <c r="F26" s="54" t="s">
        <v>232</v>
      </c>
      <c r="G26" s="54" t="s">
        <v>619</v>
      </c>
      <c r="H26" s="54" t="s">
        <v>612</v>
      </c>
      <c r="I26" s="54" t="s">
        <v>616</v>
      </c>
      <c r="J26" s="12" t="s">
        <v>454</v>
      </c>
      <c r="K26" s="53">
        <v>2317.1</v>
      </c>
      <c r="L26" s="53">
        <v>2478.2</v>
      </c>
      <c r="M26" s="53">
        <v>2603.1</v>
      </c>
      <c r="N26" s="15"/>
      <c r="O26" s="15"/>
      <c r="P26" s="15"/>
    </row>
    <row r="27" spans="1:16" ht="14.25" customHeight="1">
      <c r="A27" s="59">
        <f t="shared" si="1"/>
        <v>13</v>
      </c>
      <c r="B27" s="54" t="s">
        <v>614</v>
      </c>
      <c r="C27" s="54" t="s">
        <v>22</v>
      </c>
      <c r="D27" s="54" t="s">
        <v>456</v>
      </c>
      <c r="E27" s="54" t="s">
        <v>236</v>
      </c>
      <c r="F27" s="54" t="s">
        <v>610</v>
      </c>
      <c r="G27" s="54" t="s">
        <v>621</v>
      </c>
      <c r="H27" s="54" t="s">
        <v>612</v>
      </c>
      <c r="I27" s="54" t="s">
        <v>616</v>
      </c>
      <c r="J27" s="55" t="s">
        <v>455</v>
      </c>
      <c r="K27" s="53">
        <f>K28</f>
        <v>32.8</v>
      </c>
      <c r="L27" s="53">
        <f>L28</f>
        <v>47.9</v>
      </c>
      <c r="M27" s="53">
        <f>M28</f>
        <v>57.3</v>
      </c>
      <c r="N27" s="15"/>
      <c r="O27" s="15"/>
      <c r="P27" s="15"/>
    </row>
    <row r="28" spans="1:16" ht="14.25" customHeight="1">
      <c r="A28" s="59">
        <f t="shared" si="1"/>
        <v>14</v>
      </c>
      <c r="B28" s="54" t="s">
        <v>614</v>
      </c>
      <c r="C28" s="54" t="s">
        <v>22</v>
      </c>
      <c r="D28" s="54" t="s">
        <v>456</v>
      </c>
      <c r="E28" s="54" t="s">
        <v>236</v>
      </c>
      <c r="F28" s="54" t="s">
        <v>232</v>
      </c>
      <c r="G28" s="54" t="s">
        <v>621</v>
      </c>
      <c r="H28" s="54" t="s">
        <v>612</v>
      </c>
      <c r="I28" s="54" t="s">
        <v>616</v>
      </c>
      <c r="J28" s="55" t="s">
        <v>455</v>
      </c>
      <c r="K28" s="53">
        <v>32.8</v>
      </c>
      <c r="L28" s="53">
        <v>47.9</v>
      </c>
      <c r="M28" s="53">
        <v>57.3</v>
      </c>
      <c r="N28" s="15"/>
      <c r="O28" s="15"/>
      <c r="P28" s="15"/>
    </row>
    <row r="29" spans="1:16" ht="23.25" customHeight="1">
      <c r="A29" s="59">
        <f t="shared" si="1"/>
        <v>15</v>
      </c>
      <c r="B29" s="54" t="s">
        <v>614</v>
      </c>
      <c r="C29" s="54" t="s">
        <v>22</v>
      </c>
      <c r="D29" s="54" t="s">
        <v>456</v>
      </c>
      <c r="E29" s="54" t="s">
        <v>237</v>
      </c>
      <c r="F29" s="54" t="s">
        <v>610</v>
      </c>
      <c r="G29" s="54" t="s">
        <v>619</v>
      </c>
      <c r="H29" s="54" t="s">
        <v>612</v>
      </c>
      <c r="I29" s="54" t="s">
        <v>616</v>
      </c>
      <c r="J29" s="26" t="s">
        <v>211</v>
      </c>
      <c r="K29" s="53">
        <f>K30</f>
        <v>48.4</v>
      </c>
      <c r="L29" s="53">
        <f>L30</f>
        <v>51.6</v>
      </c>
      <c r="M29" s="53">
        <f>M30</f>
        <v>53.9</v>
      </c>
      <c r="N29" s="15"/>
      <c r="O29" s="15"/>
      <c r="P29" s="15"/>
    </row>
    <row r="30" spans="1:16" ht="27" customHeight="1">
      <c r="A30" s="59">
        <f t="shared" si="1"/>
        <v>16</v>
      </c>
      <c r="B30" s="54" t="s">
        <v>614</v>
      </c>
      <c r="C30" s="54" t="s">
        <v>22</v>
      </c>
      <c r="D30" s="54" t="s">
        <v>456</v>
      </c>
      <c r="E30" s="54" t="s">
        <v>237</v>
      </c>
      <c r="F30" s="54" t="s">
        <v>234</v>
      </c>
      <c r="G30" s="54" t="s">
        <v>619</v>
      </c>
      <c r="H30" s="54" t="s">
        <v>612</v>
      </c>
      <c r="I30" s="54" t="s">
        <v>616</v>
      </c>
      <c r="J30" s="23" t="s">
        <v>754</v>
      </c>
      <c r="K30" s="53">
        <v>48.4</v>
      </c>
      <c r="L30" s="53">
        <v>51.6</v>
      </c>
      <c r="M30" s="53">
        <v>53.9</v>
      </c>
      <c r="N30" s="15"/>
      <c r="O30" s="15"/>
      <c r="P30" s="15"/>
    </row>
    <row r="31" spans="1:13" ht="15.75" customHeight="1">
      <c r="A31" s="59">
        <f t="shared" si="1"/>
        <v>17</v>
      </c>
      <c r="B31" s="51" t="s">
        <v>610</v>
      </c>
      <c r="C31" s="51" t="s">
        <v>22</v>
      </c>
      <c r="D31" s="51" t="s">
        <v>238</v>
      </c>
      <c r="E31" s="51" t="s">
        <v>611</v>
      </c>
      <c r="F31" s="51" t="s">
        <v>610</v>
      </c>
      <c r="G31" s="51" t="s">
        <v>611</v>
      </c>
      <c r="H31" s="51" t="s">
        <v>612</v>
      </c>
      <c r="I31" s="51" t="s">
        <v>610</v>
      </c>
      <c r="J31" s="24" t="s">
        <v>755</v>
      </c>
      <c r="K31" s="52">
        <f>K32</f>
        <v>60.3</v>
      </c>
      <c r="L31" s="52">
        <f>L32</f>
        <v>72.2</v>
      </c>
      <c r="M31" s="52">
        <f>M32</f>
        <v>75.3</v>
      </c>
    </row>
    <row r="32" spans="1:13" ht="37.5" customHeight="1">
      <c r="A32" s="59">
        <f t="shared" si="1"/>
        <v>18</v>
      </c>
      <c r="B32" s="54" t="s">
        <v>614</v>
      </c>
      <c r="C32" s="54" t="s">
        <v>22</v>
      </c>
      <c r="D32" s="54" t="s">
        <v>238</v>
      </c>
      <c r="E32" s="54" t="s">
        <v>236</v>
      </c>
      <c r="F32" s="54" t="s">
        <v>232</v>
      </c>
      <c r="G32" s="54" t="s">
        <v>621</v>
      </c>
      <c r="H32" s="54" t="s">
        <v>612</v>
      </c>
      <c r="I32" s="54" t="s">
        <v>616</v>
      </c>
      <c r="J32" s="18" t="s">
        <v>756</v>
      </c>
      <c r="K32" s="53">
        <v>60.3</v>
      </c>
      <c r="L32" s="53">
        <v>72.2</v>
      </c>
      <c r="M32" s="53">
        <v>75.3</v>
      </c>
    </row>
    <row r="33" spans="1:13" ht="37.5" customHeight="1">
      <c r="A33" s="59">
        <f t="shared" si="1"/>
        <v>19</v>
      </c>
      <c r="B33" s="51" t="s">
        <v>610</v>
      </c>
      <c r="C33" s="51" t="s">
        <v>22</v>
      </c>
      <c r="D33" s="51" t="s">
        <v>239</v>
      </c>
      <c r="E33" s="51" t="s">
        <v>611</v>
      </c>
      <c r="F33" s="51" t="s">
        <v>610</v>
      </c>
      <c r="G33" s="51" t="s">
        <v>611</v>
      </c>
      <c r="H33" s="51" t="s">
        <v>610</v>
      </c>
      <c r="I33" s="51" t="s">
        <v>610</v>
      </c>
      <c r="J33" s="11" t="s">
        <v>458</v>
      </c>
      <c r="K33" s="52">
        <f>K34+K36</f>
        <v>14410</v>
      </c>
      <c r="L33" s="52">
        <f>L34+L36</f>
        <v>7555</v>
      </c>
      <c r="M33" s="52">
        <f>M34+M36</f>
        <v>7555</v>
      </c>
    </row>
    <row r="34" spans="1:13" ht="63.75" customHeight="1">
      <c r="A34" s="59">
        <f t="shared" si="1"/>
        <v>20</v>
      </c>
      <c r="B34" s="54" t="s">
        <v>505</v>
      </c>
      <c r="C34" s="54" t="s">
        <v>22</v>
      </c>
      <c r="D34" s="54" t="s">
        <v>239</v>
      </c>
      <c r="E34" s="54" t="s">
        <v>456</v>
      </c>
      <c r="F34" s="54" t="s">
        <v>232</v>
      </c>
      <c r="G34" s="54" t="s">
        <v>611</v>
      </c>
      <c r="H34" s="54" t="s">
        <v>612</v>
      </c>
      <c r="I34" s="54" t="s">
        <v>459</v>
      </c>
      <c r="J34" s="12" t="s">
        <v>272</v>
      </c>
      <c r="K34" s="53">
        <f>K35</f>
        <v>13740</v>
      </c>
      <c r="L34" s="53">
        <f>L35</f>
        <v>6885</v>
      </c>
      <c r="M34" s="53">
        <f>M35</f>
        <v>6885</v>
      </c>
    </row>
    <row r="35" spans="1:13" ht="52.5" customHeight="1">
      <c r="A35" s="59">
        <f t="shared" si="1"/>
        <v>21</v>
      </c>
      <c r="B35" s="54" t="s">
        <v>505</v>
      </c>
      <c r="C35" s="54" t="s">
        <v>22</v>
      </c>
      <c r="D35" s="54" t="s">
        <v>239</v>
      </c>
      <c r="E35" s="54" t="s">
        <v>456</v>
      </c>
      <c r="F35" s="54" t="s">
        <v>240</v>
      </c>
      <c r="G35" s="54" t="s">
        <v>460</v>
      </c>
      <c r="H35" s="54" t="s">
        <v>612</v>
      </c>
      <c r="I35" s="54" t="s">
        <v>459</v>
      </c>
      <c r="J35" s="12" t="s">
        <v>695</v>
      </c>
      <c r="K35" s="53">
        <v>13740</v>
      </c>
      <c r="L35" s="53">
        <v>6885</v>
      </c>
      <c r="M35" s="53">
        <v>6885</v>
      </c>
    </row>
    <row r="36" spans="1:13" ht="60.75" customHeight="1">
      <c r="A36" s="59">
        <f t="shared" si="1"/>
        <v>22</v>
      </c>
      <c r="B36" s="54" t="s">
        <v>505</v>
      </c>
      <c r="C36" s="54" t="s">
        <v>22</v>
      </c>
      <c r="D36" s="54" t="s">
        <v>239</v>
      </c>
      <c r="E36" s="54" t="s">
        <v>456</v>
      </c>
      <c r="F36" s="54" t="s">
        <v>235</v>
      </c>
      <c r="G36" s="54" t="s">
        <v>611</v>
      </c>
      <c r="H36" s="54" t="s">
        <v>612</v>
      </c>
      <c r="I36" s="54" t="s">
        <v>459</v>
      </c>
      <c r="J36" s="12" t="s">
        <v>372</v>
      </c>
      <c r="K36" s="53">
        <f>K37</f>
        <v>670</v>
      </c>
      <c r="L36" s="53">
        <f>L37</f>
        <v>670</v>
      </c>
      <c r="M36" s="53">
        <f>M37</f>
        <v>670</v>
      </c>
    </row>
    <row r="37" spans="1:13" ht="52.5" customHeight="1">
      <c r="A37" s="59">
        <f t="shared" si="1"/>
        <v>23</v>
      </c>
      <c r="B37" s="54" t="s">
        <v>505</v>
      </c>
      <c r="C37" s="54" t="s">
        <v>22</v>
      </c>
      <c r="D37" s="54" t="s">
        <v>239</v>
      </c>
      <c r="E37" s="54" t="s">
        <v>456</v>
      </c>
      <c r="F37" s="54" t="s">
        <v>241</v>
      </c>
      <c r="G37" s="54" t="s">
        <v>456</v>
      </c>
      <c r="H37" s="54" t="s">
        <v>612</v>
      </c>
      <c r="I37" s="54" t="s">
        <v>459</v>
      </c>
      <c r="J37" s="12" t="s">
        <v>373</v>
      </c>
      <c r="K37" s="53">
        <v>670</v>
      </c>
      <c r="L37" s="53">
        <v>670</v>
      </c>
      <c r="M37" s="53">
        <v>670</v>
      </c>
    </row>
    <row r="38" spans="1:13" ht="15" customHeight="1">
      <c r="A38" s="59">
        <f t="shared" si="1"/>
        <v>24</v>
      </c>
      <c r="B38" s="51" t="s">
        <v>610</v>
      </c>
      <c r="C38" s="51" t="s">
        <v>22</v>
      </c>
      <c r="D38" s="51" t="s">
        <v>242</v>
      </c>
      <c r="E38" s="51" t="s">
        <v>611</v>
      </c>
      <c r="F38" s="51" t="s">
        <v>610</v>
      </c>
      <c r="G38" s="51" t="s">
        <v>611</v>
      </c>
      <c r="H38" s="51" t="s">
        <v>612</v>
      </c>
      <c r="I38" s="51" t="s">
        <v>610</v>
      </c>
      <c r="J38" s="11" t="s">
        <v>461</v>
      </c>
      <c r="K38" s="52">
        <f>K39</f>
        <v>1705.6</v>
      </c>
      <c r="L38" s="52">
        <f>L39</f>
        <v>2426.2</v>
      </c>
      <c r="M38" s="52">
        <f>M39</f>
        <v>2504.3</v>
      </c>
    </row>
    <row r="39" spans="1:13" ht="15" customHeight="1">
      <c r="A39" s="59">
        <f t="shared" si="1"/>
        <v>25</v>
      </c>
      <c r="B39" s="54" t="s">
        <v>462</v>
      </c>
      <c r="C39" s="54" t="s">
        <v>22</v>
      </c>
      <c r="D39" s="54" t="s">
        <v>242</v>
      </c>
      <c r="E39" s="54" t="s">
        <v>621</v>
      </c>
      <c r="F39" s="54" t="s">
        <v>610</v>
      </c>
      <c r="G39" s="54" t="s">
        <v>621</v>
      </c>
      <c r="H39" s="54" t="s">
        <v>612</v>
      </c>
      <c r="I39" s="54" t="s">
        <v>459</v>
      </c>
      <c r="J39" s="12" t="s">
        <v>463</v>
      </c>
      <c r="K39" s="53">
        <f>K40+K41+K42+K43</f>
        <v>1705.6</v>
      </c>
      <c r="L39" s="53">
        <f>L40+L41+L42+L43</f>
        <v>2426.2</v>
      </c>
      <c r="M39" s="53">
        <f>M40+M41+M42+M43</f>
        <v>2504.3</v>
      </c>
    </row>
    <row r="40" spans="1:13" ht="27" customHeight="1">
      <c r="A40" s="59">
        <f t="shared" si="1"/>
        <v>26</v>
      </c>
      <c r="B40" s="54" t="s">
        <v>462</v>
      </c>
      <c r="C40" s="54" t="s">
        <v>22</v>
      </c>
      <c r="D40" s="54" t="s">
        <v>242</v>
      </c>
      <c r="E40" s="54" t="s">
        <v>621</v>
      </c>
      <c r="F40" s="54" t="s">
        <v>232</v>
      </c>
      <c r="G40" s="54" t="s">
        <v>621</v>
      </c>
      <c r="H40" s="54" t="s">
        <v>612</v>
      </c>
      <c r="I40" s="54" t="s">
        <v>459</v>
      </c>
      <c r="J40" s="18" t="s">
        <v>383</v>
      </c>
      <c r="K40" s="53">
        <v>144.3</v>
      </c>
      <c r="L40" s="53">
        <v>205.3</v>
      </c>
      <c r="M40" s="53">
        <v>211.9</v>
      </c>
    </row>
    <row r="41" spans="1:13" ht="29.25" customHeight="1">
      <c r="A41" s="59">
        <f t="shared" si="1"/>
        <v>27</v>
      </c>
      <c r="B41" s="54" t="s">
        <v>462</v>
      </c>
      <c r="C41" s="54" t="s">
        <v>22</v>
      </c>
      <c r="D41" s="54" t="s">
        <v>242</v>
      </c>
      <c r="E41" s="54" t="s">
        <v>621</v>
      </c>
      <c r="F41" s="54" t="s">
        <v>234</v>
      </c>
      <c r="G41" s="54" t="s">
        <v>621</v>
      </c>
      <c r="H41" s="54" t="s">
        <v>612</v>
      </c>
      <c r="I41" s="54" t="s">
        <v>459</v>
      </c>
      <c r="J41" s="12" t="s">
        <v>374</v>
      </c>
      <c r="K41" s="53">
        <v>26.9</v>
      </c>
      <c r="L41" s="53">
        <v>38.3</v>
      </c>
      <c r="M41" s="53">
        <v>39.5</v>
      </c>
    </row>
    <row r="42" spans="1:13" ht="21.75" customHeight="1">
      <c r="A42" s="59">
        <f t="shared" si="1"/>
        <v>28</v>
      </c>
      <c r="B42" s="54" t="s">
        <v>462</v>
      </c>
      <c r="C42" s="54" t="s">
        <v>22</v>
      </c>
      <c r="D42" s="54" t="s">
        <v>242</v>
      </c>
      <c r="E42" s="54" t="s">
        <v>621</v>
      </c>
      <c r="F42" s="54" t="s">
        <v>235</v>
      </c>
      <c r="G42" s="54" t="s">
        <v>621</v>
      </c>
      <c r="H42" s="54" t="s">
        <v>612</v>
      </c>
      <c r="I42" s="54" t="s">
        <v>459</v>
      </c>
      <c r="J42" s="12" t="s">
        <v>375</v>
      </c>
      <c r="K42" s="53">
        <v>974.8</v>
      </c>
      <c r="L42" s="53">
        <v>1386.6</v>
      </c>
      <c r="M42" s="53">
        <v>1431.3</v>
      </c>
    </row>
    <row r="43" spans="1:13" ht="17.25" customHeight="1">
      <c r="A43" s="59">
        <f t="shared" si="1"/>
        <v>29</v>
      </c>
      <c r="B43" s="54" t="s">
        <v>462</v>
      </c>
      <c r="C43" s="54" t="s">
        <v>22</v>
      </c>
      <c r="D43" s="54" t="s">
        <v>242</v>
      </c>
      <c r="E43" s="54" t="s">
        <v>621</v>
      </c>
      <c r="F43" s="54" t="s">
        <v>243</v>
      </c>
      <c r="G43" s="54" t="s">
        <v>621</v>
      </c>
      <c r="H43" s="54" t="s">
        <v>612</v>
      </c>
      <c r="I43" s="54" t="s">
        <v>459</v>
      </c>
      <c r="J43" s="12" t="s">
        <v>376</v>
      </c>
      <c r="K43" s="53">
        <v>559.6</v>
      </c>
      <c r="L43" s="53">
        <v>796</v>
      </c>
      <c r="M43" s="53">
        <v>821.6</v>
      </c>
    </row>
    <row r="44" spans="1:13" ht="27.75" customHeight="1">
      <c r="A44" s="59">
        <f t="shared" si="1"/>
        <v>30</v>
      </c>
      <c r="B44" s="54" t="s">
        <v>610</v>
      </c>
      <c r="C44" s="54" t="s">
        <v>22</v>
      </c>
      <c r="D44" s="54" t="s">
        <v>244</v>
      </c>
      <c r="E44" s="54" t="s">
        <v>611</v>
      </c>
      <c r="F44" s="54" t="s">
        <v>610</v>
      </c>
      <c r="G44" s="54" t="s">
        <v>611</v>
      </c>
      <c r="H44" s="54" t="s">
        <v>612</v>
      </c>
      <c r="I44" s="54" t="s">
        <v>610</v>
      </c>
      <c r="J44" s="11" t="s">
        <v>377</v>
      </c>
      <c r="K44" s="52">
        <f>K45+K48</f>
        <v>2220</v>
      </c>
      <c r="L44" s="52">
        <f aca="true" t="shared" si="3" ref="L44:M46">L45</f>
        <v>1450</v>
      </c>
      <c r="M44" s="52">
        <f t="shared" si="3"/>
        <v>1485</v>
      </c>
    </row>
    <row r="45" spans="1:13" ht="15" customHeight="1">
      <c r="A45" s="59">
        <f t="shared" si="1"/>
        <v>31</v>
      </c>
      <c r="B45" s="54" t="s">
        <v>610</v>
      </c>
      <c r="C45" s="54" t="s">
        <v>22</v>
      </c>
      <c r="D45" s="54" t="s">
        <v>244</v>
      </c>
      <c r="E45" s="54" t="s">
        <v>621</v>
      </c>
      <c r="F45" s="54" t="s">
        <v>610</v>
      </c>
      <c r="G45" s="54" t="s">
        <v>611</v>
      </c>
      <c r="H45" s="54" t="s">
        <v>612</v>
      </c>
      <c r="I45" s="54" t="s">
        <v>464</v>
      </c>
      <c r="J45" s="12" t="s">
        <v>378</v>
      </c>
      <c r="K45" s="53">
        <f>K46</f>
        <v>1400</v>
      </c>
      <c r="L45" s="53">
        <f t="shared" si="3"/>
        <v>1450</v>
      </c>
      <c r="M45" s="53">
        <f t="shared" si="3"/>
        <v>1485</v>
      </c>
    </row>
    <row r="46" spans="1:13" ht="19.5" customHeight="1">
      <c r="A46" s="59">
        <f t="shared" si="1"/>
        <v>32</v>
      </c>
      <c r="B46" s="54" t="s">
        <v>370</v>
      </c>
      <c r="C46" s="54" t="s">
        <v>22</v>
      </c>
      <c r="D46" s="54" t="s">
        <v>244</v>
      </c>
      <c r="E46" s="54" t="s">
        <v>621</v>
      </c>
      <c r="F46" s="54" t="s">
        <v>245</v>
      </c>
      <c r="G46" s="54" t="s">
        <v>611</v>
      </c>
      <c r="H46" s="54" t="s">
        <v>612</v>
      </c>
      <c r="I46" s="54" t="s">
        <v>464</v>
      </c>
      <c r="J46" s="12" t="s">
        <v>379</v>
      </c>
      <c r="K46" s="53">
        <f>K47</f>
        <v>1400</v>
      </c>
      <c r="L46" s="53">
        <f t="shared" si="3"/>
        <v>1450</v>
      </c>
      <c r="M46" s="53">
        <f t="shared" si="3"/>
        <v>1485</v>
      </c>
    </row>
    <row r="47" spans="1:13" ht="27" customHeight="1">
      <c r="A47" s="59">
        <f t="shared" si="1"/>
        <v>33</v>
      </c>
      <c r="B47" s="54" t="s">
        <v>370</v>
      </c>
      <c r="C47" s="54" t="s">
        <v>22</v>
      </c>
      <c r="D47" s="54" t="s">
        <v>244</v>
      </c>
      <c r="E47" s="54" t="s">
        <v>621</v>
      </c>
      <c r="F47" s="54" t="s">
        <v>246</v>
      </c>
      <c r="G47" s="54" t="s">
        <v>456</v>
      </c>
      <c r="H47" s="54" t="s">
        <v>612</v>
      </c>
      <c r="I47" s="54" t="s">
        <v>464</v>
      </c>
      <c r="J47" s="12" t="s">
        <v>696</v>
      </c>
      <c r="K47" s="53">
        <v>1400</v>
      </c>
      <c r="L47" s="53">
        <v>1450</v>
      </c>
      <c r="M47" s="53">
        <v>1485</v>
      </c>
    </row>
    <row r="48" spans="1:13" ht="14.25" customHeight="1">
      <c r="A48" s="59">
        <f t="shared" si="1"/>
        <v>34</v>
      </c>
      <c r="B48" s="54" t="s">
        <v>610</v>
      </c>
      <c r="C48" s="54" t="s">
        <v>22</v>
      </c>
      <c r="D48" s="54" t="s">
        <v>244</v>
      </c>
      <c r="E48" s="54" t="s">
        <v>619</v>
      </c>
      <c r="F48" s="54" t="s">
        <v>610</v>
      </c>
      <c r="G48" s="54" t="s">
        <v>611</v>
      </c>
      <c r="H48" s="54" t="s">
        <v>612</v>
      </c>
      <c r="I48" s="54" t="s">
        <v>464</v>
      </c>
      <c r="J48" s="96" t="s">
        <v>184</v>
      </c>
      <c r="K48" s="53">
        <f>K49</f>
        <v>820</v>
      </c>
      <c r="L48" s="53"/>
      <c r="M48" s="53"/>
    </row>
    <row r="49" spans="1:13" ht="27" customHeight="1">
      <c r="A49" s="59">
        <f t="shared" si="1"/>
        <v>35</v>
      </c>
      <c r="B49" s="54" t="s">
        <v>371</v>
      </c>
      <c r="C49" s="54" t="s">
        <v>22</v>
      </c>
      <c r="D49" s="54" t="s">
        <v>244</v>
      </c>
      <c r="E49" s="54" t="s">
        <v>619</v>
      </c>
      <c r="F49" s="54" t="s">
        <v>246</v>
      </c>
      <c r="G49" s="54" t="s">
        <v>456</v>
      </c>
      <c r="H49" s="54" t="s">
        <v>612</v>
      </c>
      <c r="I49" s="54" t="s">
        <v>464</v>
      </c>
      <c r="J49" s="18" t="s">
        <v>185</v>
      </c>
      <c r="K49" s="53">
        <v>820</v>
      </c>
      <c r="L49" s="53"/>
      <c r="M49" s="53"/>
    </row>
    <row r="50" spans="1:13" ht="27" customHeight="1">
      <c r="A50" s="59">
        <f t="shared" si="1"/>
        <v>36</v>
      </c>
      <c r="B50" s="54" t="s">
        <v>610</v>
      </c>
      <c r="C50" s="54" t="s">
        <v>22</v>
      </c>
      <c r="D50" s="54" t="s">
        <v>247</v>
      </c>
      <c r="E50" s="54" t="s">
        <v>611</v>
      </c>
      <c r="F50" s="54" t="s">
        <v>610</v>
      </c>
      <c r="G50" s="54" t="s">
        <v>611</v>
      </c>
      <c r="H50" s="54" t="s">
        <v>612</v>
      </c>
      <c r="I50" s="54" t="s">
        <v>610</v>
      </c>
      <c r="J50" s="11" t="s">
        <v>465</v>
      </c>
      <c r="K50" s="52">
        <f>K51</f>
        <v>62759</v>
      </c>
      <c r="L50" s="52">
        <f aca="true" t="shared" si="4" ref="L50:M52">L51</f>
        <v>0</v>
      </c>
      <c r="M50" s="52">
        <f t="shared" si="4"/>
        <v>0</v>
      </c>
    </row>
    <row r="51" spans="1:13" ht="38.25" customHeight="1">
      <c r="A51" s="59">
        <f t="shared" si="1"/>
        <v>37</v>
      </c>
      <c r="B51" s="54" t="s">
        <v>505</v>
      </c>
      <c r="C51" s="54" t="s">
        <v>22</v>
      </c>
      <c r="D51" s="54" t="s">
        <v>247</v>
      </c>
      <c r="E51" s="54" t="s">
        <v>248</v>
      </c>
      <c r="F51" s="54" t="s">
        <v>610</v>
      </c>
      <c r="G51" s="54" t="s">
        <v>611</v>
      </c>
      <c r="H51" s="54" t="s">
        <v>612</v>
      </c>
      <c r="I51" s="54" t="s">
        <v>610</v>
      </c>
      <c r="J51" s="19" t="s">
        <v>249</v>
      </c>
      <c r="K51" s="53">
        <f>K52</f>
        <v>62759</v>
      </c>
      <c r="L51" s="53">
        <f t="shared" si="4"/>
        <v>0</v>
      </c>
      <c r="M51" s="53">
        <f t="shared" si="4"/>
        <v>0</v>
      </c>
    </row>
    <row r="52" spans="1:13" ht="26.25" customHeight="1">
      <c r="A52" s="59">
        <f t="shared" si="1"/>
        <v>38</v>
      </c>
      <c r="B52" s="54" t="s">
        <v>505</v>
      </c>
      <c r="C52" s="54" t="s">
        <v>22</v>
      </c>
      <c r="D52" s="54" t="s">
        <v>247</v>
      </c>
      <c r="E52" s="54" t="s">
        <v>248</v>
      </c>
      <c r="F52" s="54" t="s">
        <v>232</v>
      </c>
      <c r="G52" s="54" t="s">
        <v>611</v>
      </c>
      <c r="H52" s="54" t="s">
        <v>612</v>
      </c>
      <c r="I52" s="54" t="s">
        <v>250</v>
      </c>
      <c r="J52" s="19" t="s">
        <v>251</v>
      </c>
      <c r="K52" s="53">
        <f>K53</f>
        <v>62759</v>
      </c>
      <c r="L52" s="53">
        <f t="shared" si="4"/>
        <v>0</v>
      </c>
      <c r="M52" s="53">
        <f t="shared" si="4"/>
        <v>0</v>
      </c>
    </row>
    <row r="53" spans="1:13" ht="38.25" customHeight="1">
      <c r="A53" s="59">
        <f t="shared" si="1"/>
        <v>39</v>
      </c>
      <c r="B53" s="54" t="s">
        <v>505</v>
      </c>
      <c r="C53" s="54" t="s">
        <v>22</v>
      </c>
      <c r="D53" s="54" t="s">
        <v>247</v>
      </c>
      <c r="E53" s="54" t="s">
        <v>248</v>
      </c>
      <c r="F53" s="54" t="s">
        <v>240</v>
      </c>
      <c r="G53" s="54" t="s">
        <v>460</v>
      </c>
      <c r="H53" s="54" t="s">
        <v>612</v>
      </c>
      <c r="I53" s="54" t="s">
        <v>250</v>
      </c>
      <c r="J53" s="25" t="s">
        <v>252</v>
      </c>
      <c r="K53" s="13">
        <v>62759</v>
      </c>
      <c r="L53" s="53">
        <v>0</v>
      </c>
      <c r="M53" s="53">
        <v>0</v>
      </c>
    </row>
    <row r="54" spans="1:13" ht="18" customHeight="1">
      <c r="A54" s="59">
        <f t="shared" si="1"/>
        <v>40</v>
      </c>
      <c r="B54" s="54" t="s">
        <v>610</v>
      </c>
      <c r="C54" s="54" t="s">
        <v>22</v>
      </c>
      <c r="D54" s="54" t="s">
        <v>253</v>
      </c>
      <c r="E54" s="54" t="s">
        <v>611</v>
      </c>
      <c r="F54" s="54" t="s">
        <v>610</v>
      </c>
      <c r="G54" s="54" t="s">
        <v>611</v>
      </c>
      <c r="H54" s="54" t="s">
        <v>612</v>
      </c>
      <c r="I54" s="54" t="s">
        <v>610</v>
      </c>
      <c r="J54" s="11" t="s">
        <v>466</v>
      </c>
      <c r="K54" s="52">
        <f>K55+K59+K60+K61+K62+K63</f>
        <v>1957</v>
      </c>
      <c r="L54" s="52">
        <f>L55+L59+L60+L61+L62+L63</f>
        <v>1958</v>
      </c>
      <c r="M54" s="52">
        <f>M55+M59+M60+M61+M62+M63</f>
        <v>1957</v>
      </c>
    </row>
    <row r="55" spans="1:13" ht="59.25" customHeight="1">
      <c r="A55" s="59">
        <f t="shared" si="1"/>
        <v>41</v>
      </c>
      <c r="B55" s="54" t="s">
        <v>610</v>
      </c>
      <c r="C55" s="54" t="s">
        <v>22</v>
      </c>
      <c r="D55" s="54" t="s">
        <v>253</v>
      </c>
      <c r="E55" s="54" t="s">
        <v>254</v>
      </c>
      <c r="F55" s="54" t="s">
        <v>610</v>
      </c>
      <c r="G55" s="54" t="s">
        <v>611</v>
      </c>
      <c r="H55" s="54" t="s">
        <v>612</v>
      </c>
      <c r="I55" s="54" t="s">
        <v>467</v>
      </c>
      <c r="J55" s="12" t="s">
        <v>468</v>
      </c>
      <c r="K55" s="53">
        <f>K57+K58</f>
        <v>317</v>
      </c>
      <c r="L55" s="53">
        <f>L57+L58</f>
        <v>317</v>
      </c>
      <c r="M55" s="53">
        <f>M57+M58</f>
        <v>317</v>
      </c>
    </row>
    <row r="56" spans="1:13" ht="14.25" customHeight="1">
      <c r="A56" s="59">
        <f t="shared" si="1"/>
        <v>42</v>
      </c>
      <c r="B56" s="54"/>
      <c r="C56" s="54"/>
      <c r="D56" s="54"/>
      <c r="E56" s="54"/>
      <c r="F56" s="54"/>
      <c r="G56" s="54"/>
      <c r="H56" s="54"/>
      <c r="I56" s="54"/>
      <c r="J56" s="55" t="s">
        <v>255</v>
      </c>
      <c r="K56" s="53"/>
      <c r="L56" s="53"/>
      <c r="M56" s="53"/>
    </row>
    <row r="57" spans="1:13" ht="27" customHeight="1">
      <c r="A57" s="59">
        <f t="shared" si="1"/>
        <v>43</v>
      </c>
      <c r="B57" s="54" t="s">
        <v>386</v>
      </c>
      <c r="C57" s="54" t="s">
        <v>22</v>
      </c>
      <c r="D57" s="54" t="s">
        <v>253</v>
      </c>
      <c r="E57" s="54" t="s">
        <v>254</v>
      </c>
      <c r="F57" s="54" t="s">
        <v>235</v>
      </c>
      <c r="G57" s="54" t="s">
        <v>611</v>
      </c>
      <c r="H57" s="54" t="s">
        <v>612</v>
      </c>
      <c r="I57" s="54" t="s">
        <v>467</v>
      </c>
      <c r="J57" s="12" t="s">
        <v>385</v>
      </c>
      <c r="K57" s="53">
        <v>117</v>
      </c>
      <c r="L57" s="53">
        <v>117</v>
      </c>
      <c r="M57" s="53">
        <v>117</v>
      </c>
    </row>
    <row r="58" spans="1:13" ht="27" customHeight="1">
      <c r="A58" s="59">
        <f t="shared" si="1"/>
        <v>44</v>
      </c>
      <c r="B58" s="54" t="s">
        <v>387</v>
      </c>
      <c r="C58" s="54" t="s">
        <v>22</v>
      </c>
      <c r="D58" s="54" t="s">
        <v>253</v>
      </c>
      <c r="E58" s="54" t="s">
        <v>254</v>
      </c>
      <c r="F58" s="54" t="s">
        <v>256</v>
      </c>
      <c r="G58" s="54" t="s">
        <v>611</v>
      </c>
      <c r="H58" s="54" t="s">
        <v>612</v>
      </c>
      <c r="I58" s="54" t="s">
        <v>467</v>
      </c>
      <c r="J58" s="12" t="s">
        <v>388</v>
      </c>
      <c r="K58" s="53">
        <v>200</v>
      </c>
      <c r="L58" s="53">
        <v>200</v>
      </c>
      <c r="M58" s="53">
        <v>200</v>
      </c>
    </row>
    <row r="59" spans="1:13" ht="42" customHeight="1">
      <c r="A59" s="59">
        <f t="shared" si="1"/>
        <v>45</v>
      </c>
      <c r="B59" s="54" t="s">
        <v>457</v>
      </c>
      <c r="C59" s="54" t="s">
        <v>22</v>
      </c>
      <c r="D59" s="54" t="s">
        <v>253</v>
      </c>
      <c r="E59" s="54" t="s">
        <v>257</v>
      </c>
      <c r="F59" s="54" t="s">
        <v>610</v>
      </c>
      <c r="G59" s="54" t="s">
        <v>621</v>
      </c>
      <c r="H59" s="54" t="s">
        <v>612</v>
      </c>
      <c r="I59" s="54" t="s">
        <v>467</v>
      </c>
      <c r="J59" s="19" t="s">
        <v>284</v>
      </c>
      <c r="K59" s="53">
        <v>1</v>
      </c>
      <c r="L59" s="53">
        <v>2</v>
      </c>
      <c r="M59" s="53">
        <v>1</v>
      </c>
    </row>
    <row r="60" spans="1:13" ht="36" customHeight="1">
      <c r="A60" s="59">
        <f t="shared" si="1"/>
        <v>46</v>
      </c>
      <c r="B60" s="54" t="s">
        <v>610</v>
      </c>
      <c r="C60" s="54" t="s">
        <v>22</v>
      </c>
      <c r="D60" s="54" t="s">
        <v>253</v>
      </c>
      <c r="E60" s="54" t="s">
        <v>285</v>
      </c>
      <c r="F60" s="54" t="s">
        <v>346</v>
      </c>
      <c r="G60" s="54" t="s">
        <v>611</v>
      </c>
      <c r="H60" s="54" t="s">
        <v>612</v>
      </c>
      <c r="I60" s="54" t="s">
        <v>467</v>
      </c>
      <c r="J60" s="19" t="s">
        <v>286</v>
      </c>
      <c r="K60" s="53">
        <v>2</v>
      </c>
      <c r="L60" s="53">
        <v>2</v>
      </c>
      <c r="M60" s="53">
        <v>2</v>
      </c>
    </row>
    <row r="61" spans="1:13" ht="26.25" customHeight="1">
      <c r="A61" s="59">
        <f t="shared" si="1"/>
        <v>47</v>
      </c>
      <c r="B61" s="54" t="s">
        <v>386</v>
      </c>
      <c r="C61" s="54" t="s">
        <v>22</v>
      </c>
      <c r="D61" s="54" t="s">
        <v>253</v>
      </c>
      <c r="E61" s="54" t="s">
        <v>287</v>
      </c>
      <c r="F61" s="54" t="s">
        <v>235</v>
      </c>
      <c r="G61" s="54" t="s">
        <v>456</v>
      </c>
      <c r="H61" s="54" t="s">
        <v>612</v>
      </c>
      <c r="I61" s="54" t="s">
        <v>467</v>
      </c>
      <c r="J61" s="19" t="s">
        <v>384</v>
      </c>
      <c r="K61" s="53">
        <v>150</v>
      </c>
      <c r="L61" s="53">
        <v>150</v>
      </c>
      <c r="M61" s="53">
        <v>150</v>
      </c>
    </row>
    <row r="62" spans="1:13" ht="48">
      <c r="A62" s="59">
        <f t="shared" si="1"/>
        <v>48</v>
      </c>
      <c r="B62" s="54" t="s">
        <v>386</v>
      </c>
      <c r="C62" s="54" t="s">
        <v>22</v>
      </c>
      <c r="D62" s="54" t="s">
        <v>253</v>
      </c>
      <c r="E62" s="54" t="s">
        <v>288</v>
      </c>
      <c r="F62" s="54" t="s">
        <v>610</v>
      </c>
      <c r="G62" s="54" t="s">
        <v>621</v>
      </c>
      <c r="H62" s="54" t="s">
        <v>612</v>
      </c>
      <c r="I62" s="54" t="s">
        <v>467</v>
      </c>
      <c r="J62" s="26" t="s">
        <v>757</v>
      </c>
      <c r="K62" s="53">
        <v>47</v>
      </c>
      <c r="L62" s="53">
        <v>47</v>
      </c>
      <c r="M62" s="53">
        <v>47</v>
      </c>
    </row>
    <row r="63" spans="1:13" s="6" customFormat="1" ht="30.75" customHeight="1">
      <c r="A63" s="59">
        <f t="shared" si="1"/>
        <v>49</v>
      </c>
      <c r="B63" s="56" t="s">
        <v>610</v>
      </c>
      <c r="C63" s="56" t="s">
        <v>22</v>
      </c>
      <c r="D63" s="56" t="s">
        <v>253</v>
      </c>
      <c r="E63" s="56" t="s">
        <v>289</v>
      </c>
      <c r="F63" s="56" t="s">
        <v>610</v>
      </c>
      <c r="G63" s="56" t="s">
        <v>611</v>
      </c>
      <c r="H63" s="56" t="s">
        <v>612</v>
      </c>
      <c r="I63" s="56" t="s">
        <v>467</v>
      </c>
      <c r="J63" s="12" t="s">
        <v>389</v>
      </c>
      <c r="K63" s="53">
        <f>K65+K66+K67+K68+K69</f>
        <v>1440</v>
      </c>
      <c r="L63" s="53">
        <f>L65+L66+L67+L68+L69</f>
        <v>1440</v>
      </c>
      <c r="M63" s="53">
        <f>M65+M66+M67+M68+M69</f>
        <v>1440</v>
      </c>
    </row>
    <row r="64" spans="1:13" s="6" customFormat="1" ht="15" customHeight="1">
      <c r="A64" s="59">
        <f t="shared" si="1"/>
        <v>50</v>
      </c>
      <c r="B64" s="56"/>
      <c r="C64" s="56"/>
      <c r="D64" s="56"/>
      <c r="E64" s="56"/>
      <c r="F64" s="56"/>
      <c r="G64" s="56"/>
      <c r="H64" s="56"/>
      <c r="I64" s="56"/>
      <c r="J64" s="55" t="s">
        <v>255</v>
      </c>
      <c r="K64" s="53"/>
      <c r="L64" s="53"/>
      <c r="M64" s="53"/>
    </row>
    <row r="65" spans="1:13" s="6" customFormat="1" ht="24.75" customHeight="1">
      <c r="A65" s="59">
        <f t="shared" si="1"/>
        <v>51</v>
      </c>
      <c r="B65" s="56" t="s">
        <v>505</v>
      </c>
      <c r="C65" s="56" t="s">
        <v>22</v>
      </c>
      <c r="D65" s="56" t="s">
        <v>253</v>
      </c>
      <c r="E65" s="56" t="s">
        <v>289</v>
      </c>
      <c r="F65" s="56" t="s">
        <v>290</v>
      </c>
      <c r="G65" s="56" t="s">
        <v>456</v>
      </c>
      <c r="H65" s="56" t="s">
        <v>612</v>
      </c>
      <c r="I65" s="56" t="s">
        <v>467</v>
      </c>
      <c r="J65" s="12" t="s">
        <v>389</v>
      </c>
      <c r="K65" s="53">
        <v>20</v>
      </c>
      <c r="L65" s="53">
        <v>20</v>
      </c>
      <c r="M65" s="53">
        <v>30</v>
      </c>
    </row>
    <row r="66" spans="1:13" ht="27" customHeight="1">
      <c r="A66" s="59">
        <f t="shared" si="1"/>
        <v>52</v>
      </c>
      <c r="B66" s="56" t="s">
        <v>386</v>
      </c>
      <c r="C66" s="56" t="s">
        <v>22</v>
      </c>
      <c r="D66" s="56" t="s">
        <v>253</v>
      </c>
      <c r="E66" s="56" t="s">
        <v>289</v>
      </c>
      <c r="F66" s="56" t="s">
        <v>290</v>
      </c>
      <c r="G66" s="56" t="s">
        <v>456</v>
      </c>
      <c r="H66" s="56" t="s">
        <v>612</v>
      </c>
      <c r="I66" s="56" t="s">
        <v>467</v>
      </c>
      <c r="J66" s="12" t="s">
        <v>389</v>
      </c>
      <c r="K66" s="53">
        <v>1070</v>
      </c>
      <c r="L66" s="53">
        <v>1045</v>
      </c>
      <c r="M66" s="53">
        <v>1035</v>
      </c>
    </row>
    <row r="67" spans="1:13" ht="27" customHeight="1">
      <c r="A67" s="59">
        <f t="shared" si="1"/>
        <v>53</v>
      </c>
      <c r="B67" s="56" t="s">
        <v>387</v>
      </c>
      <c r="C67" s="56" t="s">
        <v>22</v>
      </c>
      <c r="D67" s="56" t="s">
        <v>253</v>
      </c>
      <c r="E67" s="56" t="s">
        <v>289</v>
      </c>
      <c r="F67" s="56" t="s">
        <v>290</v>
      </c>
      <c r="G67" s="56" t="s">
        <v>456</v>
      </c>
      <c r="H67" s="56" t="s">
        <v>612</v>
      </c>
      <c r="I67" s="56" t="s">
        <v>467</v>
      </c>
      <c r="J67" s="12" t="s">
        <v>389</v>
      </c>
      <c r="K67" s="53">
        <v>30</v>
      </c>
      <c r="L67" s="53">
        <v>35</v>
      </c>
      <c r="M67" s="53">
        <v>35</v>
      </c>
    </row>
    <row r="68" spans="1:13" ht="27" customHeight="1">
      <c r="A68" s="59">
        <f t="shared" si="1"/>
        <v>54</v>
      </c>
      <c r="B68" s="56" t="s">
        <v>459</v>
      </c>
      <c r="C68" s="56" t="s">
        <v>22</v>
      </c>
      <c r="D68" s="56" t="s">
        <v>253</v>
      </c>
      <c r="E68" s="56" t="s">
        <v>289</v>
      </c>
      <c r="F68" s="56" t="s">
        <v>290</v>
      </c>
      <c r="G68" s="56" t="s">
        <v>456</v>
      </c>
      <c r="H68" s="56" t="s">
        <v>612</v>
      </c>
      <c r="I68" s="56" t="s">
        <v>467</v>
      </c>
      <c r="J68" s="12" t="s">
        <v>389</v>
      </c>
      <c r="K68" s="53">
        <v>280</v>
      </c>
      <c r="L68" s="53">
        <v>300</v>
      </c>
      <c r="M68" s="53">
        <v>300</v>
      </c>
    </row>
    <row r="69" spans="1:13" ht="27.75" customHeight="1">
      <c r="A69" s="59">
        <f t="shared" si="1"/>
        <v>55</v>
      </c>
      <c r="B69" s="54" t="s">
        <v>457</v>
      </c>
      <c r="C69" s="56" t="s">
        <v>22</v>
      </c>
      <c r="D69" s="56" t="s">
        <v>253</v>
      </c>
      <c r="E69" s="56" t="s">
        <v>289</v>
      </c>
      <c r="F69" s="56" t="s">
        <v>290</v>
      </c>
      <c r="G69" s="56" t="s">
        <v>456</v>
      </c>
      <c r="H69" s="56" t="s">
        <v>612</v>
      </c>
      <c r="I69" s="56" t="s">
        <v>467</v>
      </c>
      <c r="J69" s="12" t="s">
        <v>389</v>
      </c>
      <c r="K69" s="53">
        <v>40</v>
      </c>
      <c r="L69" s="53">
        <v>40</v>
      </c>
      <c r="M69" s="53">
        <v>40</v>
      </c>
    </row>
    <row r="70" spans="1:13" ht="15.75" customHeight="1">
      <c r="A70" s="59">
        <f t="shared" si="1"/>
        <v>56</v>
      </c>
      <c r="B70" s="51" t="s">
        <v>610</v>
      </c>
      <c r="C70" s="88" t="s">
        <v>22</v>
      </c>
      <c r="D70" s="88" t="s">
        <v>156</v>
      </c>
      <c r="E70" s="88" t="s">
        <v>611</v>
      </c>
      <c r="F70" s="88" t="s">
        <v>610</v>
      </c>
      <c r="G70" s="88" t="s">
        <v>611</v>
      </c>
      <c r="H70" s="88" t="s">
        <v>612</v>
      </c>
      <c r="I70" s="88" t="s">
        <v>157</v>
      </c>
      <c r="J70" s="11" t="s">
        <v>158</v>
      </c>
      <c r="K70" s="52">
        <f>K71</f>
        <v>1780</v>
      </c>
      <c r="L70" s="52"/>
      <c r="M70" s="53"/>
    </row>
    <row r="71" spans="1:13" ht="14.25" customHeight="1">
      <c r="A71" s="59">
        <f t="shared" si="1"/>
        <v>57</v>
      </c>
      <c r="B71" s="54" t="s">
        <v>610</v>
      </c>
      <c r="C71" s="56" t="s">
        <v>22</v>
      </c>
      <c r="D71" s="56" t="s">
        <v>156</v>
      </c>
      <c r="E71" s="56" t="s">
        <v>456</v>
      </c>
      <c r="F71" s="56" t="s">
        <v>610</v>
      </c>
      <c r="G71" s="56" t="s">
        <v>611</v>
      </c>
      <c r="H71" s="56" t="s">
        <v>612</v>
      </c>
      <c r="I71" s="56" t="s">
        <v>157</v>
      </c>
      <c r="J71" s="12" t="s">
        <v>159</v>
      </c>
      <c r="K71" s="53">
        <f>K72</f>
        <v>1780</v>
      </c>
      <c r="L71" s="53"/>
      <c r="M71" s="53"/>
    </row>
    <row r="72" spans="1:13" ht="16.5" customHeight="1">
      <c r="A72" s="59">
        <f t="shared" si="1"/>
        <v>58</v>
      </c>
      <c r="B72" s="54" t="s">
        <v>371</v>
      </c>
      <c r="C72" s="56" t="s">
        <v>22</v>
      </c>
      <c r="D72" s="56" t="s">
        <v>156</v>
      </c>
      <c r="E72" s="56" t="s">
        <v>456</v>
      </c>
      <c r="F72" s="56" t="s">
        <v>290</v>
      </c>
      <c r="G72" s="56" t="s">
        <v>456</v>
      </c>
      <c r="H72" s="56" t="s">
        <v>612</v>
      </c>
      <c r="I72" s="56" t="s">
        <v>157</v>
      </c>
      <c r="J72" s="12" t="s">
        <v>160</v>
      </c>
      <c r="K72" s="53">
        <v>1780</v>
      </c>
      <c r="L72" s="53"/>
      <c r="M72" s="53"/>
    </row>
    <row r="73" spans="1:16" ht="14.25" customHeight="1">
      <c r="A73" s="59">
        <f t="shared" si="1"/>
        <v>59</v>
      </c>
      <c r="B73" s="51" t="s">
        <v>610</v>
      </c>
      <c r="C73" s="51" t="s">
        <v>448</v>
      </c>
      <c r="D73" s="51" t="s">
        <v>611</v>
      </c>
      <c r="E73" s="51" t="s">
        <v>611</v>
      </c>
      <c r="F73" s="51" t="s">
        <v>610</v>
      </c>
      <c r="G73" s="51" t="s">
        <v>611</v>
      </c>
      <c r="H73" s="51" t="s">
        <v>612</v>
      </c>
      <c r="I73" s="51" t="s">
        <v>610</v>
      </c>
      <c r="J73" s="22" t="s">
        <v>29</v>
      </c>
      <c r="K73" s="52">
        <f>K74+K96+K99</f>
        <v>654370.1</v>
      </c>
      <c r="L73" s="52">
        <f>L74</f>
        <v>575890.2999999999</v>
      </c>
      <c r="M73" s="52">
        <f>M74</f>
        <v>577501.2</v>
      </c>
      <c r="N73" s="15"/>
      <c r="O73" s="15"/>
      <c r="P73" s="15"/>
    </row>
    <row r="74" spans="1:16" ht="27.75" customHeight="1">
      <c r="A74" s="59">
        <f t="shared" si="1"/>
        <v>60</v>
      </c>
      <c r="B74" s="54" t="s">
        <v>610</v>
      </c>
      <c r="C74" s="54" t="s">
        <v>448</v>
      </c>
      <c r="D74" s="54" t="s">
        <v>619</v>
      </c>
      <c r="E74" s="54" t="s">
        <v>611</v>
      </c>
      <c r="F74" s="54" t="s">
        <v>610</v>
      </c>
      <c r="G74" s="54" t="s">
        <v>611</v>
      </c>
      <c r="H74" s="54" t="s">
        <v>612</v>
      </c>
      <c r="I74" s="54" t="s">
        <v>610</v>
      </c>
      <c r="J74" s="11" t="s">
        <v>30</v>
      </c>
      <c r="K74" s="52">
        <f>K75+K80+K84+K94</f>
        <v>657156</v>
      </c>
      <c r="L74" s="52">
        <f>L75+L80+L84+L94</f>
        <v>575890.2999999999</v>
      </c>
      <c r="M74" s="52">
        <f>M75+M80+M84+M94</f>
        <v>577501.2</v>
      </c>
      <c r="N74" s="15"/>
      <c r="O74" s="15"/>
      <c r="P74" s="15"/>
    </row>
    <row r="75" spans="1:13" ht="27.75" customHeight="1">
      <c r="A75" s="59">
        <f t="shared" si="1"/>
        <v>61</v>
      </c>
      <c r="B75" s="54" t="s">
        <v>721</v>
      </c>
      <c r="C75" s="54" t="s">
        <v>448</v>
      </c>
      <c r="D75" s="54" t="s">
        <v>619</v>
      </c>
      <c r="E75" s="54" t="s">
        <v>621</v>
      </c>
      <c r="F75" s="54" t="s">
        <v>610</v>
      </c>
      <c r="G75" s="54" t="s">
        <v>611</v>
      </c>
      <c r="H75" s="54" t="s">
        <v>612</v>
      </c>
      <c r="I75" s="54" t="s">
        <v>31</v>
      </c>
      <c r="J75" s="55" t="s">
        <v>32</v>
      </c>
      <c r="K75" s="53">
        <f>K76+K78</f>
        <v>274872.7</v>
      </c>
      <c r="L75" s="53">
        <f>L76+L78</f>
        <v>229948.3</v>
      </c>
      <c r="M75" s="53">
        <f>M76+M78</f>
        <v>229948.3</v>
      </c>
    </row>
    <row r="76" spans="1:16" ht="15.75" customHeight="1">
      <c r="A76" s="59">
        <f t="shared" si="1"/>
        <v>62</v>
      </c>
      <c r="B76" s="54" t="s">
        <v>721</v>
      </c>
      <c r="C76" s="54" t="s">
        <v>448</v>
      </c>
      <c r="D76" s="54" t="s">
        <v>619</v>
      </c>
      <c r="E76" s="54" t="s">
        <v>621</v>
      </c>
      <c r="F76" s="54" t="s">
        <v>720</v>
      </c>
      <c r="G76" s="54" t="s">
        <v>611</v>
      </c>
      <c r="H76" s="54" t="s">
        <v>612</v>
      </c>
      <c r="I76" s="54" t="s">
        <v>31</v>
      </c>
      <c r="J76" s="12" t="s">
        <v>33</v>
      </c>
      <c r="K76" s="53">
        <f>K77</f>
        <v>224622</v>
      </c>
      <c r="L76" s="53">
        <f>L77</f>
        <v>179697.6</v>
      </c>
      <c r="M76" s="53">
        <f>M77</f>
        <v>179697.6</v>
      </c>
      <c r="N76" s="15"/>
      <c r="O76" s="15"/>
      <c r="P76" s="15"/>
    </row>
    <row r="77" spans="1:16" ht="25.5" customHeight="1">
      <c r="A77" s="59">
        <f t="shared" si="1"/>
        <v>63</v>
      </c>
      <c r="B77" s="54" t="s">
        <v>721</v>
      </c>
      <c r="C77" s="54" t="s">
        <v>448</v>
      </c>
      <c r="D77" s="54" t="s">
        <v>619</v>
      </c>
      <c r="E77" s="54" t="s">
        <v>621</v>
      </c>
      <c r="F77" s="54" t="s">
        <v>720</v>
      </c>
      <c r="G77" s="54" t="s">
        <v>456</v>
      </c>
      <c r="H77" s="54" t="s">
        <v>291</v>
      </c>
      <c r="I77" s="54" t="s">
        <v>31</v>
      </c>
      <c r="J77" s="12" t="s">
        <v>258</v>
      </c>
      <c r="K77" s="53">
        <v>224622</v>
      </c>
      <c r="L77" s="53">
        <v>179697.6</v>
      </c>
      <c r="M77" s="53">
        <v>179697.6</v>
      </c>
      <c r="N77" s="15"/>
      <c r="O77" s="15"/>
      <c r="P77" s="15"/>
    </row>
    <row r="78" spans="1:16" ht="25.5" customHeight="1">
      <c r="A78" s="59">
        <f t="shared" si="1"/>
        <v>64</v>
      </c>
      <c r="B78" s="54" t="s">
        <v>721</v>
      </c>
      <c r="C78" s="54" t="s">
        <v>448</v>
      </c>
      <c r="D78" s="54" t="s">
        <v>619</v>
      </c>
      <c r="E78" s="54" t="s">
        <v>621</v>
      </c>
      <c r="F78" s="54" t="s">
        <v>292</v>
      </c>
      <c r="G78" s="54" t="s">
        <v>611</v>
      </c>
      <c r="H78" s="54" t="s">
        <v>612</v>
      </c>
      <c r="I78" s="54" t="s">
        <v>31</v>
      </c>
      <c r="J78" s="12" t="s">
        <v>267</v>
      </c>
      <c r="K78" s="53">
        <f>K79</f>
        <v>50250.7</v>
      </c>
      <c r="L78" s="53">
        <f>L79</f>
        <v>50250.7</v>
      </c>
      <c r="M78" s="53">
        <f>M79</f>
        <v>50250.7</v>
      </c>
      <c r="N78" s="15"/>
      <c r="O78" s="15"/>
      <c r="P78" s="15"/>
    </row>
    <row r="79" spans="1:16" ht="23.25" customHeight="1">
      <c r="A79" s="59">
        <f t="shared" si="1"/>
        <v>65</v>
      </c>
      <c r="B79" s="54" t="s">
        <v>721</v>
      </c>
      <c r="C79" s="54" t="s">
        <v>448</v>
      </c>
      <c r="D79" s="54" t="s">
        <v>619</v>
      </c>
      <c r="E79" s="54" t="s">
        <v>621</v>
      </c>
      <c r="F79" s="54" t="s">
        <v>293</v>
      </c>
      <c r="G79" s="54" t="s">
        <v>456</v>
      </c>
      <c r="H79" s="54" t="s">
        <v>612</v>
      </c>
      <c r="I79" s="54" t="s">
        <v>31</v>
      </c>
      <c r="J79" s="12" t="s">
        <v>268</v>
      </c>
      <c r="K79" s="53">
        <v>50250.7</v>
      </c>
      <c r="L79" s="53">
        <v>50250.7</v>
      </c>
      <c r="M79" s="53">
        <v>50250.7</v>
      </c>
      <c r="N79" s="15"/>
      <c r="O79" s="15"/>
      <c r="P79" s="15"/>
    </row>
    <row r="80" spans="1:16" ht="24" customHeight="1">
      <c r="A80" s="59">
        <f t="shared" si="1"/>
        <v>66</v>
      </c>
      <c r="B80" s="54" t="s">
        <v>721</v>
      </c>
      <c r="C80" s="54" t="s">
        <v>448</v>
      </c>
      <c r="D80" s="54" t="s">
        <v>619</v>
      </c>
      <c r="E80" s="54" t="s">
        <v>619</v>
      </c>
      <c r="F80" s="54" t="s">
        <v>610</v>
      </c>
      <c r="G80" s="54" t="s">
        <v>611</v>
      </c>
      <c r="H80" s="54" t="s">
        <v>612</v>
      </c>
      <c r="I80" s="54" t="s">
        <v>31</v>
      </c>
      <c r="J80" s="12" t="s">
        <v>269</v>
      </c>
      <c r="K80" s="53">
        <v>96840.9</v>
      </c>
      <c r="L80" s="53">
        <f>L82+L83</f>
        <v>54768.7</v>
      </c>
      <c r="M80" s="53">
        <f>M82+M83</f>
        <v>54768.7</v>
      </c>
      <c r="N80" s="15"/>
      <c r="O80" s="15"/>
      <c r="P80" s="15"/>
    </row>
    <row r="81" spans="1:16" ht="15.75" customHeight="1">
      <c r="A81" s="59">
        <f aca="true" t="shared" si="5" ref="A81:A100">A80+1</f>
        <v>67</v>
      </c>
      <c r="B81" s="54"/>
      <c r="C81" s="54"/>
      <c r="D81" s="54"/>
      <c r="E81" s="54"/>
      <c r="F81" s="54"/>
      <c r="G81" s="54"/>
      <c r="H81" s="54"/>
      <c r="I81" s="54"/>
      <c r="J81" s="55" t="s">
        <v>255</v>
      </c>
      <c r="K81" s="53"/>
      <c r="L81" s="53"/>
      <c r="M81" s="53"/>
      <c r="N81" s="15"/>
      <c r="O81" s="15"/>
      <c r="P81" s="15"/>
    </row>
    <row r="82" spans="1:16" ht="98.25" customHeight="1">
      <c r="A82" s="59">
        <f t="shared" si="5"/>
        <v>68</v>
      </c>
      <c r="B82" s="54" t="s">
        <v>721</v>
      </c>
      <c r="C82" s="54" t="s">
        <v>448</v>
      </c>
      <c r="D82" s="54" t="s">
        <v>619</v>
      </c>
      <c r="E82" s="54" t="s">
        <v>619</v>
      </c>
      <c r="F82" s="54" t="s">
        <v>294</v>
      </c>
      <c r="G82" s="54" t="s">
        <v>456</v>
      </c>
      <c r="H82" s="54" t="s">
        <v>758</v>
      </c>
      <c r="I82" s="54" t="s">
        <v>31</v>
      </c>
      <c r="J82" s="27" t="s">
        <v>759</v>
      </c>
      <c r="K82" s="53">
        <v>51747.6</v>
      </c>
      <c r="L82" s="53">
        <v>51747.6</v>
      </c>
      <c r="M82" s="53">
        <v>51747.6</v>
      </c>
      <c r="N82" s="15"/>
      <c r="O82" s="15"/>
      <c r="P82" s="15"/>
    </row>
    <row r="83" spans="1:13" ht="15.75" customHeight="1">
      <c r="A83" s="59">
        <f t="shared" si="5"/>
        <v>69</v>
      </c>
      <c r="B83" s="54" t="s">
        <v>721</v>
      </c>
      <c r="C83" s="54" t="s">
        <v>448</v>
      </c>
      <c r="D83" s="54" t="s">
        <v>619</v>
      </c>
      <c r="E83" s="54" t="s">
        <v>619</v>
      </c>
      <c r="F83" s="54" t="s">
        <v>294</v>
      </c>
      <c r="G83" s="54" t="s">
        <v>456</v>
      </c>
      <c r="H83" s="54" t="s">
        <v>612</v>
      </c>
      <c r="I83" s="54" t="s">
        <v>31</v>
      </c>
      <c r="J83" s="12" t="s">
        <v>270</v>
      </c>
      <c r="K83" s="53">
        <v>45093.3</v>
      </c>
      <c r="L83" s="53">
        <v>3021.1</v>
      </c>
      <c r="M83" s="53">
        <v>3021.1</v>
      </c>
    </row>
    <row r="84" spans="1:13" ht="24" customHeight="1">
      <c r="A84" s="59">
        <f t="shared" si="5"/>
        <v>70</v>
      </c>
      <c r="B84" s="54" t="s">
        <v>721</v>
      </c>
      <c r="C84" s="54" t="s">
        <v>448</v>
      </c>
      <c r="D84" s="54" t="s">
        <v>619</v>
      </c>
      <c r="E84" s="54" t="s">
        <v>236</v>
      </c>
      <c r="F84" s="54" t="s">
        <v>610</v>
      </c>
      <c r="G84" s="54" t="s">
        <v>611</v>
      </c>
      <c r="H84" s="54" t="s">
        <v>612</v>
      </c>
      <c r="I84" s="54" t="s">
        <v>31</v>
      </c>
      <c r="J84" s="12" t="s">
        <v>271</v>
      </c>
      <c r="K84" s="53">
        <v>285411.7</v>
      </c>
      <c r="L84" s="53">
        <f>L86+L87+L88+L89+L91+L92+L93</f>
        <v>291142.6</v>
      </c>
      <c r="M84" s="53">
        <f>M86+M87+M88+M89+M91+M92+M93</f>
        <v>292753.5</v>
      </c>
    </row>
    <row r="85" spans="1:13" ht="15.75" customHeight="1">
      <c r="A85" s="59">
        <f t="shared" si="5"/>
        <v>71</v>
      </c>
      <c r="B85" s="54"/>
      <c r="C85" s="54"/>
      <c r="D85" s="54"/>
      <c r="E85" s="54"/>
      <c r="F85" s="54"/>
      <c r="G85" s="54"/>
      <c r="H85" s="54"/>
      <c r="I85" s="54"/>
      <c r="J85" s="55" t="s">
        <v>255</v>
      </c>
      <c r="K85" s="53"/>
      <c r="L85" s="53"/>
      <c r="M85" s="53"/>
    </row>
    <row r="86" spans="1:13" ht="42" customHeight="1">
      <c r="A86" s="59">
        <f t="shared" si="5"/>
        <v>72</v>
      </c>
      <c r="B86" s="54" t="s">
        <v>721</v>
      </c>
      <c r="C86" s="54" t="s">
        <v>448</v>
      </c>
      <c r="D86" s="54" t="s">
        <v>619</v>
      </c>
      <c r="E86" s="54" t="s">
        <v>236</v>
      </c>
      <c r="F86" s="54" t="s">
        <v>295</v>
      </c>
      <c r="G86" s="54" t="s">
        <v>456</v>
      </c>
      <c r="H86" s="54" t="s">
        <v>612</v>
      </c>
      <c r="I86" s="54" t="s">
        <v>31</v>
      </c>
      <c r="J86" s="19" t="s">
        <v>296</v>
      </c>
      <c r="K86" s="53"/>
      <c r="L86" s="53">
        <v>14.8</v>
      </c>
      <c r="M86" s="53"/>
    </row>
    <row r="87" spans="1:13" ht="39" customHeight="1">
      <c r="A87" s="59">
        <f t="shared" si="5"/>
        <v>73</v>
      </c>
      <c r="B87" s="54" t="s">
        <v>721</v>
      </c>
      <c r="C87" s="54" t="s">
        <v>448</v>
      </c>
      <c r="D87" s="54" t="s">
        <v>619</v>
      </c>
      <c r="E87" s="54" t="s">
        <v>236</v>
      </c>
      <c r="F87" s="54" t="s">
        <v>504</v>
      </c>
      <c r="G87" s="54" t="s">
        <v>456</v>
      </c>
      <c r="H87" s="54" t="s">
        <v>612</v>
      </c>
      <c r="I87" s="54" t="s">
        <v>31</v>
      </c>
      <c r="J87" s="12" t="s">
        <v>273</v>
      </c>
      <c r="K87" s="53">
        <v>2174.4</v>
      </c>
      <c r="L87" s="53">
        <v>2197.4</v>
      </c>
      <c r="M87" s="53">
        <v>2085.2</v>
      </c>
    </row>
    <row r="88" spans="1:13" ht="27.75" customHeight="1">
      <c r="A88" s="59">
        <f t="shared" si="5"/>
        <v>74</v>
      </c>
      <c r="B88" s="54" t="s">
        <v>721</v>
      </c>
      <c r="C88" s="54" t="s">
        <v>448</v>
      </c>
      <c r="D88" s="54" t="s">
        <v>619</v>
      </c>
      <c r="E88" s="54" t="s">
        <v>236</v>
      </c>
      <c r="F88" s="54" t="s">
        <v>297</v>
      </c>
      <c r="G88" s="54" t="s">
        <v>456</v>
      </c>
      <c r="H88" s="54" t="s">
        <v>612</v>
      </c>
      <c r="I88" s="54" t="s">
        <v>31</v>
      </c>
      <c r="J88" s="12" t="s">
        <v>476</v>
      </c>
      <c r="K88" s="53">
        <v>282237.1</v>
      </c>
      <c r="L88" s="53">
        <v>287361.1</v>
      </c>
      <c r="M88" s="53">
        <v>287357.3</v>
      </c>
    </row>
    <row r="89" spans="1:13" ht="89.25" customHeight="1">
      <c r="A89" s="59">
        <f t="shared" si="5"/>
        <v>75</v>
      </c>
      <c r="B89" s="54" t="s">
        <v>721</v>
      </c>
      <c r="C89" s="54" t="s">
        <v>448</v>
      </c>
      <c r="D89" s="54" t="s">
        <v>619</v>
      </c>
      <c r="E89" s="54" t="s">
        <v>236</v>
      </c>
      <c r="F89" s="54" t="s">
        <v>298</v>
      </c>
      <c r="G89" s="54" t="s">
        <v>456</v>
      </c>
      <c r="H89" s="54" t="s">
        <v>612</v>
      </c>
      <c r="I89" s="54" t="s">
        <v>31</v>
      </c>
      <c r="J89" s="27" t="s">
        <v>760</v>
      </c>
      <c r="K89" s="53">
        <v>698.5</v>
      </c>
      <c r="L89" s="53">
        <v>698.5</v>
      </c>
      <c r="M89" s="53">
        <v>698.5</v>
      </c>
    </row>
    <row r="90" spans="1:13" ht="89.25" customHeight="1">
      <c r="A90" s="59">
        <f t="shared" si="5"/>
        <v>76</v>
      </c>
      <c r="B90" s="54" t="s">
        <v>721</v>
      </c>
      <c r="C90" s="54" t="s">
        <v>448</v>
      </c>
      <c r="D90" s="54" t="s">
        <v>619</v>
      </c>
      <c r="E90" s="54" t="s">
        <v>236</v>
      </c>
      <c r="F90" s="54" t="s">
        <v>161</v>
      </c>
      <c r="G90" s="54" t="s">
        <v>456</v>
      </c>
      <c r="H90" s="54" t="s">
        <v>761</v>
      </c>
      <c r="I90" s="54" t="s">
        <v>31</v>
      </c>
      <c r="J90" s="97" t="s">
        <v>186</v>
      </c>
      <c r="K90" s="53">
        <v>252.7</v>
      </c>
      <c r="L90" s="53"/>
      <c r="M90" s="53"/>
    </row>
    <row r="91" spans="1:13" ht="99" customHeight="1">
      <c r="A91" s="59">
        <f t="shared" si="5"/>
        <v>77</v>
      </c>
      <c r="B91" s="54" t="s">
        <v>721</v>
      </c>
      <c r="C91" s="54" t="s">
        <v>448</v>
      </c>
      <c r="D91" s="54" t="s">
        <v>619</v>
      </c>
      <c r="E91" s="54" t="s">
        <v>236</v>
      </c>
      <c r="F91" s="54" t="s">
        <v>161</v>
      </c>
      <c r="G91" s="54" t="s">
        <v>456</v>
      </c>
      <c r="H91" s="54" t="s">
        <v>763</v>
      </c>
      <c r="I91" s="54" t="s">
        <v>31</v>
      </c>
      <c r="J91" s="98" t="s">
        <v>162</v>
      </c>
      <c r="K91" s="53">
        <v>49</v>
      </c>
      <c r="L91" s="53"/>
      <c r="M91" s="53"/>
    </row>
    <row r="92" spans="1:13" ht="96" customHeight="1">
      <c r="A92" s="59">
        <f>A91+1</f>
        <v>78</v>
      </c>
      <c r="B92" s="54" t="s">
        <v>721</v>
      </c>
      <c r="C92" s="54" t="s">
        <v>448</v>
      </c>
      <c r="D92" s="54" t="s">
        <v>619</v>
      </c>
      <c r="E92" s="54" t="s">
        <v>236</v>
      </c>
      <c r="F92" s="54" t="s">
        <v>299</v>
      </c>
      <c r="G92" s="54" t="s">
        <v>456</v>
      </c>
      <c r="H92" s="54" t="s">
        <v>761</v>
      </c>
      <c r="I92" s="54" t="s">
        <v>31</v>
      </c>
      <c r="J92" s="27" t="s">
        <v>762</v>
      </c>
      <c r="K92" s="53"/>
      <c r="L92" s="53">
        <v>391.8</v>
      </c>
      <c r="M92" s="53">
        <v>1167.8</v>
      </c>
    </row>
    <row r="93" spans="1:13" ht="102" customHeight="1">
      <c r="A93" s="59">
        <f t="shared" si="5"/>
        <v>79</v>
      </c>
      <c r="B93" s="54" t="s">
        <v>721</v>
      </c>
      <c r="C93" s="54" t="s">
        <v>448</v>
      </c>
      <c r="D93" s="54" t="s">
        <v>619</v>
      </c>
      <c r="E93" s="54" t="s">
        <v>236</v>
      </c>
      <c r="F93" s="54" t="s">
        <v>299</v>
      </c>
      <c r="G93" s="54" t="s">
        <v>456</v>
      </c>
      <c r="H93" s="54" t="s">
        <v>763</v>
      </c>
      <c r="I93" s="54" t="s">
        <v>31</v>
      </c>
      <c r="J93" s="27" t="s">
        <v>764</v>
      </c>
      <c r="K93" s="53"/>
      <c r="L93" s="53">
        <v>479</v>
      </c>
      <c r="M93" s="53">
        <v>1444.7</v>
      </c>
    </row>
    <row r="94" spans="1:13" ht="15" customHeight="1">
      <c r="A94" s="59">
        <f t="shared" si="5"/>
        <v>80</v>
      </c>
      <c r="B94" s="51" t="s">
        <v>610</v>
      </c>
      <c r="C94" s="51" t="s">
        <v>448</v>
      </c>
      <c r="D94" s="51" t="s">
        <v>619</v>
      </c>
      <c r="E94" s="51" t="s">
        <v>237</v>
      </c>
      <c r="F94" s="51" t="s">
        <v>610</v>
      </c>
      <c r="G94" s="51" t="s">
        <v>611</v>
      </c>
      <c r="H94" s="51" t="s">
        <v>612</v>
      </c>
      <c r="I94" s="51" t="s">
        <v>31</v>
      </c>
      <c r="J94" s="22" t="s">
        <v>477</v>
      </c>
      <c r="K94" s="52">
        <f>K95</f>
        <v>30.7</v>
      </c>
      <c r="L94" s="52">
        <f>L95</f>
        <v>30.7</v>
      </c>
      <c r="M94" s="52">
        <f>M95</f>
        <v>30.7</v>
      </c>
    </row>
    <row r="95" spans="1:13" ht="42" customHeight="1">
      <c r="A95" s="59">
        <f t="shared" si="5"/>
        <v>81</v>
      </c>
      <c r="B95" s="54" t="s">
        <v>721</v>
      </c>
      <c r="C95" s="54" t="s">
        <v>448</v>
      </c>
      <c r="D95" s="54" t="s">
        <v>619</v>
      </c>
      <c r="E95" s="54" t="s">
        <v>237</v>
      </c>
      <c r="F95" s="54" t="s">
        <v>300</v>
      </c>
      <c r="G95" s="54" t="s">
        <v>456</v>
      </c>
      <c r="H95" s="54" t="s">
        <v>612</v>
      </c>
      <c r="I95" s="54" t="s">
        <v>31</v>
      </c>
      <c r="J95" s="12" t="s">
        <v>301</v>
      </c>
      <c r="K95" s="53">
        <v>30.7</v>
      </c>
      <c r="L95" s="53">
        <v>30.7</v>
      </c>
      <c r="M95" s="53">
        <v>30.7</v>
      </c>
    </row>
    <row r="96" spans="1:13" ht="18.75" customHeight="1">
      <c r="A96" s="59">
        <f t="shared" si="5"/>
        <v>82</v>
      </c>
      <c r="B96" s="51" t="s">
        <v>610</v>
      </c>
      <c r="C96" s="51" t="s">
        <v>448</v>
      </c>
      <c r="D96" s="51" t="s">
        <v>163</v>
      </c>
      <c r="E96" s="51" t="s">
        <v>611</v>
      </c>
      <c r="F96" s="51" t="s">
        <v>610</v>
      </c>
      <c r="G96" s="51" t="s">
        <v>611</v>
      </c>
      <c r="H96" s="51" t="s">
        <v>612</v>
      </c>
      <c r="I96" s="51" t="s">
        <v>31</v>
      </c>
      <c r="J96" s="89" t="s">
        <v>164</v>
      </c>
      <c r="K96" s="52">
        <v>200</v>
      </c>
      <c r="L96" s="53"/>
      <c r="M96" s="53"/>
    </row>
    <row r="97" spans="1:13" ht="24.75" customHeight="1">
      <c r="A97" s="59">
        <f t="shared" si="5"/>
        <v>83</v>
      </c>
      <c r="B97" s="54" t="s">
        <v>721</v>
      </c>
      <c r="C97" s="54" t="s">
        <v>448</v>
      </c>
      <c r="D97" s="54" t="s">
        <v>163</v>
      </c>
      <c r="E97" s="54" t="s">
        <v>456</v>
      </c>
      <c r="F97" s="54" t="s">
        <v>610</v>
      </c>
      <c r="G97" s="54" t="s">
        <v>456</v>
      </c>
      <c r="H97" s="54" t="s">
        <v>612</v>
      </c>
      <c r="I97" s="54" t="s">
        <v>31</v>
      </c>
      <c r="J97" s="12" t="s">
        <v>165</v>
      </c>
      <c r="K97" s="53">
        <v>200</v>
      </c>
      <c r="L97" s="53"/>
      <c r="M97" s="53"/>
    </row>
    <row r="98" spans="1:13" ht="22.5" customHeight="1">
      <c r="A98" s="59">
        <f t="shared" si="5"/>
        <v>84</v>
      </c>
      <c r="B98" s="54" t="s">
        <v>721</v>
      </c>
      <c r="C98" s="54" t="s">
        <v>448</v>
      </c>
      <c r="D98" s="54" t="s">
        <v>163</v>
      </c>
      <c r="E98" s="54" t="s">
        <v>456</v>
      </c>
      <c r="F98" s="54" t="s">
        <v>235</v>
      </c>
      <c r="G98" s="54" t="s">
        <v>456</v>
      </c>
      <c r="H98" s="54" t="s">
        <v>612</v>
      </c>
      <c r="I98" s="54" t="s">
        <v>31</v>
      </c>
      <c r="J98" s="12" t="s">
        <v>165</v>
      </c>
      <c r="K98" s="53">
        <v>200</v>
      </c>
      <c r="L98" s="53"/>
      <c r="M98" s="53"/>
    </row>
    <row r="99" spans="1:13" ht="39.75" customHeight="1">
      <c r="A99" s="59">
        <f t="shared" si="5"/>
        <v>85</v>
      </c>
      <c r="B99" s="51" t="s">
        <v>610</v>
      </c>
      <c r="C99" s="51" t="s">
        <v>448</v>
      </c>
      <c r="D99" s="51" t="s">
        <v>166</v>
      </c>
      <c r="E99" s="51" t="s">
        <v>611</v>
      </c>
      <c r="F99" s="51" t="s">
        <v>610</v>
      </c>
      <c r="G99" s="51" t="s">
        <v>611</v>
      </c>
      <c r="H99" s="51" t="s">
        <v>612</v>
      </c>
      <c r="I99" s="51" t="s">
        <v>610</v>
      </c>
      <c r="J99" s="90" t="s">
        <v>167</v>
      </c>
      <c r="K99" s="52">
        <f>K100</f>
        <v>-2985.9</v>
      </c>
      <c r="L99" s="52"/>
      <c r="M99" s="52"/>
    </row>
    <row r="100" spans="1:13" ht="38.25" customHeight="1">
      <c r="A100" s="59">
        <f t="shared" si="5"/>
        <v>86</v>
      </c>
      <c r="B100" s="54" t="s">
        <v>721</v>
      </c>
      <c r="C100" s="54" t="s">
        <v>448</v>
      </c>
      <c r="D100" s="54" t="s">
        <v>166</v>
      </c>
      <c r="E100" s="54" t="s">
        <v>456</v>
      </c>
      <c r="F100" s="54" t="s">
        <v>610</v>
      </c>
      <c r="G100" s="54" t="s">
        <v>456</v>
      </c>
      <c r="H100" s="54" t="s">
        <v>612</v>
      </c>
      <c r="I100" s="54" t="s">
        <v>31</v>
      </c>
      <c r="J100" s="91" t="s">
        <v>168</v>
      </c>
      <c r="K100" s="53">
        <v>-2985.9</v>
      </c>
      <c r="L100" s="53"/>
      <c r="M100" s="53"/>
    </row>
    <row r="101" spans="1:16" ht="12.75">
      <c r="A101" s="218" t="s">
        <v>367</v>
      </c>
      <c r="B101" s="219"/>
      <c r="C101" s="219"/>
      <c r="D101" s="219"/>
      <c r="E101" s="219"/>
      <c r="F101" s="219"/>
      <c r="G101" s="219"/>
      <c r="H101" s="219"/>
      <c r="I101" s="219"/>
      <c r="J101" s="220"/>
      <c r="K101" s="52">
        <f>K15+K73</f>
        <v>795784.8</v>
      </c>
      <c r="L101" s="52">
        <f>L15+L73</f>
        <v>651693.3999999999</v>
      </c>
      <c r="M101" s="52">
        <f>M15+M73</f>
        <v>657559.6</v>
      </c>
      <c r="N101" s="15"/>
      <c r="O101" s="15"/>
      <c r="P101" s="15"/>
    </row>
  </sheetData>
  <sheetProtection/>
  <mergeCells count="15">
    <mergeCell ref="A7:M7"/>
    <mergeCell ref="J12:J13"/>
    <mergeCell ref="K12:K13"/>
    <mergeCell ref="L12:L13"/>
    <mergeCell ref="M12:M13"/>
    <mergeCell ref="A101:J101"/>
    <mergeCell ref="A9:M9"/>
    <mergeCell ref="L11:M11"/>
    <mergeCell ref="A12:A13"/>
    <mergeCell ref="B12:I12"/>
    <mergeCell ref="A1:M1"/>
    <mergeCell ref="A2:M2"/>
    <mergeCell ref="A3:M3"/>
    <mergeCell ref="A5:M5"/>
    <mergeCell ref="A6:M6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I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62" customWidth="1"/>
    <col min="2" max="2" width="40.75390625" style="62" customWidth="1"/>
    <col min="3" max="3" width="10.75390625" style="62" customWidth="1"/>
    <col min="4" max="4" width="11.75390625" style="62" customWidth="1"/>
    <col min="5" max="5" width="12.75390625" style="62" customWidth="1"/>
    <col min="6" max="6" width="12.125" style="62" customWidth="1"/>
    <col min="7" max="7" width="8.875" style="62" customWidth="1"/>
    <col min="8" max="16384" width="9.125" style="62" customWidth="1"/>
  </cols>
  <sheetData>
    <row r="1" spans="1:6" ht="12.75">
      <c r="A1" s="212" t="s">
        <v>786</v>
      </c>
      <c r="B1" s="212"/>
      <c r="C1" s="212"/>
      <c r="D1" s="212"/>
      <c r="E1" s="212"/>
      <c r="F1" s="212"/>
    </row>
    <row r="2" spans="1:6" ht="12.75">
      <c r="A2" s="212" t="s">
        <v>28</v>
      </c>
      <c r="B2" s="212"/>
      <c r="C2" s="212"/>
      <c r="D2" s="212"/>
      <c r="E2" s="212"/>
      <c r="F2" s="212"/>
    </row>
    <row r="3" spans="1:6" ht="12.75">
      <c r="A3" s="212" t="s">
        <v>859</v>
      </c>
      <c r="B3" s="212"/>
      <c r="C3" s="212"/>
      <c r="D3" s="212"/>
      <c r="E3" s="212"/>
      <c r="F3" s="212"/>
    </row>
    <row r="4" spans="1:6" ht="12.75">
      <c r="A4" s="2"/>
      <c r="B4" s="2"/>
      <c r="C4" s="2"/>
      <c r="D4" s="2"/>
      <c r="E4" s="2"/>
      <c r="F4" s="2"/>
    </row>
    <row r="5" spans="1:6" ht="12.75">
      <c r="A5" s="212" t="s">
        <v>337</v>
      </c>
      <c r="B5" s="212"/>
      <c r="C5" s="212"/>
      <c r="D5" s="212"/>
      <c r="E5" s="212"/>
      <c r="F5" s="212"/>
    </row>
    <row r="6" spans="1:6" ht="12.75">
      <c r="A6" s="212" t="s">
        <v>28</v>
      </c>
      <c r="B6" s="212"/>
      <c r="C6" s="212"/>
      <c r="D6" s="212"/>
      <c r="E6" s="212"/>
      <c r="F6" s="212"/>
    </row>
    <row r="7" spans="1:6" ht="12.75">
      <c r="A7" s="212" t="s">
        <v>767</v>
      </c>
      <c r="B7" s="212"/>
      <c r="C7" s="212"/>
      <c r="D7" s="212"/>
      <c r="E7" s="212"/>
      <c r="F7" s="212"/>
    </row>
    <row r="8" spans="1:6" ht="66.75" customHeight="1">
      <c r="A8" s="228" t="s">
        <v>782</v>
      </c>
      <c r="B8" s="228"/>
      <c r="C8" s="228"/>
      <c r="D8" s="228"/>
      <c r="E8" s="228"/>
      <c r="F8" s="228"/>
    </row>
    <row r="9" spans="1:6" ht="21.75" customHeight="1">
      <c r="A9" s="61"/>
      <c r="B9" s="61"/>
      <c r="C9" s="61"/>
      <c r="D9" s="61"/>
      <c r="E9" s="61"/>
      <c r="F9" s="61"/>
    </row>
    <row r="10" spans="1:6" ht="15">
      <c r="A10" s="63"/>
      <c r="B10" s="61"/>
      <c r="C10" s="61"/>
      <c r="D10" s="61"/>
      <c r="E10" s="61"/>
      <c r="F10" s="2" t="s">
        <v>718</v>
      </c>
    </row>
    <row r="11" spans="1:6" ht="12">
      <c r="A11" s="229" t="s">
        <v>704</v>
      </c>
      <c r="B11" s="229" t="s">
        <v>478</v>
      </c>
      <c r="C11" s="229" t="s">
        <v>328</v>
      </c>
      <c r="D11" s="229" t="s">
        <v>329</v>
      </c>
      <c r="E11" s="229" t="s">
        <v>330</v>
      </c>
      <c r="F11" s="229" t="s">
        <v>570</v>
      </c>
    </row>
    <row r="12" spans="1:6" ht="12">
      <c r="A12" s="229"/>
      <c r="B12" s="229"/>
      <c r="C12" s="229"/>
      <c r="D12" s="229"/>
      <c r="E12" s="229"/>
      <c r="F12" s="229"/>
    </row>
    <row r="13" spans="1:6" ht="12.75">
      <c r="A13" s="105" t="s">
        <v>22</v>
      </c>
      <c r="B13" s="105" t="s">
        <v>448</v>
      </c>
      <c r="C13" s="105" t="s">
        <v>23</v>
      </c>
      <c r="D13" s="105" t="s">
        <v>24</v>
      </c>
      <c r="E13" s="105" t="s">
        <v>25</v>
      </c>
      <c r="F13" s="105" t="s">
        <v>26</v>
      </c>
    </row>
    <row r="14" spans="1:6" ht="12.75">
      <c r="A14" s="105" t="s">
        <v>22</v>
      </c>
      <c r="B14" s="65" t="s">
        <v>338</v>
      </c>
      <c r="C14" s="64" t="s">
        <v>480</v>
      </c>
      <c r="D14" s="66">
        <f>D15+D16+D17+D18+D19+D20+D21+D22</f>
        <v>50623.2</v>
      </c>
      <c r="E14" s="66">
        <v>46099.6</v>
      </c>
      <c r="F14" s="66">
        <v>50084.8</v>
      </c>
    </row>
    <row r="15" spans="1:6" ht="36">
      <c r="A15" s="67">
        <f>A14+1</f>
        <v>2</v>
      </c>
      <c r="B15" s="68" t="s">
        <v>481</v>
      </c>
      <c r="C15" s="69" t="s">
        <v>482</v>
      </c>
      <c r="D15" s="70">
        <v>939.5</v>
      </c>
      <c r="E15" s="70">
        <v>939.5</v>
      </c>
      <c r="F15" s="70">
        <v>939.5</v>
      </c>
    </row>
    <row r="16" spans="1:6" ht="48">
      <c r="A16" s="67">
        <f aca="true" t="shared" si="0" ref="A16:A58">A15+1</f>
        <v>3</v>
      </c>
      <c r="B16" s="68" t="s">
        <v>483</v>
      </c>
      <c r="C16" s="69" t="s">
        <v>484</v>
      </c>
      <c r="D16" s="70">
        <v>1365.4</v>
      </c>
      <c r="E16" s="70">
        <v>1118.1</v>
      </c>
      <c r="F16" s="70">
        <v>1118.1</v>
      </c>
    </row>
    <row r="17" spans="1:6" ht="48">
      <c r="A17" s="67">
        <f t="shared" si="0"/>
        <v>4</v>
      </c>
      <c r="B17" s="68" t="s">
        <v>331</v>
      </c>
      <c r="C17" s="69" t="s">
        <v>485</v>
      </c>
      <c r="D17" s="70">
        <v>36323.1</v>
      </c>
      <c r="E17" s="70">
        <v>36232.4</v>
      </c>
      <c r="F17" s="70">
        <v>40232.4</v>
      </c>
    </row>
    <row r="18" spans="1:6" ht="12">
      <c r="A18" s="67">
        <f t="shared" si="0"/>
        <v>5</v>
      </c>
      <c r="B18" s="68" t="s">
        <v>332</v>
      </c>
      <c r="C18" s="69" t="s">
        <v>333</v>
      </c>
      <c r="D18" s="70">
        <v>0</v>
      </c>
      <c r="E18" s="70">
        <v>14.8</v>
      </c>
      <c r="F18" s="70">
        <v>0</v>
      </c>
    </row>
    <row r="19" spans="1:6" ht="36">
      <c r="A19" s="67">
        <f t="shared" si="0"/>
        <v>6</v>
      </c>
      <c r="B19" s="68" t="s">
        <v>486</v>
      </c>
      <c r="C19" s="69" t="s">
        <v>487</v>
      </c>
      <c r="D19" s="70">
        <v>6784.7</v>
      </c>
      <c r="E19" s="70">
        <v>6784.6</v>
      </c>
      <c r="F19" s="70">
        <v>6784.6</v>
      </c>
    </row>
    <row r="20" spans="1:6" ht="12">
      <c r="A20" s="67">
        <f t="shared" si="0"/>
        <v>7</v>
      </c>
      <c r="B20" s="104" t="s">
        <v>194</v>
      </c>
      <c r="C20" s="69" t="s">
        <v>195</v>
      </c>
      <c r="D20" s="70">
        <v>3000</v>
      </c>
      <c r="E20" s="70"/>
      <c r="F20" s="70"/>
    </row>
    <row r="21" spans="1:6" ht="12">
      <c r="A21" s="67">
        <f t="shared" si="0"/>
        <v>8</v>
      </c>
      <c r="B21" s="68" t="s">
        <v>488</v>
      </c>
      <c r="C21" s="69" t="s">
        <v>470</v>
      </c>
      <c r="D21" s="70">
        <v>140</v>
      </c>
      <c r="E21" s="70">
        <v>140</v>
      </c>
      <c r="F21" s="70">
        <v>140</v>
      </c>
    </row>
    <row r="22" spans="1:6" ht="12">
      <c r="A22" s="67">
        <f t="shared" si="0"/>
        <v>9</v>
      </c>
      <c r="B22" s="68" t="s">
        <v>351</v>
      </c>
      <c r="C22" s="69" t="s">
        <v>471</v>
      </c>
      <c r="D22" s="70">
        <f>4770.5-2700</f>
        <v>2070.5</v>
      </c>
      <c r="E22" s="70">
        <v>870.2</v>
      </c>
      <c r="F22" s="70">
        <v>870.2</v>
      </c>
    </row>
    <row r="23" spans="1:6" ht="12">
      <c r="A23" s="67">
        <f t="shared" si="0"/>
        <v>10</v>
      </c>
      <c r="B23" s="65" t="s">
        <v>70</v>
      </c>
      <c r="C23" s="64" t="s">
        <v>697</v>
      </c>
      <c r="D23" s="66">
        <v>2174.4</v>
      </c>
      <c r="E23" s="66">
        <v>2197.4</v>
      </c>
      <c r="F23" s="66">
        <v>2085.2</v>
      </c>
    </row>
    <row r="24" spans="1:6" ht="12">
      <c r="A24" s="67">
        <f t="shared" si="0"/>
        <v>11</v>
      </c>
      <c r="B24" s="68" t="s">
        <v>698</v>
      </c>
      <c r="C24" s="69" t="s">
        <v>699</v>
      </c>
      <c r="D24" s="70">
        <v>2174.4</v>
      </c>
      <c r="E24" s="70">
        <v>2197.4</v>
      </c>
      <c r="F24" s="70">
        <v>2085.2</v>
      </c>
    </row>
    <row r="25" spans="1:6" ht="12">
      <c r="A25" s="67">
        <f t="shared" si="0"/>
        <v>12</v>
      </c>
      <c r="B25" s="65" t="s">
        <v>735</v>
      </c>
      <c r="C25" s="64" t="s">
        <v>390</v>
      </c>
      <c r="D25" s="66">
        <f>D26+D27+D28+D29+D30</f>
        <v>36896.1</v>
      </c>
      <c r="E25" s="66">
        <v>21903</v>
      </c>
      <c r="F25" s="66">
        <v>18799.5</v>
      </c>
    </row>
    <row r="26" spans="1:6" ht="12">
      <c r="A26" s="67">
        <f t="shared" si="0"/>
        <v>13</v>
      </c>
      <c r="B26" s="68" t="s">
        <v>391</v>
      </c>
      <c r="C26" s="69" t="s">
        <v>392</v>
      </c>
      <c r="D26" s="70">
        <v>3771.1</v>
      </c>
      <c r="E26" s="70">
        <v>3536.5</v>
      </c>
      <c r="F26" s="70">
        <v>3532.7</v>
      </c>
    </row>
    <row r="27" spans="1:6" ht="12">
      <c r="A27" s="67">
        <f t="shared" si="0"/>
        <v>14</v>
      </c>
      <c r="B27" s="68" t="s">
        <v>334</v>
      </c>
      <c r="C27" s="69" t="s">
        <v>335</v>
      </c>
      <c r="D27" s="70">
        <v>783.2</v>
      </c>
      <c r="E27" s="70">
        <v>30</v>
      </c>
      <c r="F27" s="70">
        <v>30</v>
      </c>
    </row>
    <row r="28" spans="1:6" ht="12">
      <c r="A28" s="67">
        <f t="shared" si="0"/>
        <v>15</v>
      </c>
      <c r="B28" s="68" t="s">
        <v>393</v>
      </c>
      <c r="C28" s="69" t="s">
        <v>394</v>
      </c>
      <c r="D28" s="70">
        <v>16018.8</v>
      </c>
      <c r="E28" s="70">
        <v>12980.9</v>
      </c>
      <c r="F28" s="70">
        <v>12980.9</v>
      </c>
    </row>
    <row r="29" spans="1:6" ht="12">
      <c r="A29" s="67">
        <f t="shared" si="0"/>
        <v>16</v>
      </c>
      <c r="B29" s="68" t="s">
        <v>783</v>
      </c>
      <c r="C29" s="69" t="s">
        <v>784</v>
      </c>
      <c r="D29" s="70">
        <v>12614.9</v>
      </c>
      <c r="E29" s="70">
        <v>0</v>
      </c>
      <c r="F29" s="70">
        <v>0</v>
      </c>
    </row>
    <row r="30" spans="1:6" ht="12">
      <c r="A30" s="67">
        <f t="shared" si="0"/>
        <v>17</v>
      </c>
      <c r="B30" s="68" t="s">
        <v>473</v>
      </c>
      <c r="C30" s="69" t="s">
        <v>469</v>
      </c>
      <c r="D30" s="70">
        <v>3708.1</v>
      </c>
      <c r="E30" s="70">
        <v>5355.6</v>
      </c>
      <c r="F30" s="70">
        <v>2255.9</v>
      </c>
    </row>
    <row r="31" spans="1:6" ht="12">
      <c r="A31" s="67">
        <f t="shared" si="0"/>
        <v>18</v>
      </c>
      <c r="B31" s="65" t="s">
        <v>102</v>
      </c>
      <c r="C31" s="64" t="s">
        <v>395</v>
      </c>
      <c r="D31" s="66">
        <f>D32+D33+D34+D35</f>
        <v>46763</v>
      </c>
      <c r="E31" s="66">
        <v>21002.9</v>
      </c>
      <c r="F31" s="66">
        <v>20896.9</v>
      </c>
    </row>
    <row r="32" spans="1:6" ht="12">
      <c r="A32" s="67">
        <f t="shared" si="0"/>
        <v>19</v>
      </c>
      <c r="B32" s="68" t="s">
        <v>474</v>
      </c>
      <c r="C32" s="69" t="s">
        <v>475</v>
      </c>
      <c r="D32" s="70">
        <v>4160</v>
      </c>
      <c r="E32" s="70">
        <v>0</v>
      </c>
      <c r="F32" s="70">
        <v>0</v>
      </c>
    </row>
    <row r="33" spans="1:6" ht="12">
      <c r="A33" s="67">
        <f t="shared" si="0"/>
        <v>20</v>
      </c>
      <c r="B33" s="68" t="s">
        <v>396</v>
      </c>
      <c r="C33" s="69" t="s">
        <v>397</v>
      </c>
      <c r="D33" s="70">
        <v>36114</v>
      </c>
      <c r="E33" s="70">
        <v>17222</v>
      </c>
      <c r="F33" s="70">
        <v>17116</v>
      </c>
    </row>
    <row r="34" spans="1:6" ht="12">
      <c r="A34" s="67">
        <f t="shared" si="0"/>
        <v>21</v>
      </c>
      <c r="B34" s="68" t="s">
        <v>502</v>
      </c>
      <c r="C34" s="69" t="s">
        <v>503</v>
      </c>
      <c r="D34" s="70">
        <v>890</v>
      </c>
      <c r="E34" s="70">
        <v>890</v>
      </c>
      <c r="F34" s="70">
        <v>890</v>
      </c>
    </row>
    <row r="35" spans="1:6" ht="24">
      <c r="A35" s="67">
        <f t="shared" si="0"/>
        <v>22</v>
      </c>
      <c r="B35" s="68" t="s">
        <v>398</v>
      </c>
      <c r="C35" s="69" t="s">
        <v>399</v>
      </c>
      <c r="D35" s="70">
        <v>5599</v>
      </c>
      <c r="E35" s="70">
        <v>2890.9</v>
      </c>
      <c r="F35" s="70">
        <v>2890.9</v>
      </c>
    </row>
    <row r="36" spans="1:6" ht="12">
      <c r="A36" s="67">
        <f t="shared" si="0"/>
        <v>23</v>
      </c>
      <c r="B36" s="65" t="s">
        <v>688</v>
      </c>
      <c r="C36" s="64" t="s">
        <v>400</v>
      </c>
      <c r="D36" s="66">
        <f>D37+D38+D39+D40</f>
        <v>457961.5</v>
      </c>
      <c r="E36" s="66">
        <v>412548</v>
      </c>
      <c r="F36" s="66">
        <v>411548</v>
      </c>
    </row>
    <row r="37" spans="1:6" ht="12">
      <c r="A37" s="67">
        <f t="shared" si="0"/>
        <v>24</v>
      </c>
      <c r="B37" s="68" t="s">
        <v>401</v>
      </c>
      <c r="C37" s="69" t="s">
        <v>402</v>
      </c>
      <c r="D37" s="70">
        <f>119087.4-8194.8+155.6</f>
        <v>111048.2</v>
      </c>
      <c r="E37" s="70">
        <v>101056.6</v>
      </c>
      <c r="F37" s="70">
        <v>101056.6</v>
      </c>
    </row>
    <row r="38" spans="1:6" ht="12">
      <c r="A38" s="67">
        <f t="shared" si="0"/>
        <v>25</v>
      </c>
      <c r="B38" s="68" t="s">
        <v>403</v>
      </c>
      <c r="C38" s="69" t="s">
        <v>404</v>
      </c>
      <c r="D38" s="70">
        <f>322084+881.7+0.1-155.6</f>
        <v>322810.2</v>
      </c>
      <c r="E38" s="70">
        <v>288549.1</v>
      </c>
      <c r="F38" s="70">
        <v>287549.1</v>
      </c>
    </row>
    <row r="39" spans="1:6" ht="12">
      <c r="A39" s="67">
        <f t="shared" si="0"/>
        <v>26</v>
      </c>
      <c r="B39" s="68" t="s">
        <v>405</v>
      </c>
      <c r="C39" s="69" t="s">
        <v>406</v>
      </c>
      <c r="D39" s="70">
        <v>5549.6</v>
      </c>
      <c r="E39" s="70">
        <v>5142.6</v>
      </c>
      <c r="F39" s="70">
        <v>5142.6</v>
      </c>
    </row>
    <row r="40" spans="1:6" ht="12">
      <c r="A40" s="67">
        <f t="shared" si="0"/>
        <v>27</v>
      </c>
      <c r="B40" s="68" t="s">
        <v>407</v>
      </c>
      <c r="C40" s="69" t="s">
        <v>408</v>
      </c>
      <c r="D40" s="70">
        <v>18553.5</v>
      </c>
      <c r="E40" s="70">
        <v>17799.7</v>
      </c>
      <c r="F40" s="70">
        <v>17799.7</v>
      </c>
    </row>
    <row r="41" spans="1:6" ht="12">
      <c r="A41" s="67">
        <f t="shared" si="0"/>
        <v>28</v>
      </c>
      <c r="B41" s="65" t="s">
        <v>409</v>
      </c>
      <c r="C41" s="64" t="s">
        <v>410</v>
      </c>
      <c r="D41" s="66">
        <f>D42+D43</f>
        <v>33020.5</v>
      </c>
      <c r="E41" s="66">
        <v>23455</v>
      </c>
      <c r="F41" s="66">
        <v>22811.5</v>
      </c>
    </row>
    <row r="42" spans="1:6" ht="12">
      <c r="A42" s="67">
        <f t="shared" si="0"/>
        <v>29</v>
      </c>
      <c r="B42" s="68" t="s">
        <v>411</v>
      </c>
      <c r="C42" s="69" t="s">
        <v>412</v>
      </c>
      <c r="D42" s="70">
        <v>31737.7</v>
      </c>
      <c r="E42" s="70">
        <v>22905</v>
      </c>
      <c r="F42" s="70">
        <v>22811.5</v>
      </c>
    </row>
    <row r="43" spans="1:6" ht="24">
      <c r="A43" s="67">
        <f t="shared" si="0"/>
        <v>30</v>
      </c>
      <c r="B43" s="68" t="s">
        <v>413</v>
      </c>
      <c r="C43" s="69" t="s">
        <v>414</v>
      </c>
      <c r="D43" s="70">
        <f>550+732.8</f>
        <v>1282.8</v>
      </c>
      <c r="E43" s="70">
        <v>550</v>
      </c>
      <c r="F43" s="70">
        <v>0</v>
      </c>
    </row>
    <row r="44" spans="1:6" ht="12">
      <c r="A44" s="67">
        <f t="shared" si="0"/>
        <v>31</v>
      </c>
      <c r="B44" s="65" t="s">
        <v>264</v>
      </c>
      <c r="C44" s="64" t="s">
        <v>423</v>
      </c>
      <c r="D44" s="66">
        <f>D45+D46+D47+D48+D49</f>
        <v>42869.299999999996</v>
      </c>
      <c r="E44" s="66">
        <v>42483.6</v>
      </c>
      <c r="F44" s="66">
        <v>44234.3</v>
      </c>
    </row>
    <row r="45" spans="1:6" ht="12">
      <c r="A45" s="67">
        <f t="shared" si="0"/>
        <v>32</v>
      </c>
      <c r="B45" s="68" t="s">
        <v>424</v>
      </c>
      <c r="C45" s="69" t="s">
        <v>425</v>
      </c>
      <c r="D45" s="70">
        <v>630</v>
      </c>
      <c r="E45" s="70">
        <v>650</v>
      </c>
      <c r="F45" s="70">
        <v>650</v>
      </c>
    </row>
    <row r="46" spans="1:6" ht="12">
      <c r="A46" s="67">
        <f t="shared" si="0"/>
        <v>33</v>
      </c>
      <c r="B46" s="68" t="s">
        <v>426</v>
      </c>
      <c r="C46" s="69" t="s">
        <v>427</v>
      </c>
      <c r="D46" s="70">
        <v>10987.3</v>
      </c>
      <c r="E46" s="70">
        <v>10987.3</v>
      </c>
      <c r="F46" s="70">
        <v>10987.3</v>
      </c>
    </row>
    <row r="47" spans="1:9" ht="12">
      <c r="A47" s="67">
        <f t="shared" si="0"/>
        <v>34</v>
      </c>
      <c r="B47" s="68" t="s">
        <v>428</v>
      </c>
      <c r="C47" s="69" t="s">
        <v>429</v>
      </c>
      <c r="D47" s="70">
        <v>23428.6</v>
      </c>
      <c r="E47" s="70">
        <v>22096</v>
      </c>
      <c r="F47" s="70">
        <v>22105</v>
      </c>
      <c r="I47" s="73"/>
    </row>
    <row r="48" spans="1:6" ht="12">
      <c r="A48" s="67">
        <f t="shared" si="0"/>
        <v>35</v>
      </c>
      <c r="B48" s="68" t="s">
        <v>430</v>
      </c>
      <c r="C48" s="69" t="s">
        <v>431</v>
      </c>
      <c r="D48" s="70">
        <v>698.5</v>
      </c>
      <c r="E48" s="70">
        <v>1569.3</v>
      </c>
      <c r="F48" s="70">
        <v>3311</v>
      </c>
    </row>
    <row r="49" spans="1:6" ht="12">
      <c r="A49" s="67">
        <f t="shared" si="0"/>
        <v>36</v>
      </c>
      <c r="B49" s="68" t="s">
        <v>491</v>
      </c>
      <c r="C49" s="69" t="s">
        <v>492</v>
      </c>
      <c r="D49" s="70">
        <v>7124.9</v>
      </c>
      <c r="E49" s="70">
        <v>7181</v>
      </c>
      <c r="F49" s="70">
        <v>7181</v>
      </c>
    </row>
    <row r="50" spans="1:6" ht="12">
      <c r="A50" s="67">
        <f t="shared" si="0"/>
        <v>37</v>
      </c>
      <c r="B50" s="65" t="s">
        <v>493</v>
      </c>
      <c r="C50" s="64" t="s">
        <v>494</v>
      </c>
      <c r="D50" s="66">
        <v>1076.4</v>
      </c>
      <c r="E50" s="66">
        <v>1077.8</v>
      </c>
      <c r="F50" s="66">
        <v>1077.8</v>
      </c>
    </row>
    <row r="51" spans="1:6" ht="12">
      <c r="A51" s="67">
        <f t="shared" si="0"/>
        <v>38</v>
      </c>
      <c r="B51" s="68" t="s">
        <v>495</v>
      </c>
      <c r="C51" s="69" t="s">
        <v>496</v>
      </c>
      <c r="D51" s="70">
        <v>1076.4</v>
      </c>
      <c r="E51" s="70">
        <v>1077.8</v>
      </c>
      <c r="F51" s="70">
        <v>1077.8</v>
      </c>
    </row>
    <row r="52" spans="1:6" ht="24">
      <c r="A52" s="67">
        <f t="shared" si="0"/>
        <v>39</v>
      </c>
      <c r="B52" s="65" t="s">
        <v>497</v>
      </c>
      <c r="C52" s="64" t="s">
        <v>498</v>
      </c>
      <c r="D52" s="66">
        <v>250</v>
      </c>
      <c r="E52" s="66">
        <v>250</v>
      </c>
      <c r="F52" s="66">
        <v>250</v>
      </c>
    </row>
    <row r="53" spans="1:6" ht="24">
      <c r="A53" s="67">
        <f t="shared" si="0"/>
        <v>40</v>
      </c>
      <c r="B53" s="68" t="s">
        <v>499</v>
      </c>
      <c r="C53" s="69" t="s">
        <v>500</v>
      </c>
      <c r="D53" s="70">
        <v>250</v>
      </c>
      <c r="E53" s="70">
        <v>250</v>
      </c>
      <c r="F53" s="70">
        <v>250</v>
      </c>
    </row>
    <row r="54" spans="1:6" ht="36">
      <c r="A54" s="67">
        <f t="shared" si="0"/>
        <v>41</v>
      </c>
      <c r="B54" s="65" t="s">
        <v>34</v>
      </c>
      <c r="C54" s="64" t="s">
        <v>501</v>
      </c>
      <c r="D54" s="66">
        <f>D55+D56</f>
        <v>128674.8</v>
      </c>
      <c r="E54" s="66">
        <v>74711.8</v>
      </c>
      <c r="F54" s="66">
        <v>71411.8</v>
      </c>
    </row>
    <row r="55" spans="1:6" ht="36">
      <c r="A55" s="67">
        <f t="shared" si="0"/>
        <v>42</v>
      </c>
      <c r="B55" s="68" t="s">
        <v>16</v>
      </c>
      <c r="C55" s="69" t="s">
        <v>17</v>
      </c>
      <c r="D55" s="70">
        <v>64112.8</v>
      </c>
      <c r="E55" s="70">
        <v>46489.4</v>
      </c>
      <c r="F55" s="70">
        <v>45545.4</v>
      </c>
    </row>
    <row r="56" spans="1:8" ht="24">
      <c r="A56" s="67">
        <f t="shared" si="0"/>
        <v>43</v>
      </c>
      <c r="B56" s="68" t="s">
        <v>785</v>
      </c>
      <c r="C56" s="69" t="s">
        <v>217</v>
      </c>
      <c r="D56" s="70">
        <v>64562</v>
      </c>
      <c r="E56" s="70">
        <v>28222.4</v>
      </c>
      <c r="F56" s="70">
        <v>25866.4</v>
      </c>
      <c r="H56" s="73"/>
    </row>
    <row r="57" spans="1:8" ht="12.75">
      <c r="A57" s="71">
        <f t="shared" si="0"/>
        <v>44</v>
      </c>
      <c r="B57" s="151" t="s">
        <v>571</v>
      </c>
      <c r="C57" s="152"/>
      <c r="D57" s="30"/>
      <c r="E57" s="30">
        <v>7800</v>
      </c>
      <c r="F57" s="30">
        <v>15700</v>
      </c>
      <c r="H57" s="73"/>
    </row>
    <row r="58" spans="1:8" ht="12.75">
      <c r="A58" s="71">
        <f t="shared" si="0"/>
        <v>45</v>
      </c>
      <c r="B58" s="31" t="s">
        <v>336</v>
      </c>
      <c r="C58" s="32"/>
      <c r="D58" s="72">
        <f>D54+D52+D44+D50+D41+D36+D31+D25+D23+D14</f>
        <v>800309.2</v>
      </c>
      <c r="E58" s="33">
        <f>645729.1+E57</f>
        <v>653529.1</v>
      </c>
      <c r="F58" s="30">
        <f>643199.8+F57</f>
        <v>658899.8</v>
      </c>
      <c r="H58" s="73"/>
    </row>
    <row r="59" spans="5:6" ht="12">
      <c r="E59" s="73"/>
      <c r="F59" s="73"/>
    </row>
    <row r="60" spans="5:6" ht="12">
      <c r="E60" s="73"/>
      <c r="F60" s="73"/>
    </row>
  </sheetData>
  <sheetProtection/>
  <mergeCells count="13">
    <mergeCell ref="A8:F8"/>
    <mergeCell ref="A11:A12"/>
    <mergeCell ref="B11:B12"/>
    <mergeCell ref="C11:C12"/>
    <mergeCell ref="D11:D12"/>
    <mergeCell ref="E11:E12"/>
    <mergeCell ref="F11:F12"/>
    <mergeCell ref="A6:F6"/>
    <mergeCell ref="A7:F7"/>
    <mergeCell ref="A1:F1"/>
    <mergeCell ref="A2:F2"/>
    <mergeCell ref="A3:F3"/>
    <mergeCell ref="A5:F5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7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3.875" style="74" customWidth="1"/>
    <col min="2" max="2" width="40.75390625" style="74" customWidth="1"/>
    <col min="3" max="3" width="7.875" style="74" customWidth="1"/>
    <col min="4" max="4" width="8.625" style="74" customWidth="1"/>
    <col min="5" max="5" width="10.75390625" style="74" customWidth="1"/>
    <col min="6" max="6" width="7.00390625" style="74" customWidth="1"/>
    <col min="7" max="7" width="10.00390625" style="74" customWidth="1"/>
    <col min="8" max="16384" width="9.125" style="74" customWidth="1"/>
  </cols>
  <sheetData>
    <row r="1" spans="1:7" ht="12.75" customHeight="1">
      <c r="A1" s="212" t="s">
        <v>151</v>
      </c>
      <c r="B1" s="212"/>
      <c r="C1" s="212"/>
      <c r="D1" s="212"/>
      <c r="E1" s="212"/>
      <c r="F1" s="212"/>
      <c r="G1" s="212"/>
    </row>
    <row r="2" spans="1:7" ht="12.75" customHeight="1">
      <c r="A2" s="212" t="s">
        <v>726</v>
      </c>
      <c r="B2" s="212"/>
      <c r="C2" s="212"/>
      <c r="D2" s="212"/>
      <c r="E2" s="212"/>
      <c r="F2" s="212"/>
      <c r="G2" s="212"/>
    </row>
    <row r="3" spans="1:7" ht="12.75" customHeight="1">
      <c r="A3" s="212" t="s">
        <v>860</v>
      </c>
      <c r="B3" s="212"/>
      <c r="C3" s="212"/>
      <c r="D3" s="212"/>
      <c r="E3" s="212"/>
      <c r="F3" s="212"/>
      <c r="G3" s="212"/>
    </row>
    <row r="4" ht="12.75" customHeight="1"/>
    <row r="5" spans="1:7" ht="12.75" customHeight="1">
      <c r="A5" s="212" t="s">
        <v>417</v>
      </c>
      <c r="B5" s="212"/>
      <c r="C5" s="212"/>
      <c r="D5" s="212"/>
      <c r="E5" s="212"/>
      <c r="F5" s="212"/>
      <c r="G5" s="212"/>
    </row>
    <row r="6" spans="1:7" ht="12.75" customHeight="1">
      <c r="A6" s="212" t="s">
        <v>726</v>
      </c>
      <c r="B6" s="212"/>
      <c r="C6" s="212"/>
      <c r="D6" s="212"/>
      <c r="E6" s="212"/>
      <c r="F6" s="212"/>
      <c r="G6" s="212"/>
    </row>
    <row r="7" spans="1:7" ht="12.75" customHeight="1">
      <c r="A7" s="212" t="s">
        <v>768</v>
      </c>
      <c r="B7" s="212"/>
      <c r="C7" s="212"/>
      <c r="D7" s="212"/>
      <c r="E7" s="212"/>
      <c r="F7" s="212"/>
      <c r="G7" s="212"/>
    </row>
    <row r="8" spans="5:7" ht="12.75" customHeight="1">
      <c r="E8" s="75"/>
      <c r="F8" s="75"/>
      <c r="G8" s="75"/>
    </row>
    <row r="9" ht="12.75" customHeight="1"/>
    <row r="10" spans="1:7" ht="12.75" customHeight="1">
      <c r="A10" s="213" t="s">
        <v>572</v>
      </c>
      <c r="B10" s="213"/>
      <c r="C10" s="213"/>
      <c r="D10" s="213"/>
      <c r="E10" s="213"/>
      <c r="F10" s="213"/>
      <c r="G10" s="213"/>
    </row>
    <row r="11" spans="1:3" ht="12.75" customHeight="1">
      <c r="A11" s="75"/>
      <c r="B11" s="75"/>
      <c r="C11" s="75"/>
    </row>
    <row r="12" spans="1:7" ht="12.75" customHeight="1">
      <c r="A12" s="75"/>
      <c r="B12" s="75"/>
      <c r="C12" s="75"/>
      <c r="G12" s="76" t="s">
        <v>718</v>
      </c>
    </row>
    <row r="13" spans="1:7" ht="12.75" customHeight="1">
      <c r="A13" s="230" t="s">
        <v>704</v>
      </c>
      <c r="B13" s="230" t="s">
        <v>19</v>
      </c>
      <c r="C13" s="230" t="s">
        <v>18</v>
      </c>
      <c r="D13" s="230" t="s">
        <v>328</v>
      </c>
      <c r="E13" s="230" t="s">
        <v>20</v>
      </c>
      <c r="F13" s="230" t="s">
        <v>21</v>
      </c>
      <c r="G13" s="230" t="s">
        <v>150</v>
      </c>
    </row>
    <row r="14" spans="1:7" ht="12.75" customHeight="1">
      <c r="A14" s="230"/>
      <c r="B14" s="230"/>
      <c r="C14" s="230"/>
      <c r="D14" s="230"/>
      <c r="E14" s="230"/>
      <c r="F14" s="230"/>
      <c r="G14" s="230"/>
    </row>
    <row r="15" spans="1:7" ht="12.75" customHeight="1">
      <c r="A15" s="77" t="s">
        <v>22</v>
      </c>
      <c r="B15" s="77" t="s">
        <v>448</v>
      </c>
      <c r="C15" s="77" t="s">
        <v>23</v>
      </c>
      <c r="D15" s="77" t="s">
        <v>24</v>
      </c>
      <c r="E15" s="77" t="s">
        <v>25</v>
      </c>
      <c r="F15" s="77" t="s">
        <v>26</v>
      </c>
      <c r="G15" s="77" t="s">
        <v>472</v>
      </c>
    </row>
    <row r="16" spans="1:7" ht="11.25">
      <c r="A16" s="153">
        <v>1</v>
      </c>
      <c r="B16" s="78" t="s">
        <v>380</v>
      </c>
      <c r="C16" s="79" t="s">
        <v>504</v>
      </c>
      <c r="D16" s="79"/>
      <c r="E16" s="79"/>
      <c r="F16" s="79"/>
      <c r="G16" s="154">
        <v>2923.5</v>
      </c>
    </row>
    <row r="17" spans="1:7" ht="11.25">
      <c r="A17" s="155">
        <f>A16+1</f>
        <v>2</v>
      </c>
      <c r="B17" s="78" t="s">
        <v>338</v>
      </c>
      <c r="C17" s="79" t="s">
        <v>504</v>
      </c>
      <c r="D17" s="79" t="s">
        <v>480</v>
      </c>
      <c r="E17" s="79"/>
      <c r="F17" s="79"/>
      <c r="G17" s="80">
        <v>2923.5</v>
      </c>
    </row>
    <row r="18" spans="1:7" ht="33.75">
      <c r="A18" s="155">
        <f aca="true" t="shared" si="0" ref="A18:A81">A17+1</f>
        <v>3</v>
      </c>
      <c r="B18" s="78" t="s">
        <v>481</v>
      </c>
      <c r="C18" s="79" t="s">
        <v>504</v>
      </c>
      <c r="D18" s="79" t="s">
        <v>482</v>
      </c>
      <c r="E18" s="79"/>
      <c r="F18" s="79"/>
      <c r="G18" s="80">
        <v>939.5</v>
      </c>
    </row>
    <row r="19" spans="1:7" ht="22.5">
      <c r="A19" s="155">
        <f t="shared" si="0"/>
        <v>4</v>
      </c>
      <c r="B19" s="78" t="s">
        <v>339</v>
      </c>
      <c r="C19" s="79" t="s">
        <v>504</v>
      </c>
      <c r="D19" s="79" t="s">
        <v>482</v>
      </c>
      <c r="E19" s="79" t="s">
        <v>340</v>
      </c>
      <c r="F19" s="79"/>
      <c r="G19" s="80">
        <v>939.5</v>
      </c>
    </row>
    <row r="20" spans="1:7" ht="22.5">
      <c r="A20" s="155">
        <f t="shared" si="0"/>
        <v>5</v>
      </c>
      <c r="B20" s="78" t="s">
        <v>341</v>
      </c>
      <c r="C20" s="79" t="s">
        <v>504</v>
      </c>
      <c r="D20" s="79" t="s">
        <v>482</v>
      </c>
      <c r="E20" s="79" t="s">
        <v>342</v>
      </c>
      <c r="F20" s="79"/>
      <c r="G20" s="80">
        <v>939.5</v>
      </c>
    </row>
    <row r="21" spans="1:7" ht="33.75">
      <c r="A21" s="155">
        <f t="shared" si="0"/>
        <v>6</v>
      </c>
      <c r="B21" s="78" t="s">
        <v>343</v>
      </c>
      <c r="C21" s="79" t="s">
        <v>504</v>
      </c>
      <c r="D21" s="79" t="s">
        <v>482</v>
      </c>
      <c r="E21" s="79" t="s">
        <v>344</v>
      </c>
      <c r="F21" s="79"/>
      <c r="G21" s="80">
        <v>939.5</v>
      </c>
    </row>
    <row r="22" spans="1:7" ht="56.25">
      <c r="A22" s="155">
        <f t="shared" si="0"/>
        <v>7</v>
      </c>
      <c r="B22" s="78" t="s">
        <v>345</v>
      </c>
      <c r="C22" s="79" t="s">
        <v>504</v>
      </c>
      <c r="D22" s="79" t="s">
        <v>482</v>
      </c>
      <c r="E22" s="79" t="s">
        <v>344</v>
      </c>
      <c r="F22" s="79" t="s">
        <v>346</v>
      </c>
      <c r="G22" s="80">
        <v>937.1</v>
      </c>
    </row>
    <row r="23" spans="1:7" ht="22.5">
      <c r="A23" s="155">
        <f t="shared" si="0"/>
        <v>8</v>
      </c>
      <c r="B23" s="78" t="s">
        <v>508</v>
      </c>
      <c r="C23" s="79" t="s">
        <v>504</v>
      </c>
      <c r="D23" s="79" t="s">
        <v>482</v>
      </c>
      <c r="E23" s="79" t="s">
        <v>344</v>
      </c>
      <c r="F23" s="79" t="s">
        <v>459</v>
      </c>
      <c r="G23" s="80">
        <v>937.1</v>
      </c>
    </row>
    <row r="24" spans="1:7" ht="22.5">
      <c r="A24" s="155">
        <f t="shared" si="0"/>
        <v>9</v>
      </c>
      <c r="B24" s="78" t="s">
        <v>511</v>
      </c>
      <c r="C24" s="79" t="s">
        <v>504</v>
      </c>
      <c r="D24" s="79" t="s">
        <v>482</v>
      </c>
      <c r="E24" s="79" t="s">
        <v>344</v>
      </c>
      <c r="F24" s="79" t="s">
        <v>512</v>
      </c>
      <c r="G24" s="80">
        <v>2.4</v>
      </c>
    </row>
    <row r="25" spans="1:7" ht="22.5">
      <c r="A25" s="155">
        <f t="shared" si="0"/>
        <v>10</v>
      </c>
      <c r="B25" s="78" t="s">
        <v>573</v>
      </c>
      <c r="C25" s="79" t="s">
        <v>504</v>
      </c>
      <c r="D25" s="79" t="s">
        <v>482</v>
      </c>
      <c r="E25" s="79" t="s">
        <v>344</v>
      </c>
      <c r="F25" s="79" t="s">
        <v>513</v>
      </c>
      <c r="G25" s="80">
        <v>2.4</v>
      </c>
    </row>
    <row r="26" spans="1:7" ht="45">
      <c r="A26" s="155">
        <f t="shared" si="0"/>
        <v>11</v>
      </c>
      <c r="B26" s="78" t="s">
        <v>483</v>
      </c>
      <c r="C26" s="79" t="s">
        <v>504</v>
      </c>
      <c r="D26" s="79" t="s">
        <v>484</v>
      </c>
      <c r="E26" s="79"/>
      <c r="F26" s="79"/>
      <c r="G26" s="80">
        <v>1365.4</v>
      </c>
    </row>
    <row r="27" spans="1:7" ht="22.5">
      <c r="A27" s="155">
        <f t="shared" si="0"/>
        <v>12</v>
      </c>
      <c r="B27" s="78" t="s">
        <v>339</v>
      </c>
      <c r="C27" s="79" t="s">
        <v>504</v>
      </c>
      <c r="D27" s="79" t="s">
        <v>484</v>
      </c>
      <c r="E27" s="79" t="s">
        <v>340</v>
      </c>
      <c r="F27" s="79"/>
      <c r="G27" s="80">
        <v>1365.4</v>
      </c>
    </row>
    <row r="28" spans="1:7" ht="22.5">
      <c r="A28" s="155">
        <f t="shared" si="0"/>
        <v>13</v>
      </c>
      <c r="B28" s="78" t="s">
        <v>341</v>
      </c>
      <c r="C28" s="79" t="s">
        <v>504</v>
      </c>
      <c r="D28" s="79" t="s">
        <v>484</v>
      </c>
      <c r="E28" s="79" t="s">
        <v>342</v>
      </c>
      <c r="F28" s="79"/>
      <c r="G28" s="80">
        <v>1365.4</v>
      </c>
    </row>
    <row r="29" spans="1:7" ht="33.75">
      <c r="A29" s="155">
        <f t="shared" si="0"/>
        <v>14</v>
      </c>
      <c r="B29" s="78" t="s">
        <v>509</v>
      </c>
      <c r="C29" s="79" t="s">
        <v>504</v>
      </c>
      <c r="D29" s="79" t="s">
        <v>484</v>
      </c>
      <c r="E29" s="79" t="s">
        <v>510</v>
      </c>
      <c r="F29" s="79"/>
      <c r="G29" s="80">
        <v>1365.4</v>
      </c>
    </row>
    <row r="30" spans="1:7" ht="56.25">
      <c r="A30" s="155">
        <f t="shared" si="0"/>
        <v>15</v>
      </c>
      <c r="B30" s="78" t="s">
        <v>345</v>
      </c>
      <c r="C30" s="79" t="s">
        <v>504</v>
      </c>
      <c r="D30" s="79" t="s">
        <v>484</v>
      </c>
      <c r="E30" s="79" t="s">
        <v>510</v>
      </c>
      <c r="F30" s="79" t="s">
        <v>346</v>
      </c>
      <c r="G30" s="80">
        <v>842.6</v>
      </c>
    </row>
    <row r="31" spans="1:7" ht="22.5">
      <c r="A31" s="155">
        <f t="shared" si="0"/>
        <v>16</v>
      </c>
      <c r="B31" s="78" t="s">
        <v>508</v>
      </c>
      <c r="C31" s="79" t="s">
        <v>504</v>
      </c>
      <c r="D31" s="79" t="s">
        <v>484</v>
      </c>
      <c r="E31" s="79" t="s">
        <v>510</v>
      </c>
      <c r="F31" s="79" t="s">
        <v>459</v>
      </c>
      <c r="G31" s="80">
        <v>842.6</v>
      </c>
    </row>
    <row r="32" spans="1:7" ht="22.5">
      <c r="A32" s="155">
        <f t="shared" si="0"/>
        <v>17</v>
      </c>
      <c r="B32" s="78" t="s">
        <v>511</v>
      </c>
      <c r="C32" s="79" t="s">
        <v>504</v>
      </c>
      <c r="D32" s="79" t="s">
        <v>484</v>
      </c>
      <c r="E32" s="79" t="s">
        <v>510</v>
      </c>
      <c r="F32" s="79" t="s">
        <v>512</v>
      </c>
      <c r="G32" s="80">
        <v>522.8</v>
      </c>
    </row>
    <row r="33" spans="1:7" ht="22.5">
      <c r="A33" s="155">
        <f t="shared" si="0"/>
        <v>18</v>
      </c>
      <c r="B33" s="78" t="s">
        <v>573</v>
      </c>
      <c r="C33" s="79" t="s">
        <v>504</v>
      </c>
      <c r="D33" s="79" t="s">
        <v>484</v>
      </c>
      <c r="E33" s="79" t="s">
        <v>510</v>
      </c>
      <c r="F33" s="79" t="s">
        <v>513</v>
      </c>
      <c r="G33" s="80">
        <v>522.8</v>
      </c>
    </row>
    <row r="34" spans="1:7" ht="33.75">
      <c r="A34" s="155">
        <f t="shared" si="0"/>
        <v>19</v>
      </c>
      <c r="B34" s="78" t="s">
        <v>486</v>
      </c>
      <c r="C34" s="79" t="s">
        <v>504</v>
      </c>
      <c r="D34" s="79" t="s">
        <v>487</v>
      </c>
      <c r="E34" s="79"/>
      <c r="F34" s="79"/>
      <c r="G34" s="80">
        <v>618.6</v>
      </c>
    </row>
    <row r="35" spans="1:7" ht="22.5">
      <c r="A35" s="155">
        <f t="shared" si="0"/>
        <v>20</v>
      </c>
      <c r="B35" s="78" t="s">
        <v>339</v>
      </c>
      <c r="C35" s="79" t="s">
        <v>504</v>
      </c>
      <c r="D35" s="79" t="s">
        <v>487</v>
      </c>
      <c r="E35" s="79" t="s">
        <v>340</v>
      </c>
      <c r="F35" s="79"/>
      <c r="G35" s="80">
        <v>618.6</v>
      </c>
    </row>
    <row r="36" spans="1:7" ht="22.5">
      <c r="A36" s="155">
        <f t="shared" si="0"/>
        <v>21</v>
      </c>
      <c r="B36" s="78" t="s">
        <v>341</v>
      </c>
      <c r="C36" s="79" t="s">
        <v>504</v>
      </c>
      <c r="D36" s="79" t="s">
        <v>487</v>
      </c>
      <c r="E36" s="79" t="s">
        <v>342</v>
      </c>
      <c r="F36" s="79"/>
      <c r="G36" s="80">
        <v>618.6</v>
      </c>
    </row>
    <row r="37" spans="1:7" ht="33.75">
      <c r="A37" s="155">
        <f t="shared" si="0"/>
        <v>22</v>
      </c>
      <c r="B37" s="78" t="s">
        <v>514</v>
      </c>
      <c r="C37" s="79" t="s">
        <v>504</v>
      </c>
      <c r="D37" s="79" t="s">
        <v>487</v>
      </c>
      <c r="E37" s="79" t="s">
        <v>515</v>
      </c>
      <c r="F37" s="79"/>
      <c r="G37" s="80">
        <v>618.6</v>
      </c>
    </row>
    <row r="38" spans="1:7" ht="56.25">
      <c r="A38" s="155">
        <f t="shared" si="0"/>
        <v>23</v>
      </c>
      <c r="B38" s="78" t="s">
        <v>345</v>
      </c>
      <c r="C38" s="79" t="s">
        <v>504</v>
      </c>
      <c r="D38" s="79" t="s">
        <v>487</v>
      </c>
      <c r="E38" s="79" t="s">
        <v>515</v>
      </c>
      <c r="F38" s="79" t="s">
        <v>346</v>
      </c>
      <c r="G38" s="80">
        <v>582.6</v>
      </c>
    </row>
    <row r="39" spans="1:7" ht="22.5">
      <c r="A39" s="155">
        <f t="shared" si="0"/>
        <v>24</v>
      </c>
      <c r="B39" s="78" t="s">
        <v>508</v>
      </c>
      <c r="C39" s="79" t="s">
        <v>504</v>
      </c>
      <c r="D39" s="79" t="s">
        <v>487</v>
      </c>
      <c r="E39" s="79" t="s">
        <v>515</v>
      </c>
      <c r="F39" s="79" t="s">
        <v>459</v>
      </c>
      <c r="G39" s="80">
        <v>582.6</v>
      </c>
    </row>
    <row r="40" spans="1:7" ht="22.5">
      <c r="A40" s="155">
        <f t="shared" si="0"/>
        <v>25</v>
      </c>
      <c r="B40" s="78" t="s">
        <v>511</v>
      </c>
      <c r="C40" s="79" t="s">
        <v>504</v>
      </c>
      <c r="D40" s="79" t="s">
        <v>487</v>
      </c>
      <c r="E40" s="79" t="s">
        <v>515</v>
      </c>
      <c r="F40" s="79" t="s">
        <v>512</v>
      </c>
      <c r="G40" s="80">
        <v>36</v>
      </c>
    </row>
    <row r="41" spans="1:7" ht="22.5">
      <c r="A41" s="155">
        <f t="shared" si="0"/>
        <v>26</v>
      </c>
      <c r="B41" s="78" t="s">
        <v>573</v>
      </c>
      <c r="C41" s="79" t="s">
        <v>504</v>
      </c>
      <c r="D41" s="79" t="s">
        <v>487</v>
      </c>
      <c r="E41" s="79" t="s">
        <v>515</v>
      </c>
      <c r="F41" s="79" t="s">
        <v>513</v>
      </c>
      <c r="G41" s="80">
        <v>36</v>
      </c>
    </row>
    <row r="42" spans="1:7" ht="11.25">
      <c r="A42" s="155">
        <f t="shared" si="0"/>
        <v>27</v>
      </c>
      <c r="B42" s="78" t="s">
        <v>722</v>
      </c>
      <c r="C42" s="79" t="s">
        <v>505</v>
      </c>
      <c r="D42" s="79"/>
      <c r="E42" s="79"/>
      <c r="F42" s="79"/>
      <c r="G42" s="154">
        <v>150962.6</v>
      </c>
    </row>
    <row r="43" spans="1:7" ht="11.25">
      <c r="A43" s="155">
        <f t="shared" si="0"/>
        <v>28</v>
      </c>
      <c r="B43" s="78" t="s">
        <v>338</v>
      </c>
      <c r="C43" s="79" t="s">
        <v>505</v>
      </c>
      <c r="D43" s="79" t="s">
        <v>480</v>
      </c>
      <c r="E43" s="79"/>
      <c r="F43" s="79"/>
      <c r="G43" s="80">
        <v>40336.8</v>
      </c>
    </row>
    <row r="44" spans="1:7" ht="45">
      <c r="A44" s="155">
        <f t="shared" si="0"/>
        <v>29</v>
      </c>
      <c r="B44" s="78" t="s">
        <v>331</v>
      </c>
      <c r="C44" s="79" t="s">
        <v>505</v>
      </c>
      <c r="D44" s="79" t="s">
        <v>485</v>
      </c>
      <c r="E44" s="79"/>
      <c r="F44" s="79"/>
      <c r="G44" s="80">
        <v>36323.1</v>
      </c>
    </row>
    <row r="45" spans="1:7" ht="33.75">
      <c r="A45" s="155">
        <f t="shared" si="0"/>
        <v>30</v>
      </c>
      <c r="B45" s="78" t="s">
        <v>516</v>
      </c>
      <c r="C45" s="79" t="s">
        <v>505</v>
      </c>
      <c r="D45" s="79" t="s">
        <v>485</v>
      </c>
      <c r="E45" s="79" t="s">
        <v>517</v>
      </c>
      <c r="F45" s="79"/>
      <c r="G45" s="80">
        <v>50</v>
      </c>
    </row>
    <row r="46" spans="1:7" ht="33.75">
      <c r="A46" s="155">
        <f t="shared" si="0"/>
        <v>31</v>
      </c>
      <c r="B46" s="78" t="s">
        <v>518</v>
      </c>
      <c r="C46" s="79" t="s">
        <v>505</v>
      </c>
      <c r="D46" s="79" t="s">
        <v>485</v>
      </c>
      <c r="E46" s="79" t="s">
        <v>519</v>
      </c>
      <c r="F46" s="79"/>
      <c r="G46" s="80">
        <v>40</v>
      </c>
    </row>
    <row r="47" spans="1:7" ht="78.75">
      <c r="A47" s="155">
        <f t="shared" si="0"/>
        <v>32</v>
      </c>
      <c r="B47" s="81" t="s">
        <v>520</v>
      </c>
      <c r="C47" s="79" t="s">
        <v>505</v>
      </c>
      <c r="D47" s="79" t="s">
        <v>485</v>
      </c>
      <c r="E47" s="79" t="s">
        <v>521</v>
      </c>
      <c r="F47" s="79"/>
      <c r="G47" s="80">
        <v>40</v>
      </c>
    </row>
    <row r="48" spans="1:7" ht="22.5">
      <c r="A48" s="155">
        <f t="shared" si="0"/>
        <v>33</v>
      </c>
      <c r="B48" s="78" t="s">
        <v>511</v>
      </c>
      <c r="C48" s="79" t="s">
        <v>505</v>
      </c>
      <c r="D48" s="79" t="s">
        <v>485</v>
      </c>
      <c r="E48" s="79" t="s">
        <v>521</v>
      </c>
      <c r="F48" s="79" t="s">
        <v>512</v>
      </c>
      <c r="G48" s="80">
        <v>40</v>
      </c>
    </row>
    <row r="49" spans="1:7" ht="22.5">
      <c r="A49" s="155">
        <f t="shared" si="0"/>
        <v>34</v>
      </c>
      <c r="B49" s="78" t="s">
        <v>573</v>
      </c>
      <c r="C49" s="79" t="s">
        <v>505</v>
      </c>
      <c r="D49" s="79" t="s">
        <v>485</v>
      </c>
      <c r="E49" s="79" t="s">
        <v>521</v>
      </c>
      <c r="F49" s="79" t="s">
        <v>513</v>
      </c>
      <c r="G49" s="80">
        <v>40</v>
      </c>
    </row>
    <row r="50" spans="1:7" ht="33.75">
      <c r="A50" s="155">
        <f t="shared" si="0"/>
        <v>35</v>
      </c>
      <c r="B50" s="78" t="s">
        <v>574</v>
      </c>
      <c r="C50" s="79" t="s">
        <v>505</v>
      </c>
      <c r="D50" s="79" t="s">
        <v>485</v>
      </c>
      <c r="E50" s="79" t="s">
        <v>522</v>
      </c>
      <c r="F50" s="79"/>
      <c r="G50" s="80">
        <v>10</v>
      </c>
    </row>
    <row r="51" spans="1:7" ht="78.75">
      <c r="A51" s="155">
        <f t="shared" si="0"/>
        <v>36</v>
      </c>
      <c r="B51" s="81" t="s">
        <v>787</v>
      </c>
      <c r="C51" s="79" t="s">
        <v>505</v>
      </c>
      <c r="D51" s="79" t="s">
        <v>485</v>
      </c>
      <c r="E51" s="79" t="s">
        <v>347</v>
      </c>
      <c r="F51" s="79"/>
      <c r="G51" s="80">
        <v>10</v>
      </c>
    </row>
    <row r="52" spans="1:7" ht="22.5">
      <c r="A52" s="155">
        <f t="shared" si="0"/>
        <v>37</v>
      </c>
      <c r="B52" s="78" t="s">
        <v>511</v>
      </c>
      <c r="C52" s="79" t="s">
        <v>505</v>
      </c>
      <c r="D52" s="79" t="s">
        <v>485</v>
      </c>
      <c r="E52" s="79" t="s">
        <v>347</v>
      </c>
      <c r="F52" s="79" t="s">
        <v>512</v>
      </c>
      <c r="G52" s="80">
        <v>10</v>
      </c>
    </row>
    <row r="53" spans="1:7" ht="33.75">
      <c r="A53" s="155">
        <f t="shared" si="0"/>
        <v>38</v>
      </c>
      <c r="B53" s="78" t="s">
        <v>354</v>
      </c>
      <c r="C53" s="79" t="s">
        <v>505</v>
      </c>
      <c r="D53" s="79" t="s">
        <v>485</v>
      </c>
      <c r="E53" s="79" t="s">
        <v>348</v>
      </c>
      <c r="F53" s="79"/>
      <c r="G53" s="80">
        <v>1063.1</v>
      </c>
    </row>
    <row r="54" spans="1:7" ht="11.25">
      <c r="A54" s="155">
        <f t="shared" si="0"/>
        <v>39</v>
      </c>
      <c r="B54" s="78" t="s">
        <v>349</v>
      </c>
      <c r="C54" s="79" t="s">
        <v>505</v>
      </c>
      <c r="D54" s="79" t="s">
        <v>485</v>
      </c>
      <c r="E54" s="79" t="s">
        <v>350</v>
      </c>
      <c r="F54" s="79"/>
      <c r="G54" s="80">
        <v>1063.1</v>
      </c>
    </row>
    <row r="55" spans="1:7" ht="78.75">
      <c r="A55" s="155">
        <f t="shared" si="0"/>
        <v>40</v>
      </c>
      <c r="B55" s="81" t="s">
        <v>788</v>
      </c>
      <c r="C55" s="79" t="s">
        <v>505</v>
      </c>
      <c r="D55" s="79" t="s">
        <v>485</v>
      </c>
      <c r="E55" s="79" t="s">
        <v>523</v>
      </c>
      <c r="F55" s="79"/>
      <c r="G55" s="80">
        <v>87.2</v>
      </c>
    </row>
    <row r="56" spans="1:7" ht="22.5">
      <c r="A56" s="155">
        <f t="shared" si="0"/>
        <v>41</v>
      </c>
      <c r="B56" s="78" t="s">
        <v>511</v>
      </c>
      <c r="C56" s="79" t="s">
        <v>505</v>
      </c>
      <c r="D56" s="79" t="s">
        <v>485</v>
      </c>
      <c r="E56" s="79" t="s">
        <v>523</v>
      </c>
      <c r="F56" s="79" t="s">
        <v>512</v>
      </c>
      <c r="G56" s="80">
        <v>87.2</v>
      </c>
    </row>
    <row r="57" spans="1:7" ht="22.5">
      <c r="A57" s="155">
        <f t="shared" si="0"/>
        <v>42</v>
      </c>
      <c r="B57" s="78" t="s">
        <v>573</v>
      </c>
      <c r="C57" s="79" t="s">
        <v>505</v>
      </c>
      <c r="D57" s="79" t="s">
        <v>485</v>
      </c>
      <c r="E57" s="79" t="s">
        <v>523</v>
      </c>
      <c r="F57" s="79" t="s">
        <v>513</v>
      </c>
      <c r="G57" s="80">
        <v>87.2</v>
      </c>
    </row>
    <row r="58" spans="1:7" ht="78.75">
      <c r="A58" s="155">
        <f t="shared" si="0"/>
        <v>43</v>
      </c>
      <c r="B58" s="81" t="s">
        <v>353</v>
      </c>
      <c r="C58" s="79" t="s">
        <v>505</v>
      </c>
      <c r="D58" s="79" t="s">
        <v>485</v>
      </c>
      <c r="E58" s="79" t="s">
        <v>524</v>
      </c>
      <c r="F58" s="79"/>
      <c r="G58" s="80">
        <v>761.9</v>
      </c>
    </row>
    <row r="59" spans="1:7" ht="22.5">
      <c r="A59" s="155">
        <f t="shared" si="0"/>
        <v>44</v>
      </c>
      <c r="B59" s="78" t="s">
        <v>511</v>
      </c>
      <c r="C59" s="79" t="s">
        <v>505</v>
      </c>
      <c r="D59" s="79" t="s">
        <v>485</v>
      </c>
      <c r="E59" s="79" t="s">
        <v>524</v>
      </c>
      <c r="F59" s="79" t="s">
        <v>512</v>
      </c>
      <c r="G59" s="80">
        <v>761.9</v>
      </c>
    </row>
    <row r="60" spans="1:7" ht="22.5">
      <c r="A60" s="155">
        <f t="shared" si="0"/>
        <v>45</v>
      </c>
      <c r="B60" s="78" t="s">
        <v>573</v>
      </c>
      <c r="C60" s="79" t="s">
        <v>505</v>
      </c>
      <c r="D60" s="79" t="s">
        <v>485</v>
      </c>
      <c r="E60" s="79" t="s">
        <v>524</v>
      </c>
      <c r="F60" s="79" t="s">
        <v>513</v>
      </c>
      <c r="G60" s="80">
        <v>761.9</v>
      </c>
    </row>
    <row r="61" spans="1:7" ht="78.75">
      <c r="A61" s="155">
        <f t="shared" si="0"/>
        <v>46</v>
      </c>
      <c r="B61" s="81" t="s">
        <v>789</v>
      </c>
      <c r="C61" s="79" t="s">
        <v>505</v>
      </c>
      <c r="D61" s="79" t="s">
        <v>485</v>
      </c>
      <c r="E61" s="79" t="s">
        <v>525</v>
      </c>
      <c r="F61" s="79"/>
      <c r="G61" s="80">
        <v>50</v>
      </c>
    </row>
    <row r="62" spans="1:7" ht="22.5">
      <c r="A62" s="155">
        <f t="shared" si="0"/>
        <v>47</v>
      </c>
      <c r="B62" s="78" t="s">
        <v>511</v>
      </c>
      <c r="C62" s="79" t="s">
        <v>505</v>
      </c>
      <c r="D62" s="79" t="s">
        <v>485</v>
      </c>
      <c r="E62" s="79" t="s">
        <v>525</v>
      </c>
      <c r="F62" s="79" t="s">
        <v>512</v>
      </c>
      <c r="G62" s="80">
        <v>50</v>
      </c>
    </row>
    <row r="63" spans="1:7" ht="22.5">
      <c r="A63" s="155">
        <f t="shared" si="0"/>
        <v>48</v>
      </c>
      <c r="B63" s="78" t="s">
        <v>573</v>
      </c>
      <c r="C63" s="79" t="s">
        <v>505</v>
      </c>
      <c r="D63" s="79" t="s">
        <v>485</v>
      </c>
      <c r="E63" s="79" t="s">
        <v>525</v>
      </c>
      <c r="F63" s="79" t="s">
        <v>513</v>
      </c>
      <c r="G63" s="80">
        <v>50</v>
      </c>
    </row>
    <row r="64" spans="1:7" ht="56.25">
      <c r="A64" s="155">
        <f t="shared" si="0"/>
        <v>49</v>
      </c>
      <c r="B64" s="78" t="s">
        <v>790</v>
      </c>
      <c r="C64" s="79" t="s">
        <v>505</v>
      </c>
      <c r="D64" s="79" t="s">
        <v>485</v>
      </c>
      <c r="E64" s="79" t="s">
        <v>526</v>
      </c>
      <c r="F64" s="79"/>
      <c r="G64" s="80">
        <v>164</v>
      </c>
    </row>
    <row r="65" spans="1:7" ht="22.5">
      <c r="A65" s="155">
        <f t="shared" si="0"/>
        <v>50</v>
      </c>
      <c r="B65" s="78" t="s">
        <v>511</v>
      </c>
      <c r="C65" s="79" t="s">
        <v>505</v>
      </c>
      <c r="D65" s="79" t="s">
        <v>485</v>
      </c>
      <c r="E65" s="79" t="s">
        <v>526</v>
      </c>
      <c r="F65" s="79" t="s">
        <v>512</v>
      </c>
      <c r="G65" s="80">
        <v>164</v>
      </c>
    </row>
    <row r="66" spans="1:7" ht="22.5">
      <c r="A66" s="155">
        <f t="shared" si="0"/>
        <v>51</v>
      </c>
      <c r="B66" s="78" t="s">
        <v>573</v>
      </c>
      <c r="C66" s="79" t="s">
        <v>505</v>
      </c>
      <c r="D66" s="79" t="s">
        <v>485</v>
      </c>
      <c r="E66" s="79" t="s">
        <v>526</v>
      </c>
      <c r="F66" s="79" t="s">
        <v>513</v>
      </c>
      <c r="G66" s="80">
        <v>164</v>
      </c>
    </row>
    <row r="67" spans="1:7" ht="22.5">
      <c r="A67" s="155">
        <f t="shared" si="0"/>
        <v>52</v>
      </c>
      <c r="B67" s="78" t="s">
        <v>527</v>
      </c>
      <c r="C67" s="79" t="s">
        <v>505</v>
      </c>
      <c r="D67" s="79" t="s">
        <v>485</v>
      </c>
      <c r="E67" s="79" t="s">
        <v>528</v>
      </c>
      <c r="F67" s="79"/>
      <c r="G67" s="80">
        <v>35210</v>
      </c>
    </row>
    <row r="68" spans="1:7" ht="22.5">
      <c r="A68" s="155">
        <f t="shared" si="0"/>
        <v>53</v>
      </c>
      <c r="B68" s="78" t="s">
        <v>529</v>
      </c>
      <c r="C68" s="79" t="s">
        <v>505</v>
      </c>
      <c r="D68" s="79" t="s">
        <v>485</v>
      </c>
      <c r="E68" s="79" t="s">
        <v>530</v>
      </c>
      <c r="F68" s="79"/>
      <c r="G68" s="80">
        <v>35210</v>
      </c>
    </row>
    <row r="69" spans="1:7" ht="56.25">
      <c r="A69" s="155">
        <f t="shared" si="0"/>
        <v>54</v>
      </c>
      <c r="B69" s="78" t="s">
        <v>531</v>
      </c>
      <c r="C69" s="79" t="s">
        <v>505</v>
      </c>
      <c r="D69" s="79" t="s">
        <v>485</v>
      </c>
      <c r="E69" s="79" t="s">
        <v>532</v>
      </c>
      <c r="F69" s="79"/>
      <c r="G69" s="80">
        <v>1075.6</v>
      </c>
    </row>
    <row r="70" spans="1:7" ht="56.25">
      <c r="A70" s="155">
        <f t="shared" si="0"/>
        <v>55</v>
      </c>
      <c r="B70" s="78" t="s">
        <v>345</v>
      </c>
      <c r="C70" s="79" t="s">
        <v>505</v>
      </c>
      <c r="D70" s="79" t="s">
        <v>485</v>
      </c>
      <c r="E70" s="79" t="s">
        <v>532</v>
      </c>
      <c r="F70" s="79" t="s">
        <v>346</v>
      </c>
      <c r="G70" s="80">
        <v>827.6</v>
      </c>
    </row>
    <row r="71" spans="1:7" ht="22.5">
      <c r="A71" s="155">
        <f t="shared" si="0"/>
        <v>56</v>
      </c>
      <c r="B71" s="78" t="s">
        <v>508</v>
      </c>
      <c r="C71" s="79" t="s">
        <v>505</v>
      </c>
      <c r="D71" s="79" t="s">
        <v>485</v>
      </c>
      <c r="E71" s="79" t="s">
        <v>532</v>
      </c>
      <c r="F71" s="79" t="s">
        <v>459</v>
      </c>
      <c r="G71" s="80">
        <v>827.6</v>
      </c>
    </row>
    <row r="72" spans="1:7" ht="22.5">
      <c r="A72" s="155">
        <f t="shared" si="0"/>
        <v>57</v>
      </c>
      <c r="B72" s="78" t="s">
        <v>511</v>
      </c>
      <c r="C72" s="79" t="s">
        <v>505</v>
      </c>
      <c r="D72" s="79" t="s">
        <v>485</v>
      </c>
      <c r="E72" s="79" t="s">
        <v>532</v>
      </c>
      <c r="F72" s="79" t="s">
        <v>512</v>
      </c>
      <c r="G72" s="80">
        <v>248</v>
      </c>
    </row>
    <row r="73" spans="1:7" ht="22.5">
      <c r="A73" s="155">
        <f t="shared" si="0"/>
        <v>58</v>
      </c>
      <c r="B73" s="78" t="s">
        <v>573</v>
      </c>
      <c r="C73" s="79" t="s">
        <v>505</v>
      </c>
      <c r="D73" s="79" t="s">
        <v>485</v>
      </c>
      <c r="E73" s="79" t="s">
        <v>532</v>
      </c>
      <c r="F73" s="79" t="s">
        <v>513</v>
      </c>
      <c r="G73" s="80">
        <v>248</v>
      </c>
    </row>
    <row r="74" spans="1:7" ht="56.25">
      <c r="A74" s="155">
        <f t="shared" si="0"/>
        <v>59</v>
      </c>
      <c r="B74" s="78" t="s">
        <v>533</v>
      </c>
      <c r="C74" s="79" t="s">
        <v>505</v>
      </c>
      <c r="D74" s="79" t="s">
        <v>485</v>
      </c>
      <c r="E74" s="79" t="s">
        <v>534</v>
      </c>
      <c r="F74" s="79"/>
      <c r="G74" s="80">
        <v>464.5</v>
      </c>
    </row>
    <row r="75" spans="1:7" ht="56.25">
      <c r="A75" s="155">
        <f t="shared" si="0"/>
        <v>60</v>
      </c>
      <c r="B75" s="78" t="s">
        <v>345</v>
      </c>
      <c r="C75" s="79" t="s">
        <v>505</v>
      </c>
      <c r="D75" s="79" t="s">
        <v>485</v>
      </c>
      <c r="E75" s="79" t="s">
        <v>534</v>
      </c>
      <c r="F75" s="79" t="s">
        <v>346</v>
      </c>
      <c r="G75" s="80">
        <v>413.8</v>
      </c>
    </row>
    <row r="76" spans="1:7" ht="22.5">
      <c r="A76" s="155">
        <f t="shared" si="0"/>
        <v>61</v>
      </c>
      <c r="B76" s="78" t="s">
        <v>508</v>
      </c>
      <c r="C76" s="79" t="s">
        <v>505</v>
      </c>
      <c r="D76" s="79" t="s">
        <v>485</v>
      </c>
      <c r="E76" s="79" t="s">
        <v>534</v>
      </c>
      <c r="F76" s="79" t="s">
        <v>459</v>
      </c>
      <c r="G76" s="80">
        <v>413.8</v>
      </c>
    </row>
    <row r="77" spans="1:7" ht="22.5">
      <c r="A77" s="155">
        <f t="shared" si="0"/>
        <v>62</v>
      </c>
      <c r="B77" s="78" t="s">
        <v>511</v>
      </c>
      <c r="C77" s="79" t="s">
        <v>505</v>
      </c>
      <c r="D77" s="79" t="s">
        <v>485</v>
      </c>
      <c r="E77" s="79" t="s">
        <v>534</v>
      </c>
      <c r="F77" s="79" t="s">
        <v>512</v>
      </c>
      <c r="G77" s="80">
        <v>50.7</v>
      </c>
    </row>
    <row r="78" spans="1:7" ht="22.5">
      <c r="A78" s="155">
        <f t="shared" si="0"/>
        <v>63</v>
      </c>
      <c r="B78" s="78" t="s">
        <v>573</v>
      </c>
      <c r="C78" s="79" t="s">
        <v>505</v>
      </c>
      <c r="D78" s="79" t="s">
        <v>485</v>
      </c>
      <c r="E78" s="79" t="s">
        <v>534</v>
      </c>
      <c r="F78" s="79" t="s">
        <v>513</v>
      </c>
      <c r="G78" s="80">
        <v>50.7</v>
      </c>
    </row>
    <row r="79" spans="1:7" ht="45">
      <c r="A79" s="155">
        <f t="shared" si="0"/>
        <v>64</v>
      </c>
      <c r="B79" s="78" t="s">
        <v>535</v>
      </c>
      <c r="C79" s="79" t="s">
        <v>505</v>
      </c>
      <c r="D79" s="79" t="s">
        <v>485</v>
      </c>
      <c r="E79" s="79" t="s">
        <v>536</v>
      </c>
      <c r="F79" s="79"/>
      <c r="G79" s="80">
        <v>32763.2</v>
      </c>
    </row>
    <row r="80" spans="1:7" ht="56.25">
      <c r="A80" s="155">
        <f t="shared" si="0"/>
        <v>65</v>
      </c>
      <c r="B80" s="78" t="s">
        <v>345</v>
      </c>
      <c r="C80" s="79" t="s">
        <v>505</v>
      </c>
      <c r="D80" s="79" t="s">
        <v>485</v>
      </c>
      <c r="E80" s="79" t="s">
        <v>536</v>
      </c>
      <c r="F80" s="79" t="s">
        <v>346</v>
      </c>
      <c r="G80" s="80">
        <v>19984</v>
      </c>
    </row>
    <row r="81" spans="1:7" ht="22.5">
      <c r="A81" s="155">
        <f t="shared" si="0"/>
        <v>66</v>
      </c>
      <c r="B81" s="78" t="s">
        <v>508</v>
      </c>
      <c r="C81" s="79" t="s">
        <v>505</v>
      </c>
      <c r="D81" s="79" t="s">
        <v>485</v>
      </c>
      <c r="E81" s="79" t="s">
        <v>536</v>
      </c>
      <c r="F81" s="79" t="s">
        <v>459</v>
      </c>
      <c r="G81" s="80">
        <v>19984</v>
      </c>
    </row>
    <row r="82" spans="1:7" ht="22.5">
      <c r="A82" s="155">
        <f aca="true" t="shared" si="1" ref="A82:A145">A81+1</f>
        <v>67</v>
      </c>
      <c r="B82" s="78" t="s">
        <v>511</v>
      </c>
      <c r="C82" s="79" t="s">
        <v>505</v>
      </c>
      <c r="D82" s="79" t="s">
        <v>485</v>
      </c>
      <c r="E82" s="79" t="s">
        <v>536</v>
      </c>
      <c r="F82" s="79" t="s">
        <v>512</v>
      </c>
      <c r="G82" s="80">
        <v>12755.5</v>
      </c>
    </row>
    <row r="83" spans="1:7" ht="22.5">
      <c r="A83" s="155">
        <f t="shared" si="1"/>
        <v>68</v>
      </c>
      <c r="B83" s="78" t="s">
        <v>573</v>
      </c>
      <c r="C83" s="79" t="s">
        <v>505</v>
      </c>
      <c r="D83" s="79" t="s">
        <v>485</v>
      </c>
      <c r="E83" s="79" t="s">
        <v>536</v>
      </c>
      <c r="F83" s="79" t="s">
        <v>513</v>
      </c>
      <c r="G83" s="80">
        <v>12755.5</v>
      </c>
    </row>
    <row r="84" spans="1:7" ht="11.25">
      <c r="A84" s="155">
        <f t="shared" si="1"/>
        <v>69</v>
      </c>
      <c r="B84" s="78" t="s">
        <v>537</v>
      </c>
      <c r="C84" s="79" t="s">
        <v>505</v>
      </c>
      <c r="D84" s="79" t="s">
        <v>485</v>
      </c>
      <c r="E84" s="79" t="s">
        <v>536</v>
      </c>
      <c r="F84" s="79" t="s">
        <v>538</v>
      </c>
      <c r="G84" s="80">
        <v>23.7</v>
      </c>
    </row>
    <row r="85" spans="1:7" ht="11.25">
      <c r="A85" s="155">
        <f t="shared" si="1"/>
        <v>70</v>
      </c>
      <c r="B85" s="78" t="s">
        <v>539</v>
      </c>
      <c r="C85" s="79" t="s">
        <v>505</v>
      </c>
      <c r="D85" s="79" t="s">
        <v>485</v>
      </c>
      <c r="E85" s="79" t="s">
        <v>536</v>
      </c>
      <c r="F85" s="79" t="s">
        <v>540</v>
      </c>
      <c r="G85" s="80">
        <v>23.7</v>
      </c>
    </row>
    <row r="86" spans="1:7" ht="22.5">
      <c r="A86" s="155">
        <f t="shared" si="1"/>
        <v>71</v>
      </c>
      <c r="B86" s="78" t="s">
        <v>541</v>
      </c>
      <c r="C86" s="79" t="s">
        <v>505</v>
      </c>
      <c r="D86" s="79" t="s">
        <v>485</v>
      </c>
      <c r="E86" s="79" t="s">
        <v>542</v>
      </c>
      <c r="F86" s="79"/>
      <c r="G86" s="80">
        <v>906.7</v>
      </c>
    </row>
    <row r="87" spans="1:7" ht="56.25">
      <c r="A87" s="155">
        <f t="shared" si="1"/>
        <v>72</v>
      </c>
      <c r="B87" s="78" t="s">
        <v>345</v>
      </c>
      <c r="C87" s="79" t="s">
        <v>505</v>
      </c>
      <c r="D87" s="79" t="s">
        <v>485</v>
      </c>
      <c r="E87" s="79" t="s">
        <v>542</v>
      </c>
      <c r="F87" s="79" t="s">
        <v>346</v>
      </c>
      <c r="G87" s="80">
        <v>906.7</v>
      </c>
    </row>
    <row r="88" spans="1:7" ht="22.5">
      <c r="A88" s="155">
        <f t="shared" si="1"/>
        <v>73</v>
      </c>
      <c r="B88" s="78" t="s">
        <v>508</v>
      </c>
      <c r="C88" s="79" t="s">
        <v>505</v>
      </c>
      <c r="D88" s="79" t="s">
        <v>485</v>
      </c>
      <c r="E88" s="79" t="s">
        <v>542</v>
      </c>
      <c r="F88" s="79" t="s">
        <v>459</v>
      </c>
      <c r="G88" s="80">
        <v>906.7</v>
      </c>
    </row>
    <row r="89" spans="1:7" ht="11.25">
      <c r="A89" s="155">
        <f t="shared" si="1"/>
        <v>74</v>
      </c>
      <c r="B89" s="78" t="s">
        <v>194</v>
      </c>
      <c r="C89" s="79" t="s">
        <v>505</v>
      </c>
      <c r="D89" s="79" t="s">
        <v>195</v>
      </c>
      <c r="E89" s="79"/>
      <c r="F89" s="79"/>
      <c r="G89" s="80">
        <v>3000</v>
      </c>
    </row>
    <row r="90" spans="1:7" ht="22.5">
      <c r="A90" s="155">
        <f t="shared" si="1"/>
        <v>75</v>
      </c>
      <c r="B90" s="78" t="s">
        <v>527</v>
      </c>
      <c r="C90" s="79" t="s">
        <v>505</v>
      </c>
      <c r="D90" s="79" t="s">
        <v>195</v>
      </c>
      <c r="E90" s="79" t="s">
        <v>528</v>
      </c>
      <c r="F90" s="79"/>
      <c r="G90" s="80">
        <v>3000</v>
      </c>
    </row>
    <row r="91" spans="1:7" ht="22.5">
      <c r="A91" s="155">
        <f t="shared" si="1"/>
        <v>76</v>
      </c>
      <c r="B91" s="78" t="s">
        <v>529</v>
      </c>
      <c r="C91" s="79" t="s">
        <v>505</v>
      </c>
      <c r="D91" s="79" t="s">
        <v>195</v>
      </c>
      <c r="E91" s="79" t="s">
        <v>530</v>
      </c>
      <c r="F91" s="79"/>
      <c r="G91" s="80">
        <v>3000</v>
      </c>
    </row>
    <row r="92" spans="1:7" ht="33.75">
      <c r="A92" s="155">
        <f t="shared" si="1"/>
        <v>77</v>
      </c>
      <c r="B92" s="78" t="s">
        <v>196</v>
      </c>
      <c r="C92" s="79" t="s">
        <v>505</v>
      </c>
      <c r="D92" s="79" t="s">
        <v>195</v>
      </c>
      <c r="E92" s="79" t="s">
        <v>197</v>
      </c>
      <c r="F92" s="79"/>
      <c r="G92" s="80">
        <v>3000</v>
      </c>
    </row>
    <row r="93" spans="1:7" ht="11.25">
      <c r="A93" s="155">
        <f t="shared" si="1"/>
        <v>78</v>
      </c>
      <c r="B93" s="78" t="s">
        <v>537</v>
      </c>
      <c r="C93" s="79" t="s">
        <v>505</v>
      </c>
      <c r="D93" s="79" t="s">
        <v>195</v>
      </c>
      <c r="E93" s="79" t="s">
        <v>197</v>
      </c>
      <c r="F93" s="79" t="s">
        <v>538</v>
      </c>
      <c r="G93" s="80">
        <v>3000</v>
      </c>
    </row>
    <row r="94" spans="1:7" ht="11.25">
      <c r="A94" s="155">
        <f t="shared" si="1"/>
        <v>79</v>
      </c>
      <c r="B94" s="78" t="s">
        <v>198</v>
      </c>
      <c r="C94" s="79" t="s">
        <v>505</v>
      </c>
      <c r="D94" s="79" t="s">
        <v>195</v>
      </c>
      <c r="E94" s="79" t="s">
        <v>197</v>
      </c>
      <c r="F94" s="79" t="s">
        <v>199</v>
      </c>
      <c r="G94" s="80">
        <v>3000</v>
      </c>
    </row>
    <row r="95" spans="1:7" ht="11.25">
      <c r="A95" s="155">
        <f t="shared" si="1"/>
        <v>80</v>
      </c>
      <c r="B95" s="78" t="s">
        <v>488</v>
      </c>
      <c r="C95" s="79" t="s">
        <v>505</v>
      </c>
      <c r="D95" s="79" t="s">
        <v>470</v>
      </c>
      <c r="E95" s="79"/>
      <c r="F95" s="79"/>
      <c r="G95" s="80">
        <v>140</v>
      </c>
    </row>
    <row r="96" spans="1:7" ht="22.5">
      <c r="A96" s="155">
        <f t="shared" si="1"/>
        <v>81</v>
      </c>
      <c r="B96" s="78" t="s">
        <v>527</v>
      </c>
      <c r="C96" s="79" t="s">
        <v>505</v>
      </c>
      <c r="D96" s="79" t="s">
        <v>470</v>
      </c>
      <c r="E96" s="79" t="s">
        <v>528</v>
      </c>
      <c r="F96" s="79"/>
      <c r="G96" s="80">
        <v>140</v>
      </c>
    </row>
    <row r="97" spans="1:7" ht="22.5">
      <c r="A97" s="155">
        <f t="shared" si="1"/>
        <v>82</v>
      </c>
      <c r="B97" s="78" t="s">
        <v>529</v>
      </c>
      <c r="C97" s="79" t="s">
        <v>505</v>
      </c>
      <c r="D97" s="79" t="s">
        <v>470</v>
      </c>
      <c r="E97" s="79" t="s">
        <v>530</v>
      </c>
      <c r="F97" s="79"/>
      <c r="G97" s="80">
        <v>140</v>
      </c>
    </row>
    <row r="98" spans="1:7" ht="33.75">
      <c r="A98" s="155">
        <f t="shared" si="1"/>
        <v>83</v>
      </c>
      <c r="B98" s="78" t="s">
        <v>729</v>
      </c>
      <c r="C98" s="79" t="s">
        <v>505</v>
      </c>
      <c r="D98" s="79" t="s">
        <v>470</v>
      </c>
      <c r="E98" s="79" t="s">
        <v>730</v>
      </c>
      <c r="F98" s="79"/>
      <c r="G98" s="80">
        <v>140</v>
      </c>
    </row>
    <row r="99" spans="1:7" ht="11.25">
      <c r="A99" s="155">
        <f t="shared" si="1"/>
        <v>84</v>
      </c>
      <c r="B99" s="78" t="s">
        <v>537</v>
      </c>
      <c r="C99" s="79" t="s">
        <v>505</v>
      </c>
      <c r="D99" s="79" t="s">
        <v>470</v>
      </c>
      <c r="E99" s="79" t="s">
        <v>730</v>
      </c>
      <c r="F99" s="79" t="s">
        <v>538</v>
      </c>
      <c r="G99" s="80">
        <v>140</v>
      </c>
    </row>
    <row r="100" spans="1:7" ht="11.25">
      <c r="A100" s="155">
        <f t="shared" si="1"/>
        <v>85</v>
      </c>
      <c r="B100" s="78" t="s">
        <v>731</v>
      </c>
      <c r="C100" s="79" t="s">
        <v>505</v>
      </c>
      <c r="D100" s="79" t="s">
        <v>470</v>
      </c>
      <c r="E100" s="79" t="s">
        <v>730</v>
      </c>
      <c r="F100" s="79" t="s">
        <v>732</v>
      </c>
      <c r="G100" s="80">
        <v>140</v>
      </c>
    </row>
    <row r="101" spans="1:7" ht="11.25">
      <c r="A101" s="155">
        <f t="shared" si="1"/>
        <v>86</v>
      </c>
      <c r="B101" s="78" t="s">
        <v>351</v>
      </c>
      <c r="C101" s="79" t="s">
        <v>505</v>
      </c>
      <c r="D101" s="79" t="s">
        <v>471</v>
      </c>
      <c r="E101" s="79"/>
      <c r="F101" s="79"/>
      <c r="G101" s="80">
        <v>873.7</v>
      </c>
    </row>
    <row r="102" spans="1:7" ht="33.75">
      <c r="A102" s="155">
        <f t="shared" si="1"/>
        <v>87</v>
      </c>
      <c r="B102" s="78" t="s">
        <v>516</v>
      </c>
      <c r="C102" s="79" t="s">
        <v>505</v>
      </c>
      <c r="D102" s="79" t="s">
        <v>471</v>
      </c>
      <c r="E102" s="79" t="s">
        <v>517</v>
      </c>
      <c r="F102" s="79"/>
      <c r="G102" s="80">
        <v>529.3</v>
      </c>
    </row>
    <row r="103" spans="1:7" ht="33.75">
      <c r="A103" s="155">
        <f t="shared" si="1"/>
        <v>88</v>
      </c>
      <c r="B103" s="78" t="s">
        <v>518</v>
      </c>
      <c r="C103" s="79" t="s">
        <v>505</v>
      </c>
      <c r="D103" s="79" t="s">
        <v>471</v>
      </c>
      <c r="E103" s="79" t="s">
        <v>519</v>
      </c>
      <c r="F103" s="79"/>
      <c r="G103" s="80">
        <v>529.3</v>
      </c>
    </row>
    <row r="104" spans="1:7" ht="90">
      <c r="A104" s="155">
        <f t="shared" si="1"/>
        <v>89</v>
      </c>
      <c r="B104" s="81" t="s">
        <v>575</v>
      </c>
      <c r="C104" s="79" t="s">
        <v>505</v>
      </c>
      <c r="D104" s="79" t="s">
        <v>471</v>
      </c>
      <c r="E104" s="79" t="s">
        <v>576</v>
      </c>
      <c r="F104" s="79"/>
      <c r="G104" s="80">
        <v>529.3</v>
      </c>
    </row>
    <row r="105" spans="1:7" ht="22.5">
      <c r="A105" s="155">
        <f t="shared" si="1"/>
        <v>90</v>
      </c>
      <c r="B105" s="78" t="s">
        <v>511</v>
      </c>
      <c r="C105" s="79" t="s">
        <v>505</v>
      </c>
      <c r="D105" s="79" t="s">
        <v>471</v>
      </c>
      <c r="E105" s="79" t="s">
        <v>576</v>
      </c>
      <c r="F105" s="79" t="s">
        <v>512</v>
      </c>
      <c r="G105" s="80">
        <v>529.3</v>
      </c>
    </row>
    <row r="106" spans="1:7" ht="22.5">
      <c r="A106" s="155">
        <f t="shared" si="1"/>
        <v>91</v>
      </c>
      <c r="B106" s="78" t="s">
        <v>573</v>
      </c>
      <c r="C106" s="79" t="s">
        <v>505</v>
      </c>
      <c r="D106" s="79" t="s">
        <v>471</v>
      </c>
      <c r="E106" s="79" t="s">
        <v>576</v>
      </c>
      <c r="F106" s="79" t="s">
        <v>513</v>
      </c>
      <c r="G106" s="80">
        <v>529.3</v>
      </c>
    </row>
    <row r="107" spans="1:7" ht="22.5">
      <c r="A107" s="155">
        <f t="shared" si="1"/>
        <v>92</v>
      </c>
      <c r="B107" s="78" t="s">
        <v>527</v>
      </c>
      <c r="C107" s="79" t="s">
        <v>505</v>
      </c>
      <c r="D107" s="79" t="s">
        <v>471</v>
      </c>
      <c r="E107" s="79" t="s">
        <v>528</v>
      </c>
      <c r="F107" s="79"/>
      <c r="G107" s="80">
        <v>344.4</v>
      </c>
    </row>
    <row r="108" spans="1:7" ht="22.5">
      <c r="A108" s="155">
        <f t="shared" si="1"/>
        <v>93</v>
      </c>
      <c r="B108" s="78" t="s">
        <v>529</v>
      </c>
      <c r="C108" s="79" t="s">
        <v>505</v>
      </c>
      <c r="D108" s="79" t="s">
        <v>471</v>
      </c>
      <c r="E108" s="79" t="s">
        <v>530</v>
      </c>
      <c r="F108" s="79"/>
      <c r="G108" s="80">
        <v>344.4</v>
      </c>
    </row>
    <row r="109" spans="1:7" ht="67.5">
      <c r="A109" s="155">
        <f t="shared" si="1"/>
        <v>94</v>
      </c>
      <c r="B109" s="78" t="s">
        <v>577</v>
      </c>
      <c r="C109" s="79" t="s">
        <v>505</v>
      </c>
      <c r="D109" s="79" t="s">
        <v>471</v>
      </c>
      <c r="E109" s="79" t="s">
        <v>578</v>
      </c>
      <c r="F109" s="79"/>
      <c r="G109" s="80">
        <v>39.6</v>
      </c>
    </row>
    <row r="110" spans="1:7" ht="22.5">
      <c r="A110" s="155">
        <f t="shared" si="1"/>
        <v>95</v>
      </c>
      <c r="B110" s="78" t="s">
        <v>511</v>
      </c>
      <c r="C110" s="79" t="s">
        <v>505</v>
      </c>
      <c r="D110" s="79" t="s">
        <v>471</v>
      </c>
      <c r="E110" s="79" t="s">
        <v>578</v>
      </c>
      <c r="F110" s="79" t="s">
        <v>512</v>
      </c>
      <c r="G110" s="80">
        <v>39.6</v>
      </c>
    </row>
    <row r="111" spans="1:7" ht="22.5">
      <c r="A111" s="155">
        <f t="shared" si="1"/>
        <v>96</v>
      </c>
      <c r="B111" s="78" t="s">
        <v>573</v>
      </c>
      <c r="C111" s="79" t="s">
        <v>505</v>
      </c>
      <c r="D111" s="79" t="s">
        <v>471</v>
      </c>
      <c r="E111" s="79" t="s">
        <v>578</v>
      </c>
      <c r="F111" s="79" t="s">
        <v>513</v>
      </c>
      <c r="G111" s="80">
        <v>39.6</v>
      </c>
    </row>
    <row r="112" spans="1:7" ht="33.75">
      <c r="A112" s="155">
        <f t="shared" si="1"/>
        <v>97</v>
      </c>
      <c r="B112" s="78" t="s">
        <v>733</v>
      </c>
      <c r="C112" s="79" t="s">
        <v>505</v>
      </c>
      <c r="D112" s="79" t="s">
        <v>471</v>
      </c>
      <c r="E112" s="79" t="s">
        <v>734</v>
      </c>
      <c r="F112" s="79"/>
      <c r="G112" s="80">
        <v>148.8</v>
      </c>
    </row>
    <row r="113" spans="1:7" ht="22.5">
      <c r="A113" s="155">
        <f t="shared" si="1"/>
        <v>98</v>
      </c>
      <c r="B113" s="78" t="s">
        <v>511</v>
      </c>
      <c r="C113" s="79" t="s">
        <v>505</v>
      </c>
      <c r="D113" s="79" t="s">
        <v>471</v>
      </c>
      <c r="E113" s="79" t="s">
        <v>734</v>
      </c>
      <c r="F113" s="79" t="s">
        <v>512</v>
      </c>
      <c r="G113" s="80">
        <v>148.8</v>
      </c>
    </row>
    <row r="114" spans="1:7" ht="22.5">
      <c r="A114" s="155">
        <f t="shared" si="1"/>
        <v>99</v>
      </c>
      <c r="B114" s="78" t="s">
        <v>573</v>
      </c>
      <c r="C114" s="79" t="s">
        <v>505</v>
      </c>
      <c r="D114" s="79" t="s">
        <v>471</v>
      </c>
      <c r="E114" s="79" t="s">
        <v>734</v>
      </c>
      <c r="F114" s="79" t="s">
        <v>513</v>
      </c>
      <c r="G114" s="80">
        <v>148.8</v>
      </c>
    </row>
    <row r="115" spans="1:7" ht="67.5">
      <c r="A115" s="155">
        <f t="shared" si="1"/>
        <v>100</v>
      </c>
      <c r="B115" s="78" t="s">
        <v>579</v>
      </c>
      <c r="C115" s="79" t="s">
        <v>505</v>
      </c>
      <c r="D115" s="79" t="s">
        <v>471</v>
      </c>
      <c r="E115" s="79" t="s">
        <v>580</v>
      </c>
      <c r="F115" s="79"/>
      <c r="G115" s="80">
        <v>156</v>
      </c>
    </row>
    <row r="116" spans="1:7" ht="11.25">
      <c r="A116" s="155">
        <f t="shared" si="1"/>
        <v>101</v>
      </c>
      <c r="B116" s="78" t="s">
        <v>537</v>
      </c>
      <c r="C116" s="79" t="s">
        <v>505</v>
      </c>
      <c r="D116" s="79" t="s">
        <v>471</v>
      </c>
      <c r="E116" s="79" t="s">
        <v>580</v>
      </c>
      <c r="F116" s="79" t="s">
        <v>538</v>
      </c>
      <c r="G116" s="80">
        <v>156</v>
      </c>
    </row>
    <row r="117" spans="1:7" ht="11.25">
      <c r="A117" s="155">
        <f t="shared" si="1"/>
        <v>102</v>
      </c>
      <c r="B117" s="78" t="s">
        <v>581</v>
      </c>
      <c r="C117" s="79" t="s">
        <v>505</v>
      </c>
      <c r="D117" s="79" t="s">
        <v>471</v>
      </c>
      <c r="E117" s="79" t="s">
        <v>580</v>
      </c>
      <c r="F117" s="79" t="s">
        <v>582</v>
      </c>
      <c r="G117" s="80">
        <v>156</v>
      </c>
    </row>
    <row r="118" spans="1:7" ht="11.25">
      <c r="A118" s="155">
        <f t="shared" si="1"/>
        <v>103</v>
      </c>
      <c r="B118" s="78" t="s">
        <v>735</v>
      </c>
      <c r="C118" s="79" t="s">
        <v>505</v>
      </c>
      <c r="D118" s="79" t="s">
        <v>390</v>
      </c>
      <c r="E118" s="79"/>
      <c r="F118" s="79"/>
      <c r="G118" s="80">
        <v>24281.3</v>
      </c>
    </row>
    <row r="119" spans="1:7" ht="11.25">
      <c r="A119" s="155">
        <f t="shared" si="1"/>
        <v>104</v>
      </c>
      <c r="B119" s="78" t="s">
        <v>391</v>
      </c>
      <c r="C119" s="79" t="s">
        <v>505</v>
      </c>
      <c r="D119" s="79" t="s">
        <v>392</v>
      </c>
      <c r="E119" s="79"/>
      <c r="F119" s="79"/>
      <c r="G119" s="80">
        <v>3771.1</v>
      </c>
    </row>
    <row r="120" spans="1:7" ht="22.5">
      <c r="A120" s="155">
        <f t="shared" si="1"/>
        <v>105</v>
      </c>
      <c r="B120" s="78" t="s">
        <v>736</v>
      </c>
      <c r="C120" s="79" t="s">
        <v>505</v>
      </c>
      <c r="D120" s="79" t="s">
        <v>392</v>
      </c>
      <c r="E120" s="79" t="s">
        <v>737</v>
      </c>
      <c r="F120" s="79"/>
      <c r="G120" s="80">
        <v>3771.1</v>
      </c>
    </row>
    <row r="121" spans="1:7" ht="22.5">
      <c r="A121" s="155">
        <f t="shared" si="1"/>
        <v>106</v>
      </c>
      <c r="B121" s="78" t="s">
        <v>738</v>
      </c>
      <c r="C121" s="79" t="s">
        <v>505</v>
      </c>
      <c r="D121" s="79" t="s">
        <v>392</v>
      </c>
      <c r="E121" s="79" t="s">
        <v>739</v>
      </c>
      <c r="F121" s="79"/>
      <c r="G121" s="80">
        <v>301.7</v>
      </c>
    </row>
    <row r="122" spans="1:7" ht="90">
      <c r="A122" s="155">
        <f t="shared" si="1"/>
        <v>107</v>
      </c>
      <c r="B122" s="81" t="s">
        <v>583</v>
      </c>
      <c r="C122" s="79" t="s">
        <v>505</v>
      </c>
      <c r="D122" s="79" t="s">
        <v>392</v>
      </c>
      <c r="E122" s="79" t="s">
        <v>740</v>
      </c>
      <c r="F122" s="79"/>
      <c r="G122" s="80">
        <v>49</v>
      </c>
    </row>
    <row r="123" spans="1:7" ht="11.25">
      <c r="A123" s="155">
        <f t="shared" si="1"/>
        <v>108</v>
      </c>
      <c r="B123" s="78" t="s">
        <v>537</v>
      </c>
      <c r="C123" s="79" t="s">
        <v>505</v>
      </c>
      <c r="D123" s="79" t="s">
        <v>392</v>
      </c>
      <c r="E123" s="79" t="s">
        <v>740</v>
      </c>
      <c r="F123" s="79" t="s">
        <v>538</v>
      </c>
      <c r="G123" s="80">
        <v>49</v>
      </c>
    </row>
    <row r="124" spans="1:7" ht="33.75">
      <c r="A124" s="155">
        <f t="shared" si="1"/>
        <v>109</v>
      </c>
      <c r="B124" s="78" t="s">
        <v>741</v>
      </c>
      <c r="C124" s="79" t="s">
        <v>505</v>
      </c>
      <c r="D124" s="79" t="s">
        <v>392</v>
      </c>
      <c r="E124" s="79" t="s">
        <v>740</v>
      </c>
      <c r="F124" s="79" t="s">
        <v>742</v>
      </c>
      <c r="G124" s="80">
        <v>49</v>
      </c>
    </row>
    <row r="125" spans="1:7" ht="78.75">
      <c r="A125" s="155">
        <f t="shared" si="1"/>
        <v>110</v>
      </c>
      <c r="B125" s="81" t="s">
        <v>200</v>
      </c>
      <c r="C125" s="79" t="s">
        <v>505</v>
      </c>
      <c r="D125" s="79" t="s">
        <v>392</v>
      </c>
      <c r="E125" s="79" t="s">
        <v>201</v>
      </c>
      <c r="F125" s="79"/>
      <c r="G125" s="80">
        <v>252.7</v>
      </c>
    </row>
    <row r="126" spans="1:7" ht="11.25">
      <c r="A126" s="155">
        <f t="shared" si="1"/>
        <v>111</v>
      </c>
      <c r="B126" s="78" t="s">
        <v>537</v>
      </c>
      <c r="C126" s="79" t="s">
        <v>505</v>
      </c>
      <c r="D126" s="79" t="s">
        <v>392</v>
      </c>
      <c r="E126" s="79" t="s">
        <v>201</v>
      </c>
      <c r="F126" s="79" t="s">
        <v>538</v>
      </c>
      <c r="G126" s="80">
        <v>252.7</v>
      </c>
    </row>
    <row r="127" spans="1:7" ht="33.75">
      <c r="A127" s="155">
        <f t="shared" si="1"/>
        <v>112</v>
      </c>
      <c r="B127" s="78" t="s">
        <v>741</v>
      </c>
      <c r="C127" s="79" t="s">
        <v>505</v>
      </c>
      <c r="D127" s="79" t="s">
        <v>392</v>
      </c>
      <c r="E127" s="79" t="s">
        <v>201</v>
      </c>
      <c r="F127" s="79" t="s">
        <v>742</v>
      </c>
      <c r="G127" s="80">
        <v>252.7</v>
      </c>
    </row>
    <row r="128" spans="1:7" ht="22.5">
      <c r="A128" s="155">
        <f t="shared" si="1"/>
        <v>113</v>
      </c>
      <c r="B128" s="78" t="s">
        <v>747</v>
      </c>
      <c r="C128" s="79" t="s">
        <v>505</v>
      </c>
      <c r="D128" s="79" t="s">
        <v>392</v>
      </c>
      <c r="E128" s="79" t="s">
        <v>748</v>
      </c>
      <c r="F128" s="79"/>
      <c r="G128" s="80">
        <v>3469.4</v>
      </c>
    </row>
    <row r="129" spans="1:7" ht="78.75">
      <c r="A129" s="155">
        <f t="shared" si="1"/>
        <v>114</v>
      </c>
      <c r="B129" s="81" t="s">
        <v>791</v>
      </c>
      <c r="C129" s="79" t="s">
        <v>505</v>
      </c>
      <c r="D129" s="79" t="s">
        <v>392</v>
      </c>
      <c r="E129" s="79" t="s">
        <v>545</v>
      </c>
      <c r="F129" s="79"/>
      <c r="G129" s="80">
        <v>3469.4</v>
      </c>
    </row>
    <row r="130" spans="1:7" ht="56.25">
      <c r="A130" s="155">
        <f t="shared" si="1"/>
        <v>115</v>
      </c>
      <c r="B130" s="78" t="s">
        <v>345</v>
      </c>
      <c r="C130" s="79" t="s">
        <v>505</v>
      </c>
      <c r="D130" s="79" t="s">
        <v>392</v>
      </c>
      <c r="E130" s="79" t="s">
        <v>545</v>
      </c>
      <c r="F130" s="79" t="s">
        <v>346</v>
      </c>
      <c r="G130" s="80">
        <v>2896.8</v>
      </c>
    </row>
    <row r="131" spans="1:7" ht="22.5">
      <c r="A131" s="155">
        <f t="shared" si="1"/>
        <v>116</v>
      </c>
      <c r="B131" s="78" t="s">
        <v>508</v>
      </c>
      <c r="C131" s="79" t="s">
        <v>505</v>
      </c>
      <c r="D131" s="79" t="s">
        <v>392</v>
      </c>
      <c r="E131" s="79" t="s">
        <v>545</v>
      </c>
      <c r="F131" s="79" t="s">
        <v>459</v>
      </c>
      <c r="G131" s="80">
        <v>2896.8</v>
      </c>
    </row>
    <row r="132" spans="1:7" ht="22.5">
      <c r="A132" s="155">
        <f t="shared" si="1"/>
        <v>117</v>
      </c>
      <c r="B132" s="78" t="s">
        <v>511</v>
      </c>
      <c r="C132" s="79" t="s">
        <v>505</v>
      </c>
      <c r="D132" s="79" t="s">
        <v>392</v>
      </c>
      <c r="E132" s="79" t="s">
        <v>545</v>
      </c>
      <c r="F132" s="79" t="s">
        <v>512</v>
      </c>
      <c r="G132" s="80">
        <v>572.6</v>
      </c>
    </row>
    <row r="133" spans="1:7" ht="22.5">
      <c r="A133" s="155">
        <f t="shared" si="1"/>
        <v>118</v>
      </c>
      <c r="B133" s="78" t="s">
        <v>573</v>
      </c>
      <c r="C133" s="79" t="s">
        <v>505</v>
      </c>
      <c r="D133" s="79" t="s">
        <v>392</v>
      </c>
      <c r="E133" s="79" t="s">
        <v>545</v>
      </c>
      <c r="F133" s="79" t="s">
        <v>513</v>
      </c>
      <c r="G133" s="80">
        <v>572.6</v>
      </c>
    </row>
    <row r="134" spans="1:7" ht="11.25">
      <c r="A134" s="155">
        <f t="shared" si="1"/>
        <v>119</v>
      </c>
      <c r="B134" s="78" t="s">
        <v>334</v>
      </c>
      <c r="C134" s="79" t="s">
        <v>505</v>
      </c>
      <c r="D134" s="79" t="s">
        <v>335</v>
      </c>
      <c r="E134" s="79"/>
      <c r="F134" s="79"/>
      <c r="G134" s="80">
        <v>783.2</v>
      </c>
    </row>
    <row r="135" spans="1:7" ht="33.75">
      <c r="A135" s="155">
        <f t="shared" si="1"/>
        <v>120</v>
      </c>
      <c r="B135" s="78" t="s">
        <v>516</v>
      </c>
      <c r="C135" s="79" t="s">
        <v>505</v>
      </c>
      <c r="D135" s="79" t="s">
        <v>335</v>
      </c>
      <c r="E135" s="79" t="s">
        <v>517</v>
      </c>
      <c r="F135" s="79"/>
      <c r="G135" s="80">
        <v>783.2</v>
      </c>
    </row>
    <row r="136" spans="1:7" ht="33.75">
      <c r="A136" s="155">
        <f t="shared" si="1"/>
        <v>121</v>
      </c>
      <c r="B136" s="78" t="s">
        <v>518</v>
      </c>
      <c r="C136" s="79" t="s">
        <v>505</v>
      </c>
      <c r="D136" s="79" t="s">
        <v>335</v>
      </c>
      <c r="E136" s="79" t="s">
        <v>519</v>
      </c>
      <c r="F136" s="79"/>
      <c r="G136" s="80">
        <v>783.2</v>
      </c>
    </row>
    <row r="137" spans="1:7" ht="90">
      <c r="A137" s="155">
        <f t="shared" si="1"/>
        <v>122</v>
      </c>
      <c r="B137" s="81" t="s">
        <v>546</v>
      </c>
      <c r="C137" s="79" t="s">
        <v>505</v>
      </c>
      <c r="D137" s="79" t="s">
        <v>335</v>
      </c>
      <c r="E137" s="79" t="s">
        <v>547</v>
      </c>
      <c r="F137" s="79"/>
      <c r="G137" s="80">
        <v>745</v>
      </c>
    </row>
    <row r="138" spans="1:7" ht="22.5">
      <c r="A138" s="155">
        <f t="shared" si="1"/>
        <v>123</v>
      </c>
      <c r="B138" s="78" t="s">
        <v>511</v>
      </c>
      <c r="C138" s="79" t="s">
        <v>505</v>
      </c>
      <c r="D138" s="79" t="s">
        <v>335</v>
      </c>
      <c r="E138" s="79" t="s">
        <v>547</v>
      </c>
      <c r="F138" s="79" t="s">
        <v>512</v>
      </c>
      <c r="G138" s="80">
        <v>745</v>
      </c>
    </row>
    <row r="139" spans="1:7" ht="22.5">
      <c r="A139" s="155">
        <f t="shared" si="1"/>
        <v>124</v>
      </c>
      <c r="B139" s="78" t="s">
        <v>573</v>
      </c>
      <c r="C139" s="79" t="s">
        <v>505</v>
      </c>
      <c r="D139" s="79" t="s">
        <v>335</v>
      </c>
      <c r="E139" s="79" t="s">
        <v>547</v>
      </c>
      <c r="F139" s="79" t="s">
        <v>513</v>
      </c>
      <c r="G139" s="80">
        <v>745</v>
      </c>
    </row>
    <row r="140" spans="1:7" ht="101.25">
      <c r="A140" s="155">
        <f t="shared" si="1"/>
        <v>125</v>
      </c>
      <c r="B140" s="81" t="s">
        <v>584</v>
      </c>
      <c r="C140" s="79" t="s">
        <v>505</v>
      </c>
      <c r="D140" s="79" t="s">
        <v>335</v>
      </c>
      <c r="E140" s="79" t="s">
        <v>585</v>
      </c>
      <c r="F140" s="79"/>
      <c r="G140" s="80">
        <v>38.3</v>
      </c>
    </row>
    <row r="141" spans="1:7" ht="22.5">
      <c r="A141" s="155">
        <f t="shared" si="1"/>
        <v>126</v>
      </c>
      <c r="B141" s="78" t="s">
        <v>511</v>
      </c>
      <c r="C141" s="79" t="s">
        <v>505</v>
      </c>
      <c r="D141" s="79" t="s">
        <v>335</v>
      </c>
      <c r="E141" s="79" t="s">
        <v>585</v>
      </c>
      <c r="F141" s="79" t="s">
        <v>512</v>
      </c>
      <c r="G141" s="80">
        <v>38.3</v>
      </c>
    </row>
    <row r="142" spans="1:7" ht="22.5">
      <c r="A142" s="155">
        <f t="shared" si="1"/>
        <v>127</v>
      </c>
      <c r="B142" s="78" t="s">
        <v>573</v>
      </c>
      <c r="C142" s="79" t="s">
        <v>505</v>
      </c>
      <c r="D142" s="79" t="s">
        <v>335</v>
      </c>
      <c r="E142" s="79" t="s">
        <v>585</v>
      </c>
      <c r="F142" s="79" t="s">
        <v>513</v>
      </c>
      <c r="G142" s="80">
        <v>38.3</v>
      </c>
    </row>
    <row r="143" spans="1:7" ht="11.25">
      <c r="A143" s="155">
        <f t="shared" si="1"/>
        <v>128</v>
      </c>
      <c r="B143" s="78" t="s">
        <v>393</v>
      </c>
      <c r="C143" s="79" t="s">
        <v>505</v>
      </c>
      <c r="D143" s="79" t="s">
        <v>394</v>
      </c>
      <c r="E143" s="79"/>
      <c r="F143" s="79"/>
      <c r="G143" s="80">
        <v>16018.8</v>
      </c>
    </row>
    <row r="144" spans="1:7" ht="22.5">
      <c r="A144" s="155">
        <f t="shared" si="1"/>
        <v>129</v>
      </c>
      <c r="B144" s="78" t="s">
        <v>548</v>
      </c>
      <c r="C144" s="79" t="s">
        <v>505</v>
      </c>
      <c r="D144" s="79" t="s">
        <v>394</v>
      </c>
      <c r="E144" s="79" t="s">
        <v>549</v>
      </c>
      <c r="F144" s="79"/>
      <c r="G144" s="80">
        <v>16018.8</v>
      </c>
    </row>
    <row r="145" spans="1:7" ht="11.25">
      <c r="A145" s="155">
        <f t="shared" si="1"/>
        <v>130</v>
      </c>
      <c r="B145" s="78" t="s">
        <v>349</v>
      </c>
      <c r="C145" s="79" t="s">
        <v>505</v>
      </c>
      <c r="D145" s="79" t="s">
        <v>394</v>
      </c>
      <c r="E145" s="79" t="s">
        <v>550</v>
      </c>
      <c r="F145" s="79"/>
      <c r="G145" s="80">
        <v>16018.8</v>
      </c>
    </row>
    <row r="146" spans="1:7" ht="90">
      <c r="A146" s="155">
        <f aca="true" t="shared" si="2" ref="A146:A209">A145+1</f>
        <v>131</v>
      </c>
      <c r="B146" s="81" t="s">
        <v>551</v>
      </c>
      <c r="C146" s="79" t="s">
        <v>505</v>
      </c>
      <c r="D146" s="79" t="s">
        <v>394</v>
      </c>
      <c r="E146" s="79" t="s">
        <v>552</v>
      </c>
      <c r="F146" s="79"/>
      <c r="G146" s="80">
        <v>16018.8</v>
      </c>
    </row>
    <row r="147" spans="1:7" ht="11.25">
      <c r="A147" s="155">
        <f t="shared" si="2"/>
        <v>132</v>
      </c>
      <c r="B147" s="78" t="s">
        <v>537</v>
      </c>
      <c r="C147" s="79" t="s">
        <v>505</v>
      </c>
      <c r="D147" s="79" t="s">
        <v>394</v>
      </c>
      <c r="E147" s="79" t="s">
        <v>552</v>
      </c>
      <c r="F147" s="79" t="s">
        <v>538</v>
      </c>
      <c r="G147" s="80">
        <v>16018.8</v>
      </c>
    </row>
    <row r="148" spans="1:7" ht="33.75">
      <c r="A148" s="155">
        <f t="shared" si="2"/>
        <v>133</v>
      </c>
      <c r="B148" s="78" t="s">
        <v>741</v>
      </c>
      <c r="C148" s="79" t="s">
        <v>505</v>
      </c>
      <c r="D148" s="79" t="s">
        <v>394</v>
      </c>
      <c r="E148" s="79" t="s">
        <v>552</v>
      </c>
      <c r="F148" s="79" t="s">
        <v>742</v>
      </c>
      <c r="G148" s="80">
        <v>16018.8</v>
      </c>
    </row>
    <row r="149" spans="1:7" ht="11.25">
      <c r="A149" s="155">
        <f t="shared" si="2"/>
        <v>134</v>
      </c>
      <c r="B149" s="78" t="s">
        <v>473</v>
      </c>
      <c r="C149" s="79" t="s">
        <v>505</v>
      </c>
      <c r="D149" s="79" t="s">
        <v>469</v>
      </c>
      <c r="E149" s="79"/>
      <c r="F149" s="79"/>
      <c r="G149" s="80">
        <v>3708.1</v>
      </c>
    </row>
    <row r="150" spans="1:7" ht="22.5">
      <c r="A150" s="155">
        <f t="shared" si="2"/>
        <v>135</v>
      </c>
      <c r="B150" s="78" t="s">
        <v>553</v>
      </c>
      <c r="C150" s="79" t="s">
        <v>505</v>
      </c>
      <c r="D150" s="79" t="s">
        <v>469</v>
      </c>
      <c r="E150" s="79" t="s">
        <v>554</v>
      </c>
      <c r="F150" s="79"/>
      <c r="G150" s="80">
        <v>1000</v>
      </c>
    </row>
    <row r="151" spans="1:7" ht="11.25">
      <c r="A151" s="155">
        <f t="shared" si="2"/>
        <v>136</v>
      </c>
      <c r="B151" s="78" t="s">
        <v>349</v>
      </c>
      <c r="C151" s="79" t="s">
        <v>505</v>
      </c>
      <c r="D151" s="79" t="s">
        <v>469</v>
      </c>
      <c r="E151" s="79" t="s">
        <v>555</v>
      </c>
      <c r="F151" s="79"/>
      <c r="G151" s="80">
        <v>1000</v>
      </c>
    </row>
    <row r="152" spans="1:7" ht="56.25">
      <c r="A152" s="155">
        <f t="shared" si="2"/>
        <v>137</v>
      </c>
      <c r="B152" s="78" t="s">
        <v>123</v>
      </c>
      <c r="C152" s="79" t="s">
        <v>505</v>
      </c>
      <c r="D152" s="79" t="s">
        <v>469</v>
      </c>
      <c r="E152" s="79" t="s">
        <v>202</v>
      </c>
      <c r="F152" s="79"/>
      <c r="G152" s="80">
        <v>100</v>
      </c>
    </row>
    <row r="153" spans="1:7" ht="22.5">
      <c r="A153" s="155">
        <f t="shared" si="2"/>
        <v>138</v>
      </c>
      <c r="B153" s="78" t="s">
        <v>511</v>
      </c>
      <c r="C153" s="79" t="s">
        <v>505</v>
      </c>
      <c r="D153" s="79" t="s">
        <v>469</v>
      </c>
      <c r="E153" s="79" t="s">
        <v>202</v>
      </c>
      <c r="F153" s="79" t="s">
        <v>512</v>
      </c>
      <c r="G153" s="80">
        <v>100</v>
      </c>
    </row>
    <row r="154" spans="1:7" ht="22.5">
      <c r="A154" s="155">
        <f t="shared" si="2"/>
        <v>139</v>
      </c>
      <c r="B154" s="78" t="s">
        <v>573</v>
      </c>
      <c r="C154" s="79" t="s">
        <v>505</v>
      </c>
      <c r="D154" s="79" t="s">
        <v>469</v>
      </c>
      <c r="E154" s="79" t="s">
        <v>202</v>
      </c>
      <c r="F154" s="79" t="s">
        <v>513</v>
      </c>
      <c r="G154" s="80">
        <v>100</v>
      </c>
    </row>
    <row r="155" spans="1:7" ht="56.25">
      <c r="A155" s="155">
        <f t="shared" si="2"/>
        <v>140</v>
      </c>
      <c r="B155" s="78" t="s">
        <v>124</v>
      </c>
      <c r="C155" s="79" t="s">
        <v>505</v>
      </c>
      <c r="D155" s="79" t="s">
        <v>469</v>
      </c>
      <c r="E155" s="79" t="s">
        <v>556</v>
      </c>
      <c r="F155" s="79"/>
      <c r="G155" s="80">
        <v>50</v>
      </c>
    </row>
    <row r="156" spans="1:7" ht="22.5">
      <c r="A156" s="155">
        <f t="shared" si="2"/>
        <v>141</v>
      </c>
      <c r="B156" s="78" t="s">
        <v>511</v>
      </c>
      <c r="C156" s="79" t="s">
        <v>505</v>
      </c>
      <c r="D156" s="79" t="s">
        <v>469</v>
      </c>
      <c r="E156" s="79" t="s">
        <v>556</v>
      </c>
      <c r="F156" s="79" t="s">
        <v>512</v>
      </c>
      <c r="G156" s="80">
        <v>50</v>
      </c>
    </row>
    <row r="157" spans="1:7" ht="22.5">
      <c r="A157" s="155">
        <f t="shared" si="2"/>
        <v>142</v>
      </c>
      <c r="B157" s="78" t="s">
        <v>573</v>
      </c>
      <c r="C157" s="79" t="s">
        <v>505</v>
      </c>
      <c r="D157" s="79" t="s">
        <v>469</v>
      </c>
      <c r="E157" s="79" t="s">
        <v>556</v>
      </c>
      <c r="F157" s="79" t="s">
        <v>513</v>
      </c>
      <c r="G157" s="80">
        <v>50</v>
      </c>
    </row>
    <row r="158" spans="1:7" ht="56.25">
      <c r="A158" s="155">
        <f t="shared" si="2"/>
        <v>143</v>
      </c>
      <c r="B158" s="78" t="s">
        <v>125</v>
      </c>
      <c r="C158" s="79" t="s">
        <v>505</v>
      </c>
      <c r="D158" s="79" t="s">
        <v>469</v>
      </c>
      <c r="E158" s="79" t="s">
        <v>557</v>
      </c>
      <c r="F158" s="79"/>
      <c r="G158" s="80">
        <v>90</v>
      </c>
    </row>
    <row r="159" spans="1:7" ht="22.5">
      <c r="A159" s="155">
        <f t="shared" si="2"/>
        <v>144</v>
      </c>
      <c r="B159" s="78" t="s">
        <v>511</v>
      </c>
      <c r="C159" s="79" t="s">
        <v>505</v>
      </c>
      <c r="D159" s="79" t="s">
        <v>469</v>
      </c>
      <c r="E159" s="79" t="s">
        <v>557</v>
      </c>
      <c r="F159" s="79" t="s">
        <v>512</v>
      </c>
      <c r="G159" s="80">
        <v>90</v>
      </c>
    </row>
    <row r="160" spans="1:7" ht="22.5">
      <c r="A160" s="155">
        <f t="shared" si="2"/>
        <v>145</v>
      </c>
      <c r="B160" s="78" t="s">
        <v>573</v>
      </c>
      <c r="C160" s="79" t="s">
        <v>505</v>
      </c>
      <c r="D160" s="79" t="s">
        <v>469</v>
      </c>
      <c r="E160" s="79" t="s">
        <v>557</v>
      </c>
      <c r="F160" s="79" t="s">
        <v>513</v>
      </c>
      <c r="G160" s="80">
        <v>90</v>
      </c>
    </row>
    <row r="161" spans="1:7" ht="56.25">
      <c r="A161" s="155">
        <f t="shared" si="2"/>
        <v>146</v>
      </c>
      <c r="B161" s="78" t="s">
        <v>126</v>
      </c>
      <c r="C161" s="79" t="s">
        <v>505</v>
      </c>
      <c r="D161" s="79" t="s">
        <v>469</v>
      </c>
      <c r="E161" s="79" t="s">
        <v>558</v>
      </c>
      <c r="F161" s="79"/>
      <c r="G161" s="80">
        <v>70</v>
      </c>
    </row>
    <row r="162" spans="1:7" ht="22.5">
      <c r="A162" s="155">
        <f t="shared" si="2"/>
        <v>147</v>
      </c>
      <c r="B162" s="78" t="s">
        <v>511</v>
      </c>
      <c r="C162" s="79" t="s">
        <v>505</v>
      </c>
      <c r="D162" s="79" t="s">
        <v>469</v>
      </c>
      <c r="E162" s="79" t="s">
        <v>558</v>
      </c>
      <c r="F162" s="79" t="s">
        <v>512</v>
      </c>
      <c r="G162" s="80">
        <v>70</v>
      </c>
    </row>
    <row r="163" spans="1:7" ht="22.5">
      <c r="A163" s="155">
        <f t="shared" si="2"/>
        <v>148</v>
      </c>
      <c r="B163" s="78" t="s">
        <v>573</v>
      </c>
      <c r="C163" s="79" t="s">
        <v>505</v>
      </c>
      <c r="D163" s="79" t="s">
        <v>469</v>
      </c>
      <c r="E163" s="79" t="s">
        <v>558</v>
      </c>
      <c r="F163" s="79" t="s">
        <v>513</v>
      </c>
      <c r="G163" s="80">
        <v>70</v>
      </c>
    </row>
    <row r="164" spans="1:7" ht="56.25">
      <c r="A164" s="155">
        <f t="shared" si="2"/>
        <v>149</v>
      </c>
      <c r="B164" s="78" t="s">
        <v>127</v>
      </c>
      <c r="C164" s="156" t="s">
        <v>505</v>
      </c>
      <c r="D164" s="156" t="s">
        <v>469</v>
      </c>
      <c r="E164" s="156" t="s">
        <v>128</v>
      </c>
      <c r="F164" s="156"/>
      <c r="G164" s="80">
        <v>690</v>
      </c>
    </row>
    <row r="165" spans="1:7" ht="22.5">
      <c r="A165" s="155">
        <f t="shared" si="2"/>
        <v>150</v>
      </c>
      <c r="B165" s="78" t="s">
        <v>511</v>
      </c>
      <c r="C165" s="79" t="s">
        <v>505</v>
      </c>
      <c r="D165" s="79" t="s">
        <v>469</v>
      </c>
      <c r="E165" s="156" t="s">
        <v>128</v>
      </c>
      <c r="F165" s="79" t="s">
        <v>512</v>
      </c>
      <c r="G165" s="80">
        <v>690</v>
      </c>
    </row>
    <row r="166" spans="1:7" ht="22.5">
      <c r="A166" s="155">
        <f t="shared" si="2"/>
        <v>151</v>
      </c>
      <c r="B166" s="78" t="s">
        <v>573</v>
      </c>
      <c r="C166" s="79" t="s">
        <v>505</v>
      </c>
      <c r="D166" s="79" t="s">
        <v>469</v>
      </c>
      <c r="E166" s="156" t="s">
        <v>128</v>
      </c>
      <c r="F166" s="79" t="s">
        <v>513</v>
      </c>
      <c r="G166" s="80">
        <v>690</v>
      </c>
    </row>
    <row r="167" spans="1:7" ht="33.75">
      <c r="A167" s="155">
        <f t="shared" si="2"/>
        <v>152</v>
      </c>
      <c r="B167" s="78" t="s">
        <v>586</v>
      </c>
      <c r="C167" s="79" t="s">
        <v>505</v>
      </c>
      <c r="D167" s="79" t="s">
        <v>469</v>
      </c>
      <c r="E167" s="79" t="s">
        <v>559</v>
      </c>
      <c r="F167" s="79"/>
      <c r="G167" s="80">
        <v>200</v>
      </c>
    </row>
    <row r="168" spans="1:7" ht="11.25">
      <c r="A168" s="155">
        <f t="shared" si="2"/>
        <v>153</v>
      </c>
      <c r="B168" s="78" t="s">
        <v>349</v>
      </c>
      <c r="C168" s="79" t="s">
        <v>505</v>
      </c>
      <c r="D168" s="79" t="s">
        <v>469</v>
      </c>
      <c r="E168" s="79" t="s">
        <v>560</v>
      </c>
      <c r="F168" s="79"/>
      <c r="G168" s="80">
        <v>200</v>
      </c>
    </row>
    <row r="169" spans="1:7" ht="78.75">
      <c r="A169" s="155">
        <f t="shared" si="2"/>
        <v>154</v>
      </c>
      <c r="B169" s="81" t="s">
        <v>203</v>
      </c>
      <c r="C169" s="79" t="s">
        <v>505</v>
      </c>
      <c r="D169" s="79" t="s">
        <v>469</v>
      </c>
      <c r="E169" s="79" t="s">
        <v>204</v>
      </c>
      <c r="F169" s="79"/>
      <c r="G169" s="80">
        <v>150</v>
      </c>
    </row>
    <row r="170" spans="1:7" ht="11.25">
      <c r="A170" s="155">
        <f t="shared" si="2"/>
        <v>155</v>
      </c>
      <c r="B170" s="78" t="s">
        <v>537</v>
      </c>
      <c r="C170" s="79" t="s">
        <v>505</v>
      </c>
      <c r="D170" s="79" t="s">
        <v>469</v>
      </c>
      <c r="E170" s="79" t="s">
        <v>204</v>
      </c>
      <c r="F170" s="79" t="s">
        <v>538</v>
      </c>
      <c r="G170" s="80">
        <v>150</v>
      </c>
    </row>
    <row r="171" spans="1:7" ht="33.75">
      <c r="A171" s="155">
        <f t="shared" si="2"/>
        <v>156</v>
      </c>
      <c r="B171" s="78" t="s">
        <v>741</v>
      </c>
      <c r="C171" s="79" t="s">
        <v>505</v>
      </c>
      <c r="D171" s="79" t="s">
        <v>469</v>
      </c>
      <c r="E171" s="79" t="s">
        <v>204</v>
      </c>
      <c r="F171" s="79" t="s">
        <v>742</v>
      </c>
      <c r="G171" s="80">
        <v>150</v>
      </c>
    </row>
    <row r="172" spans="1:7" ht="90">
      <c r="A172" s="155">
        <f t="shared" si="2"/>
        <v>157</v>
      </c>
      <c r="B172" s="81" t="s">
        <v>587</v>
      </c>
      <c r="C172" s="79" t="s">
        <v>505</v>
      </c>
      <c r="D172" s="79" t="s">
        <v>469</v>
      </c>
      <c r="E172" s="79" t="s">
        <v>561</v>
      </c>
      <c r="F172" s="79"/>
      <c r="G172" s="80">
        <v>40</v>
      </c>
    </row>
    <row r="173" spans="1:7" ht="11.25">
      <c r="A173" s="155">
        <f t="shared" si="2"/>
        <v>158</v>
      </c>
      <c r="B173" s="78" t="s">
        <v>537</v>
      </c>
      <c r="C173" s="79" t="s">
        <v>505</v>
      </c>
      <c r="D173" s="79" t="s">
        <v>469</v>
      </c>
      <c r="E173" s="79" t="s">
        <v>561</v>
      </c>
      <c r="F173" s="79" t="s">
        <v>538</v>
      </c>
      <c r="G173" s="80">
        <v>40</v>
      </c>
    </row>
    <row r="174" spans="1:7" ht="33.75">
      <c r="A174" s="155">
        <f t="shared" si="2"/>
        <v>159</v>
      </c>
      <c r="B174" s="78" t="s">
        <v>741</v>
      </c>
      <c r="C174" s="79" t="s">
        <v>505</v>
      </c>
      <c r="D174" s="79" t="s">
        <v>469</v>
      </c>
      <c r="E174" s="79" t="s">
        <v>561</v>
      </c>
      <c r="F174" s="79" t="s">
        <v>742</v>
      </c>
      <c r="G174" s="80">
        <v>40</v>
      </c>
    </row>
    <row r="175" spans="1:7" ht="78.75">
      <c r="A175" s="155">
        <f t="shared" si="2"/>
        <v>160</v>
      </c>
      <c r="B175" s="81" t="s">
        <v>588</v>
      </c>
      <c r="C175" s="79" t="s">
        <v>505</v>
      </c>
      <c r="D175" s="79" t="s">
        <v>469</v>
      </c>
      <c r="E175" s="79" t="s">
        <v>562</v>
      </c>
      <c r="F175" s="79"/>
      <c r="G175" s="80">
        <v>10</v>
      </c>
    </row>
    <row r="176" spans="1:7" ht="11.25">
      <c r="A176" s="155">
        <f t="shared" si="2"/>
        <v>161</v>
      </c>
      <c r="B176" s="78" t="s">
        <v>537</v>
      </c>
      <c r="C176" s="79" t="s">
        <v>505</v>
      </c>
      <c r="D176" s="79" t="s">
        <v>469</v>
      </c>
      <c r="E176" s="79" t="s">
        <v>562</v>
      </c>
      <c r="F176" s="79" t="s">
        <v>538</v>
      </c>
      <c r="G176" s="80">
        <v>10</v>
      </c>
    </row>
    <row r="177" spans="1:7" ht="33.75">
      <c r="A177" s="155">
        <f t="shared" si="2"/>
        <v>162</v>
      </c>
      <c r="B177" s="78" t="s">
        <v>741</v>
      </c>
      <c r="C177" s="79" t="s">
        <v>505</v>
      </c>
      <c r="D177" s="79" t="s">
        <v>469</v>
      </c>
      <c r="E177" s="79" t="s">
        <v>562</v>
      </c>
      <c r="F177" s="79" t="s">
        <v>742</v>
      </c>
      <c r="G177" s="80">
        <v>10</v>
      </c>
    </row>
    <row r="178" spans="1:7" ht="22.5">
      <c r="A178" s="155">
        <f t="shared" si="2"/>
        <v>163</v>
      </c>
      <c r="B178" s="78" t="s">
        <v>736</v>
      </c>
      <c r="C178" s="79" t="s">
        <v>505</v>
      </c>
      <c r="D178" s="79" t="s">
        <v>469</v>
      </c>
      <c r="E178" s="79" t="s">
        <v>737</v>
      </c>
      <c r="F178" s="79"/>
      <c r="G178" s="80">
        <v>1458.1</v>
      </c>
    </row>
    <row r="179" spans="1:7" ht="22.5">
      <c r="A179" s="155">
        <f t="shared" si="2"/>
        <v>164</v>
      </c>
      <c r="B179" s="78" t="s">
        <v>743</v>
      </c>
      <c r="C179" s="79" t="s">
        <v>505</v>
      </c>
      <c r="D179" s="79" t="s">
        <v>469</v>
      </c>
      <c r="E179" s="79" t="s">
        <v>744</v>
      </c>
      <c r="F179" s="79"/>
      <c r="G179" s="80">
        <v>1458.1</v>
      </c>
    </row>
    <row r="180" spans="1:7" ht="56.25">
      <c r="A180" s="155">
        <f t="shared" si="2"/>
        <v>165</v>
      </c>
      <c r="B180" s="78" t="s">
        <v>792</v>
      </c>
      <c r="C180" s="79" t="s">
        <v>505</v>
      </c>
      <c r="D180" s="79" t="s">
        <v>469</v>
      </c>
      <c r="E180" s="79" t="s">
        <v>793</v>
      </c>
      <c r="F180" s="79"/>
      <c r="G180" s="80">
        <v>270.4</v>
      </c>
    </row>
    <row r="181" spans="1:7" ht="22.5">
      <c r="A181" s="155">
        <f t="shared" si="2"/>
        <v>166</v>
      </c>
      <c r="B181" s="78" t="s">
        <v>511</v>
      </c>
      <c r="C181" s="79" t="s">
        <v>505</v>
      </c>
      <c r="D181" s="79" t="s">
        <v>469</v>
      </c>
      <c r="E181" s="79" t="s">
        <v>793</v>
      </c>
      <c r="F181" s="79" t="s">
        <v>512</v>
      </c>
      <c r="G181" s="80">
        <v>270.4</v>
      </c>
    </row>
    <row r="182" spans="1:7" ht="22.5">
      <c r="A182" s="155">
        <f t="shared" si="2"/>
        <v>167</v>
      </c>
      <c r="B182" s="78" t="s">
        <v>573</v>
      </c>
      <c r="C182" s="79" t="s">
        <v>505</v>
      </c>
      <c r="D182" s="79" t="s">
        <v>469</v>
      </c>
      <c r="E182" s="79" t="s">
        <v>793</v>
      </c>
      <c r="F182" s="79" t="s">
        <v>513</v>
      </c>
      <c r="G182" s="80">
        <v>270.4</v>
      </c>
    </row>
    <row r="183" spans="1:7" ht="56.25">
      <c r="A183" s="155">
        <f t="shared" si="2"/>
        <v>168</v>
      </c>
      <c r="B183" s="78" t="s">
        <v>589</v>
      </c>
      <c r="C183" s="79" t="s">
        <v>505</v>
      </c>
      <c r="D183" s="79" t="s">
        <v>469</v>
      </c>
      <c r="E183" s="79" t="s">
        <v>590</v>
      </c>
      <c r="F183" s="79"/>
      <c r="G183" s="80">
        <v>584.6</v>
      </c>
    </row>
    <row r="184" spans="1:7" ht="22.5">
      <c r="A184" s="155">
        <f t="shared" si="2"/>
        <v>169</v>
      </c>
      <c r="B184" s="78" t="s">
        <v>511</v>
      </c>
      <c r="C184" s="79" t="s">
        <v>505</v>
      </c>
      <c r="D184" s="79" t="s">
        <v>469</v>
      </c>
      <c r="E184" s="79" t="s">
        <v>590</v>
      </c>
      <c r="F184" s="79" t="s">
        <v>512</v>
      </c>
      <c r="G184" s="80">
        <v>584.6</v>
      </c>
    </row>
    <row r="185" spans="1:7" ht="22.5">
      <c r="A185" s="155">
        <f t="shared" si="2"/>
        <v>170</v>
      </c>
      <c r="B185" s="78" t="s">
        <v>573</v>
      </c>
      <c r="C185" s="79" t="s">
        <v>505</v>
      </c>
      <c r="D185" s="79" t="s">
        <v>469</v>
      </c>
      <c r="E185" s="79" t="s">
        <v>590</v>
      </c>
      <c r="F185" s="79" t="s">
        <v>513</v>
      </c>
      <c r="G185" s="80">
        <v>584.6</v>
      </c>
    </row>
    <row r="186" spans="1:7" ht="78.75">
      <c r="A186" s="155">
        <f t="shared" si="2"/>
        <v>171</v>
      </c>
      <c r="B186" s="81" t="s">
        <v>794</v>
      </c>
      <c r="C186" s="79" t="s">
        <v>505</v>
      </c>
      <c r="D186" s="79" t="s">
        <v>469</v>
      </c>
      <c r="E186" s="79" t="s">
        <v>745</v>
      </c>
      <c r="F186" s="79"/>
      <c r="G186" s="80">
        <v>601</v>
      </c>
    </row>
    <row r="187" spans="1:7" ht="22.5">
      <c r="A187" s="155">
        <f t="shared" si="2"/>
        <v>172</v>
      </c>
      <c r="B187" s="78" t="s">
        <v>511</v>
      </c>
      <c r="C187" s="79" t="s">
        <v>505</v>
      </c>
      <c r="D187" s="79" t="s">
        <v>469</v>
      </c>
      <c r="E187" s="79" t="s">
        <v>745</v>
      </c>
      <c r="F187" s="79" t="s">
        <v>512</v>
      </c>
      <c r="G187" s="80">
        <v>601</v>
      </c>
    </row>
    <row r="188" spans="1:7" ht="22.5">
      <c r="A188" s="155">
        <f t="shared" si="2"/>
        <v>173</v>
      </c>
      <c r="B188" s="78" t="s">
        <v>573</v>
      </c>
      <c r="C188" s="79" t="s">
        <v>505</v>
      </c>
      <c r="D188" s="79" t="s">
        <v>469</v>
      </c>
      <c r="E188" s="79" t="s">
        <v>745</v>
      </c>
      <c r="F188" s="79" t="s">
        <v>513</v>
      </c>
      <c r="G188" s="80">
        <v>601</v>
      </c>
    </row>
    <row r="189" spans="1:7" ht="67.5">
      <c r="A189" s="155">
        <f t="shared" si="2"/>
        <v>174</v>
      </c>
      <c r="B189" s="78" t="s">
        <v>795</v>
      </c>
      <c r="C189" s="79" t="s">
        <v>505</v>
      </c>
      <c r="D189" s="79" t="s">
        <v>469</v>
      </c>
      <c r="E189" s="79" t="s">
        <v>746</v>
      </c>
      <c r="F189" s="79"/>
      <c r="G189" s="80">
        <v>2.1</v>
      </c>
    </row>
    <row r="190" spans="1:7" ht="22.5">
      <c r="A190" s="155">
        <f t="shared" si="2"/>
        <v>175</v>
      </c>
      <c r="B190" s="78" t="s">
        <v>511</v>
      </c>
      <c r="C190" s="79" t="s">
        <v>505</v>
      </c>
      <c r="D190" s="79" t="s">
        <v>469</v>
      </c>
      <c r="E190" s="79" t="s">
        <v>746</v>
      </c>
      <c r="F190" s="79" t="s">
        <v>512</v>
      </c>
      <c r="G190" s="80">
        <v>2.1</v>
      </c>
    </row>
    <row r="191" spans="1:7" ht="22.5">
      <c r="A191" s="155">
        <f t="shared" si="2"/>
        <v>176</v>
      </c>
      <c r="B191" s="78" t="s">
        <v>573</v>
      </c>
      <c r="C191" s="79" t="s">
        <v>505</v>
      </c>
      <c r="D191" s="79" t="s">
        <v>469</v>
      </c>
      <c r="E191" s="79" t="s">
        <v>746</v>
      </c>
      <c r="F191" s="79" t="s">
        <v>513</v>
      </c>
      <c r="G191" s="80">
        <v>2.1</v>
      </c>
    </row>
    <row r="192" spans="1:7" ht="22.5">
      <c r="A192" s="155">
        <f t="shared" si="2"/>
        <v>177</v>
      </c>
      <c r="B192" s="78" t="s">
        <v>563</v>
      </c>
      <c r="C192" s="79" t="s">
        <v>505</v>
      </c>
      <c r="D192" s="79" t="s">
        <v>469</v>
      </c>
      <c r="E192" s="79" t="s">
        <v>564</v>
      </c>
      <c r="F192" s="79"/>
      <c r="G192" s="80">
        <v>100</v>
      </c>
    </row>
    <row r="193" spans="1:7" ht="33.75">
      <c r="A193" s="155">
        <f t="shared" si="2"/>
        <v>178</v>
      </c>
      <c r="B193" s="78" t="s">
        <v>565</v>
      </c>
      <c r="C193" s="79" t="s">
        <v>505</v>
      </c>
      <c r="D193" s="79" t="s">
        <v>469</v>
      </c>
      <c r="E193" s="79" t="s">
        <v>566</v>
      </c>
      <c r="F193" s="79"/>
      <c r="G193" s="80">
        <v>100</v>
      </c>
    </row>
    <row r="194" spans="1:7" ht="67.5">
      <c r="A194" s="155">
        <f t="shared" si="2"/>
        <v>179</v>
      </c>
      <c r="B194" s="81" t="s">
        <v>567</v>
      </c>
      <c r="C194" s="79" t="s">
        <v>505</v>
      </c>
      <c r="D194" s="79" t="s">
        <v>469</v>
      </c>
      <c r="E194" s="79" t="s">
        <v>568</v>
      </c>
      <c r="F194" s="79"/>
      <c r="G194" s="80">
        <v>50</v>
      </c>
    </row>
    <row r="195" spans="1:7" ht="22.5">
      <c r="A195" s="155">
        <f t="shared" si="2"/>
        <v>180</v>
      </c>
      <c r="B195" s="78" t="s">
        <v>511</v>
      </c>
      <c r="C195" s="79" t="s">
        <v>505</v>
      </c>
      <c r="D195" s="79" t="s">
        <v>469</v>
      </c>
      <c r="E195" s="79" t="s">
        <v>568</v>
      </c>
      <c r="F195" s="79" t="s">
        <v>512</v>
      </c>
      <c r="G195" s="80">
        <v>50</v>
      </c>
    </row>
    <row r="196" spans="1:7" ht="22.5">
      <c r="A196" s="155">
        <f t="shared" si="2"/>
        <v>181</v>
      </c>
      <c r="B196" s="78" t="s">
        <v>573</v>
      </c>
      <c r="C196" s="79" t="s">
        <v>505</v>
      </c>
      <c r="D196" s="79" t="s">
        <v>469</v>
      </c>
      <c r="E196" s="79" t="s">
        <v>568</v>
      </c>
      <c r="F196" s="79" t="s">
        <v>513</v>
      </c>
      <c r="G196" s="80">
        <v>50</v>
      </c>
    </row>
    <row r="197" spans="1:7" ht="67.5">
      <c r="A197" s="155">
        <f t="shared" si="2"/>
        <v>182</v>
      </c>
      <c r="B197" s="81" t="s">
        <v>89</v>
      </c>
      <c r="C197" s="79" t="s">
        <v>505</v>
      </c>
      <c r="D197" s="79" t="s">
        <v>469</v>
      </c>
      <c r="E197" s="79" t="s">
        <v>90</v>
      </c>
      <c r="F197" s="79"/>
      <c r="G197" s="80">
        <v>50</v>
      </c>
    </row>
    <row r="198" spans="1:7" ht="22.5">
      <c r="A198" s="155">
        <f t="shared" si="2"/>
        <v>183</v>
      </c>
      <c r="B198" s="78" t="s">
        <v>511</v>
      </c>
      <c r="C198" s="79" t="s">
        <v>505</v>
      </c>
      <c r="D198" s="79" t="s">
        <v>469</v>
      </c>
      <c r="E198" s="79" t="s">
        <v>90</v>
      </c>
      <c r="F198" s="79" t="s">
        <v>512</v>
      </c>
      <c r="G198" s="80">
        <v>50</v>
      </c>
    </row>
    <row r="199" spans="1:7" ht="22.5">
      <c r="A199" s="155">
        <f t="shared" si="2"/>
        <v>184</v>
      </c>
      <c r="B199" s="78" t="s">
        <v>573</v>
      </c>
      <c r="C199" s="79" t="s">
        <v>505</v>
      </c>
      <c r="D199" s="79" t="s">
        <v>469</v>
      </c>
      <c r="E199" s="79" t="s">
        <v>90</v>
      </c>
      <c r="F199" s="79" t="s">
        <v>513</v>
      </c>
      <c r="G199" s="80">
        <v>50</v>
      </c>
    </row>
    <row r="200" spans="1:7" ht="33.75">
      <c r="A200" s="155">
        <f t="shared" si="2"/>
        <v>185</v>
      </c>
      <c r="B200" s="78" t="s">
        <v>91</v>
      </c>
      <c r="C200" s="79" t="s">
        <v>505</v>
      </c>
      <c r="D200" s="79" t="s">
        <v>469</v>
      </c>
      <c r="E200" s="79" t="s">
        <v>92</v>
      </c>
      <c r="F200" s="79"/>
      <c r="G200" s="80">
        <v>950</v>
      </c>
    </row>
    <row r="201" spans="1:7" ht="11.25">
      <c r="A201" s="155">
        <f t="shared" si="2"/>
        <v>186</v>
      </c>
      <c r="B201" s="78" t="s">
        <v>349</v>
      </c>
      <c r="C201" s="79" t="s">
        <v>505</v>
      </c>
      <c r="D201" s="79" t="s">
        <v>469</v>
      </c>
      <c r="E201" s="79" t="s">
        <v>93</v>
      </c>
      <c r="F201" s="79"/>
      <c r="G201" s="80">
        <v>950</v>
      </c>
    </row>
    <row r="202" spans="1:7" ht="56.25">
      <c r="A202" s="155">
        <f t="shared" si="2"/>
        <v>187</v>
      </c>
      <c r="B202" s="78" t="s">
        <v>94</v>
      </c>
      <c r="C202" s="79" t="s">
        <v>505</v>
      </c>
      <c r="D202" s="79" t="s">
        <v>469</v>
      </c>
      <c r="E202" s="79" t="s">
        <v>95</v>
      </c>
      <c r="F202" s="79"/>
      <c r="G202" s="80">
        <v>820</v>
      </c>
    </row>
    <row r="203" spans="1:7" ht="22.5">
      <c r="A203" s="155">
        <f t="shared" si="2"/>
        <v>188</v>
      </c>
      <c r="B203" s="78" t="s">
        <v>511</v>
      </c>
      <c r="C203" s="79" t="s">
        <v>505</v>
      </c>
      <c r="D203" s="79" t="s">
        <v>469</v>
      </c>
      <c r="E203" s="79" t="s">
        <v>95</v>
      </c>
      <c r="F203" s="79" t="s">
        <v>512</v>
      </c>
      <c r="G203" s="80">
        <v>820</v>
      </c>
    </row>
    <row r="204" spans="1:7" ht="22.5">
      <c r="A204" s="155">
        <f t="shared" si="2"/>
        <v>189</v>
      </c>
      <c r="B204" s="78" t="s">
        <v>573</v>
      </c>
      <c r="C204" s="79" t="s">
        <v>505</v>
      </c>
      <c r="D204" s="79" t="s">
        <v>469</v>
      </c>
      <c r="E204" s="79" t="s">
        <v>95</v>
      </c>
      <c r="F204" s="79" t="s">
        <v>513</v>
      </c>
      <c r="G204" s="80">
        <v>820</v>
      </c>
    </row>
    <row r="205" spans="1:7" ht="45">
      <c r="A205" s="155">
        <f t="shared" si="2"/>
        <v>190</v>
      </c>
      <c r="B205" s="78" t="s">
        <v>96</v>
      </c>
      <c r="C205" s="79" t="s">
        <v>505</v>
      </c>
      <c r="D205" s="79" t="s">
        <v>469</v>
      </c>
      <c r="E205" s="79" t="s">
        <v>97</v>
      </c>
      <c r="F205" s="79"/>
      <c r="G205" s="80">
        <v>20</v>
      </c>
    </row>
    <row r="206" spans="1:7" ht="22.5">
      <c r="A206" s="155">
        <f t="shared" si="2"/>
        <v>191</v>
      </c>
      <c r="B206" s="78" t="s">
        <v>511</v>
      </c>
      <c r="C206" s="79" t="s">
        <v>505</v>
      </c>
      <c r="D206" s="79" t="s">
        <v>469</v>
      </c>
      <c r="E206" s="79" t="s">
        <v>97</v>
      </c>
      <c r="F206" s="79" t="s">
        <v>512</v>
      </c>
      <c r="G206" s="80">
        <v>20</v>
      </c>
    </row>
    <row r="207" spans="1:7" ht="22.5">
      <c r="A207" s="155">
        <f t="shared" si="2"/>
        <v>192</v>
      </c>
      <c r="B207" s="78" t="s">
        <v>573</v>
      </c>
      <c r="C207" s="79" t="s">
        <v>505</v>
      </c>
      <c r="D207" s="79" t="s">
        <v>469</v>
      </c>
      <c r="E207" s="79" t="s">
        <v>97</v>
      </c>
      <c r="F207" s="79" t="s">
        <v>513</v>
      </c>
      <c r="G207" s="80">
        <v>20</v>
      </c>
    </row>
    <row r="208" spans="1:7" ht="22.5">
      <c r="A208" s="155">
        <f t="shared" si="2"/>
        <v>193</v>
      </c>
      <c r="B208" s="108" t="s">
        <v>129</v>
      </c>
      <c r="C208" s="109" t="s">
        <v>505</v>
      </c>
      <c r="D208" s="109" t="s">
        <v>469</v>
      </c>
      <c r="E208" s="109" t="s">
        <v>97</v>
      </c>
      <c r="F208" s="109" t="s">
        <v>799</v>
      </c>
      <c r="G208" s="110">
        <v>20</v>
      </c>
    </row>
    <row r="209" spans="1:7" ht="45">
      <c r="A209" s="155">
        <f t="shared" si="2"/>
        <v>194</v>
      </c>
      <c r="B209" s="78" t="s">
        <v>98</v>
      </c>
      <c r="C209" s="79" t="s">
        <v>505</v>
      </c>
      <c r="D209" s="79" t="s">
        <v>469</v>
      </c>
      <c r="E209" s="79" t="s">
        <v>99</v>
      </c>
      <c r="F209" s="79"/>
      <c r="G209" s="80">
        <v>10</v>
      </c>
    </row>
    <row r="210" spans="1:7" ht="22.5">
      <c r="A210" s="155">
        <f aca="true" t="shared" si="3" ref="A210:A273">A209+1</f>
        <v>195</v>
      </c>
      <c r="B210" s="78" t="s">
        <v>511</v>
      </c>
      <c r="C210" s="79" t="s">
        <v>505</v>
      </c>
      <c r="D210" s="79" t="s">
        <v>469</v>
      </c>
      <c r="E210" s="79" t="s">
        <v>99</v>
      </c>
      <c r="F210" s="79" t="s">
        <v>512</v>
      </c>
      <c r="G210" s="80">
        <v>10</v>
      </c>
    </row>
    <row r="211" spans="1:7" ht="22.5">
      <c r="A211" s="155">
        <f t="shared" si="3"/>
        <v>196</v>
      </c>
      <c r="B211" s="78" t="s">
        <v>573</v>
      </c>
      <c r="C211" s="79" t="s">
        <v>505</v>
      </c>
      <c r="D211" s="79" t="s">
        <v>469</v>
      </c>
      <c r="E211" s="79" t="s">
        <v>99</v>
      </c>
      <c r="F211" s="79" t="s">
        <v>513</v>
      </c>
      <c r="G211" s="80">
        <v>10</v>
      </c>
    </row>
    <row r="212" spans="1:7" ht="67.5">
      <c r="A212" s="155">
        <f t="shared" si="3"/>
        <v>197</v>
      </c>
      <c r="B212" s="78" t="s">
        <v>100</v>
      </c>
      <c r="C212" s="79" t="s">
        <v>505</v>
      </c>
      <c r="D212" s="79" t="s">
        <v>469</v>
      </c>
      <c r="E212" s="79" t="s">
        <v>101</v>
      </c>
      <c r="F212" s="79"/>
      <c r="G212" s="80">
        <v>100</v>
      </c>
    </row>
    <row r="213" spans="1:7" ht="22.5">
      <c r="A213" s="155">
        <f t="shared" si="3"/>
        <v>198</v>
      </c>
      <c r="B213" s="78" t="s">
        <v>511</v>
      </c>
      <c r="C213" s="79" t="s">
        <v>505</v>
      </c>
      <c r="D213" s="79" t="s">
        <v>469</v>
      </c>
      <c r="E213" s="79" t="s">
        <v>101</v>
      </c>
      <c r="F213" s="79" t="s">
        <v>512</v>
      </c>
      <c r="G213" s="80">
        <v>100</v>
      </c>
    </row>
    <row r="214" spans="1:7" ht="22.5">
      <c r="A214" s="155">
        <f t="shared" si="3"/>
        <v>199</v>
      </c>
      <c r="B214" s="78" t="s">
        <v>573</v>
      </c>
      <c r="C214" s="79" t="s">
        <v>505</v>
      </c>
      <c r="D214" s="79" t="s">
        <v>469</v>
      </c>
      <c r="E214" s="79" t="s">
        <v>101</v>
      </c>
      <c r="F214" s="79" t="s">
        <v>513</v>
      </c>
      <c r="G214" s="80">
        <v>100</v>
      </c>
    </row>
    <row r="215" spans="1:7" ht="11.25">
      <c r="A215" s="155">
        <f t="shared" si="3"/>
        <v>200</v>
      </c>
      <c r="B215" s="78" t="s">
        <v>102</v>
      </c>
      <c r="C215" s="79" t="s">
        <v>505</v>
      </c>
      <c r="D215" s="79" t="s">
        <v>395</v>
      </c>
      <c r="E215" s="79"/>
      <c r="F215" s="79"/>
      <c r="G215" s="80">
        <v>46643.1</v>
      </c>
    </row>
    <row r="216" spans="1:7" ht="11.25">
      <c r="A216" s="155">
        <f t="shared" si="3"/>
        <v>201</v>
      </c>
      <c r="B216" s="78" t="s">
        <v>474</v>
      </c>
      <c r="C216" s="79" t="s">
        <v>505</v>
      </c>
      <c r="D216" s="79" t="s">
        <v>475</v>
      </c>
      <c r="E216" s="79"/>
      <c r="F216" s="79"/>
      <c r="G216" s="80">
        <v>4160</v>
      </c>
    </row>
    <row r="217" spans="1:7" ht="22.5">
      <c r="A217" s="155">
        <f t="shared" si="3"/>
        <v>202</v>
      </c>
      <c r="B217" s="78" t="s">
        <v>563</v>
      </c>
      <c r="C217" s="79" t="s">
        <v>505</v>
      </c>
      <c r="D217" s="79" t="s">
        <v>475</v>
      </c>
      <c r="E217" s="79" t="s">
        <v>564</v>
      </c>
      <c r="F217" s="79"/>
      <c r="G217" s="80">
        <v>4160</v>
      </c>
    </row>
    <row r="218" spans="1:7" ht="33.75">
      <c r="A218" s="155">
        <f t="shared" si="3"/>
        <v>203</v>
      </c>
      <c r="B218" s="78" t="s">
        <v>103</v>
      </c>
      <c r="C218" s="79" t="s">
        <v>505</v>
      </c>
      <c r="D218" s="79" t="s">
        <v>475</v>
      </c>
      <c r="E218" s="79" t="s">
        <v>104</v>
      </c>
      <c r="F218" s="79"/>
      <c r="G218" s="80">
        <v>4160</v>
      </c>
    </row>
    <row r="219" spans="1:7" ht="67.5">
      <c r="A219" s="155">
        <f t="shared" si="3"/>
        <v>204</v>
      </c>
      <c r="B219" s="78" t="s">
        <v>205</v>
      </c>
      <c r="C219" s="79" t="s">
        <v>505</v>
      </c>
      <c r="D219" s="79" t="s">
        <v>475</v>
      </c>
      <c r="E219" s="79" t="s">
        <v>206</v>
      </c>
      <c r="F219" s="79"/>
      <c r="G219" s="80">
        <v>2000</v>
      </c>
    </row>
    <row r="220" spans="1:7" ht="33.75">
      <c r="A220" s="155">
        <f t="shared" si="3"/>
        <v>205</v>
      </c>
      <c r="B220" s="78" t="s">
        <v>623</v>
      </c>
      <c r="C220" s="79" t="s">
        <v>505</v>
      </c>
      <c r="D220" s="79" t="s">
        <v>475</v>
      </c>
      <c r="E220" s="79" t="s">
        <v>206</v>
      </c>
      <c r="F220" s="79" t="s">
        <v>624</v>
      </c>
      <c r="G220" s="80">
        <v>2000</v>
      </c>
    </row>
    <row r="221" spans="1:7" ht="11.25">
      <c r="A221" s="155">
        <f t="shared" si="3"/>
        <v>206</v>
      </c>
      <c r="B221" s="78" t="s">
        <v>625</v>
      </c>
      <c r="C221" s="79" t="s">
        <v>505</v>
      </c>
      <c r="D221" s="79" t="s">
        <v>475</v>
      </c>
      <c r="E221" s="79" t="s">
        <v>206</v>
      </c>
      <c r="F221" s="79" t="s">
        <v>626</v>
      </c>
      <c r="G221" s="80">
        <v>2000</v>
      </c>
    </row>
    <row r="222" spans="1:7" ht="67.5">
      <c r="A222" s="155">
        <f t="shared" si="3"/>
        <v>207</v>
      </c>
      <c r="B222" s="78" t="s">
        <v>591</v>
      </c>
      <c r="C222" s="79" t="s">
        <v>505</v>
      </c>
      <c r="D222" s="79" t="s">
        <v>475</v>
      </c>
      <c r="E222" s="79" t="s">
        <v>592</v>
      </c>
      <c r="F222" s="79"/>
      <c r="G222" s="80">
        <v>2160</v>
      </c>
    </row>
    <row r="223" spans="1:7" ht="22.5">
      <c r="A223" s="155">
        <f t="shared" si="3"/>
        <v>208</v>
      </c>
      <c r="B223" s="78" t="s">
        <v>511</v>
      </c>
      <c r="C223" s="79" t="s">
        <v>505</v>
      </c>
      <c r="D223" s="79" t="s">
        <v>475</v>
      </c>
      <c r="E223" s="79" t="s">
        <v>592</v>
      </c>
      <c r="F223" s="79" t="s">
        <v>512</v>
      </c>
      <c r="G223" s="80">
        <v>2160</v>
      </c>
    </row>
    <row r="224" spans="1:7" ht="22.5">
      <c r="A224" s="155">
        <f t="shared" si="3"/>
        <v>209</v>
      </c>
      <c r="B224" s="78" t="s">
        <v>573</v>
      </c>
      <c r="C224" s="79" t="s">
        <v>505</v>
      </c>
      <c r="D224" s="79" t="s">
        <v>475</v>
      </c>
      <c r="E224" s="79" t="s">
        <v>592</v>
      </c>
      <c r="F224" s="79" t="s">
        <v>513</v>
      </c>
      <c r="G224" s="80">
        <v>2160</v>
      </c>
    </row>
    <row r="225" spans="1:7" ht="11.25">
      <c r="A225" s="155">
        <f t="shared" si="3"/>
        <v>210</v>
      </c>
      <c r="B225" s="78" t="s">
        <v>396</v>
      </c>
      <c r="C225" s="79" t="s">
        <v>505</v>
      </c>
      <c r="D225" s="79" t="s">
        <v>397</v>
      </c>
      <c r="E225" s="79"/>
      <c r="F225" s="79"/>
      <c r="G225" s="80">
        <v>36114</v>
      </c>
    </row>
    <row r="226" spans="1:7" ht="33.75">
      <c r="A226" s="155">
        <f t="shared" si="3"/>
        <v>211</v>
      </c>
      <c r="B226" s="78" t="s">
        <v>105</v>
      </c>
      <c r="C226" s="79" t="s">
        <v>505</v>
      </c>
      <c r="D226" s="79" t="s">
        <v>397</v>
      </c>
      <c r="E226" s="79" t="s">
        <v>106</v>
      </c>
      <c r="F226" s="79"/>
      <c r="G226" s="80">
        <v>36114</v>
      </c>
    </row>
    <row r="227" spans="1:7" ht="22.5">
      <c r="A227" s="155">
        <f t="shared" si="3"/>
        <v>212</v>
      </c>
      <c r="B227" s="78" t="s">
        <v>675</v>
      </c>
      <c r="C227" s="79" t="s">
        <v>505</v>
      </c>
      <c r="D227" s="79" t="s">
        <v>397</v>
      </c>
      <c r="E227" s="79" t="s">
        <v>676</v>
      </c>
      <c r="F227" s="79"/>
      <c r="G227" s="80">
        <v>18205.9</v>
      </c>
    </row>
    <row r="228" spans="1:7" ht="157.5">
      <c r="A228" s="155">
        <f t="shared" si="3"/>
        <v>213</v>
      </c>
      <c r="B228" s="81" t="s">
        <v>627</v>
      </c>
      <c r="C228" s="79" t="s">
        <v>505</v>
      </c>
      <c r="D228" s="79" t="s">
        <v>397</v>
      </c>
      <c r="E228" s="79" t="s">
        <v>628</v>
      </c>
      <c r="F228" s="79"/>
      <c r="G228" s="80">
        <v>16738.2</v>
      </c>
    </row>
    <row r="229" spans="1:7" ht="22.5">
      <c r="A229" s="155">
        <f t="shared" si="3"/>
        <v>214</v>
      </c>
      <c r="B229" s="78" t="s">
        <v>511</v>
      </c>
      <c r="C229" s="79" t="s">
        <v>505</v>
      </c>
      <c r="D229" s="79" t="s">
        <v>397</v>
      </c>
      <c r="E229" s="79" t="s">
        <v>628</v>
      </c>
      <c r="F229" s="79" t="s">
        <v>512</v>
      </c>
      <c r="G229" s="80">
        <v>16738.2</v>
      </c>
    </row>
    <row r="230" spans="1:7" ht="22.5">
      <c r="A230" s="155">
        <f t="shared" si="3"/>
        <v>215</v>
      </c>
      <c r="B230" s="78" t="s">
        <v>573</v>
      </c>
      <c r="C230" s="79" t="s">
        <v>505</v>
      </c>
      <c r="D230" s="79" t="s">
        <v>397</v>
      </c>
      <c r="E230" s="79" t="s">
        <v>628</v>
      </c>
      <c r="F230" s="79" t="s">
        <v>513</v>
      </c>
      <c r="G230" s="80">
        <v>16738.2</v>
      </c>
    </row>
    <row r="231" spans="1:7" ht="78.75">
      <c r="A231" s="155">
        <f t="shared" si="3"/>
        <v>216</v>
      </c>
      <c r="B231" s="81" t="s">
        <v>679</v>
      </c>
      <c r="C231" s="79" t="s">
        <v>505</v>
      </c>
      <c r="D231" s="79" t="s">
        <v>397</v>
      </c>
      <c r="E231" s="79" t="s">
        <v>680</v>
      </c>
      <c r="F231" s="79"/>
      <c r="G231" s="80">
        <v>800</v>
      </c>
    </row>
    <row r="232" spans="1:7" ht="22.5">
      <c r="A232" s="155">
        <f t="shared" si="3"/>
        <v>217</v>
      </c>
      <c r="B232" s="78" t="s">
        <v>511</v>
      </c>
      <c r="C232" s="79" t="s">
        <v>505</v>
      </c>
      <c r="D232" s="79" t="s">
        <v>397</v>
      </c>
      <c r="E232" s="79" t="s">
        <v>680</v>
      </c>
      <c r="F232" s="79" t="s">
        <v>512</v>
      </c>
      <c r="G232" s="80">
        <v>800</v>
      </c>
    </row>
    <row r="233" spans="1:7" ht="22.5">
      <c r="A233" s="155">
        <f t="shared" si="3"/>
        <v>218</v>
      </c>
      <c r="B233" s="78" t="s">
        <v>573</v>
      </c>
      <c r="C233" s="79" t="s">
        <v>505</v>
      </c>
      <c r="D233" s="79" t="s">
        <v>397</v>
      </c>
      <c r="E233" s="79" t="s">
        <v>680</v>
      </c>
      <c r="F233" s="79" t="s">
        <v>513</v>
      </c>
      <c r="G233" s="80">
        <v>800</v>
      </c>
    </row>
    <row r="234" spans="1:7" ht="33.75">
      <c r="A234" s="155">
        <f t="shared" si="3"/>
        <v>219</v>
      </c>
      <c r="B234" s="108" t="s">
        <v>130</v>
      </c>
      <c r="C234" s="109" t="s">
        <v>505</v>
      </c>
      <c r="D234" s="109" t="s">
        <v>397</v>
      </c>
      <c r="E234" s="109" t="s">
        <v>680</v>
      </c>
      <c r="F234" s="109" t="s">
        <v>131</v>
      </c>
      <c r="G234" s="110">
        <v>800</v>
      </c>
    </row>
    <row r="235" spans="1:7" ht="67.5">
      <c r="A235" s="155">
        <f t="shared" si="3"/>
        <v>220</v>
      </c>
      <c r="B235" s="81" t="s">
        <v>593</v>
      </c>
      <c r="C235" s="79" t="s">
        <v>505</v>
      </c>
      <c r="D235" s="79" t="s">
        <v>397</v>
      </c>
      <c r="E235" s="79" t="s">
        <v>594</v>
      </c>
      <c r="F235" s="79"/>
      <c r="G235" s="80">
        <v>500</v>
      </c>
    </row>
    <row r="236" spans="1:7" ht="22.5">
      <c r="A236" s="155">
        <f t="shared" si="3"/>
        <v>221</v>
      </c>
      <c r="B236" s="78" t="s">
        <v>511</v>
      </c>
      <c r="C236" s="79" t="s">
        <v>505</v>
      </c>
      <c r="D236" s="79" t="s">
        <v>397</v>
      </c>
      <c r="E236" s="79" t="s">
        <v>594</v>
      </c>
      <c r="F236" s="79" t="s">
        <v>512</v>
      </c>
      <c r="G236" s="80">
        <v>500</v>
      </c>
    </row>
    <row r="237" spans="1:7" ht="22.5">
      <c r="A237" s="155">
        <f t="shared" si="3"/>
        <v>222</v>
      </c>
      <c r="B237" s="78" t="s">
        <v>573</v>
      </c>
      <c r="C237" s="79" t="s">
        <v>505</v>
      </c>
      <c r="D237" s="79" t="s">
        <v>397</v>
      </c>
      <c r="E237" s="79" t="s">
        <v>594</v>
      </c>
      <c r="F237" s="79" t="s">
        <v>513</v>
      </c>
      <c r="G237" s="80">
        <v>500</v>
      </c>
    </row>
    <row r="238" spans="1:7" ht="168.75">
      <c r="A238" s="155">
        <f t="shared" si="3"/>
        <v>223</v>
      </c>
      <c r="B238" s="81" t="s">
        <v>803</v>
      </c>
      <c r="C238" s="79" t="s">
        <v>505</v>
      </c>
      <c r="D238" s="79" t="s">
        <v>397</v>
      </c>
      <c r="E238" s="79" t="s">
        <v>804</v>
      </c>
      <c r="F238" s="79"/>
      <c r="G238" s="80">
        <v>167.7</v>
      </c>
    </row>
    <row r="239" spans="1:7" ht="22.5">
      <c r="A239" s="155">
        <f t="shared" si="3"/>
        <v>224</v>
      </c>
      <c r="B239" s="78" t="s">
        <v>511</v>
      </c>
      <c r="C239" s="79" t="s">
        <v>505</v>
      </c>
      <c r="D239" s="79" t="s">
        <v>397</v>
      </c>
      <c r="E239" s="79" t="s">
        <v>804</v>
      </c>
      <c r="F239" s="79" t="s">
        <v>512</v>
      </c>
      <c r="G239" s="80">
        <v>167.7</v>
      </c>
    </row>
    <row r="240" spans="1:7" ht="22.5">
      <c r="A240" s="155">
        <f t="shared" si="3"/>
        <v>225</v>
      </c>
      <c r="B240" s="78" t="s">
        <v>573</v>
      </c>
      <c r="C240" s="79" t="s">
        <v>505</v>
      </c>
      <c r="D240" s="79" t="s">
        <v>397</v>
      </c>
      <c r="E240" s="79" t="s">
        <v>804</v>
      </c>
      <c r="F240" s="79" t="s">
        <v>513</v>
      </c>
      <c r="G240" s="80">
        <v>167.7</v>
      </c>
    </row>
    <row r="241" spans="1:7" ht="22.5">
      <c r="A241" s="155">
        <f t="shared" si="3"/>
        <v>226</v>
      </c>
      <c r="B241" s="78" t="s">
        <v>796</v>
      </c>
      <c r="C241" s="79" t="s">
        <v>505</v>
      </c>
      <c r="D241" s="79" t="s">
        <v>397</v>
      </c>
      <c r="E241" s="79" t="s">
        <v>681</v>
      </c>
      <c r="F241" s="79"/>
      <c r="G241" s="80">
        <v>1438.3</v>
      </c>
    </row>
    <row r="242" spans="1:7" ht="67.5">
      <c r="A242" s="155">
        <f t="shared" si="3"/>
        <v>227</v>
      </c>
      <c r="B242" s="81" t="s">
        <v>132</v>
      </c>
      <c r="C242" s="79" t="s">
        <v>505</v>
      </c>
      <c r="D242" s="79" t="s">
        <v>397</v>
      </c>
      <c r="E242" s="79" t="s">
        <v>133</v>
      </c>
      <c r="F242" s="79"/>
      <c r="G242" s="80">
        <v>1438.3</v>
      </c>
    </row>
    <row r="243" spans="1:7" ht="22.5">
      <c r="A243" s="155">
        <f t="shared" si="3"/>
        <v>228</v>
      </c>
      <c r="B243" s="78" t="s">
        <v>511</v>
      </c>
      <c r="C243" s="79" t="s">
        <v>505</v>
      </c>
      <c r="D243" s="79" t="s">
        <v>397</v>
      </c>
      <c r="E243" s="79" t="s">
        <v>133</v>
      </c>
      <c r="F243" s="79" t="s">
        <v>512</v>
      </c>
      <c r="G243" s="80">
        <v>1438.3</v>
      </c>
    </row>
    <row r="244" spans="1:7" ht="22.5">
      <c r="A244" s="155">
        <f t="shared" si="3"/>
        <v>229</v>
      </c>
      <c r="B244" s="78" t="s">
        <v>573</v>
      </c>
      <c r="C244" s="79" t="s">
        <v>505</v>
      </c>
      <c r="D244" s="79" t="s">
        <v>397</v>
      </c>
      <c r="E244" s="79" t="s">
        <v>133</v>
      </c>
      <c r="F244" s="79" t="s">
        <v>513</v>
      </c>
      <c r="G244" s="80">
        <v>1438.3</v>
      </c>
    </row>
    <row r="245" spans="1:7" ht="11.25">
      <c r="A245" s="155">
        <f t="shared" si="3"/>
        <v>230</v>
      </c>
      <c r="B245" s="78" t="s">
        <v>349</v>
      </c>
      <c r="C245" s="79" t="s">
        <v>505</v>
      </c>
      <c r="D245" s="79" t="s">
        <v>397</v>
      </c>
      <c r="E245" s="79" t="s">
        <v>682</v>
      </c>
      <c r="F245" s="79"/>
      <c r="G245" s="80">
        <v>16469.8</v>
      </c>
    </row>
    <row r="246" spans="1:7" ht="78.75">
      <c r="A246" s="155">
        <f t="shared" si="3"/>
        <v>231</v>
      </c>
      <c r="B246" s="81" t="s">
        <v>595</v>
      </c>
      <c r="C246" s="79" t="s">
        <v>505</v>
      </c>
      <c r="D246" s="79" t="s">
        <v>397</v>
      </c>
      <c r="E246" s="79" t="s">
        <v>596</v>
      </c>
      <c r="F246" s="79"/>
      <c r="G246" s="80">
        <v>15616</v>
      </c>
    </row>
    <row r="247" spans="1:7" ht="11.25">
      <c r="A247" s="155">
        <f t="shared" si="3"/>
        <v>232</v>
      </c>
      <c r="B247" s="78" t="s">
        <v>537</v>
      </c>
      <c r="C247" s="79" t="s">
        <v>505</v>
      </c>
      <c r="D247" s="79" t="s">
        <v>397</v>
      </c>
      <c r="E247" s="79" t="s">
        <v>596</v>
      </c>
      <c r="F247" s="79" t="s">
        <v>538</v>
      </c>
      <c r="G247" s="80">
        <v>15616</v>
      </c>
    </row>
    <row r="248" spans="1:7" ht="33.75">
      <c r="A248" s="155">
        <f t="shared" si="3"/>
        <v>233</v>
      </c>
      <c r="B248" s="78" t="s">
        <v>741</v>
      </c>
      <c r="C248" s="79" t="s">
        <v>505</v>
      </c>
      <c r="D248" s="79" t="s">
        <v>397</v>
      </c>
      <c r="E248" s="79" t="s">
        <v>596</v>
      </c>
      <c r="F248" s="79" t="s">
        <v>742</v>
      </c>
      <c r="G248" s="80">
        <v>15616</v>
      </c>
    </row>
    <row r="249" spans="1:7" ht="78.75">
      <c r="A249" s="155">
        <f t="shared" si="3"/>
        <v>234</v>
      </c>
      <c r="B249" s="81" t="s">
        <v>797</v>
      </c>
      <c r="C249" s="79" t="s">
        <v>505</v>
      </c>
      <c r="D249" s="79" t="s">
        <v>397</v>
      </c>
      <c r="E249" s="79" t="s">
        <v>798</v>
      </c>
      <c r="F249" s="79"/>
      <c r="G249" s="80">
        <v>30</v>
      </c>
    </row>
    <row r="250" spans="1:7" ht="22.5">
      <c r="A250" s="155">
        <f t="shared" si="3"/>
        <v>235</v>
      </c>
      <c r="B250" s="78" t="s">
        <v>511</v>
      </c>
      <c r="C250" s="79" t="s">
        <v>505</v>
      </c>
      <c r="D250" s="79" t="s">
        <v>397</v>
      </c>
      <c r="E250" s="79" t="s">
        <v>798</v>
      </c>
      <c r="F250" s="79" t="s">
        <v>512</v>
      </c>
      <c r="G250" s="80">
        <v>30</v>
      </c>
    </row>
    <row r="251" spans="1:7" ht="22.5">
      <c r="A251" s="155">
        <f t="shared" si="3"/>
        <v>236</v>
      </c>
      <c r="B251" s="78" t="s">
        <v>573</v>
      </c>
      <c r="C251" s="79" t="s">
        <v>505</v>
      </c>
      <c r="D251" s="79" t="s">
        <v>397</v>
      </c>
      <c r="E251" s="79" t="s">
        <v>798</v>
      </c>
      <c r="F251" s="79" t="s">
        <v>513</v>
      </c>
      <c r="G251" s="80">
        <v>30</v>
      </c>
    </row>
    <row r="252" spans="1:7" ht="67.5">
      <c r="A252" s="155">
        <f t="shared" si="3"/>
        <v>237</v>
      </c>
      <c r="B252" s="78" t="s">
        <v>629</v>
      </c>
      <c r="C252" s="79" t="s">
        <v>505</v>
      </c>
      <c r="D252" s="79" t="s">
        <v>397</v>
      </c>
      <c r="E252" s="79" t="s">
        <v>800</v>
      </c>
      <c r="F252" s="79"/>
      <c r="G252" s="80">
        <v>823.8</v>
      </c>
    </row>
    <row r="253" spans="1:7" ht="22.5">
      <c r="A253" s="155">
        <f t="shared" si="3"/>
        <v>238</v>
      </c>
      <c r="B253" s="78" t="s">
        <v>511</v>
      </c>
      <c r="C253" s="79" t="s">
        <v>505</v>
      </c>
      <c r="D253" s="79" t="s">
        <v>397</v>
      </c>
      <c r="E253" s="79" t="s">
        <v>800</v>
      </c>
      <c r="F253" s="79" t="s">
        <v>512</v>
      </c>
      <c r="G253" s="80">
        <v>823.8</v>
      </c>
    </row>
    <row r="254" spans="1:7" ht="22.5">
      <c r="A254" s="155">
        <f t="shared" si="3"/>
        <v>239</v>
      </c>
      <c r="B254" s="78" t="s">
        <v>573</v>
      </c>
      <c r="C254" s="79" t="s">
        <v>505</v>
      </c>
      <c r="D254" s="79" t="s">
        <v>397</v>
      </c>
      <c r="E254" s="79" t="s">
        <v>800</v>
      </c>
      <c r="F254" s="79" t="s">
        <v>513</v>
      </c>
      <c r="G254" s="80">
        <v>823.8</v>
      </c>
    </row>
    <row r="255" spans="1:7" ht="11.25">
      <c r="A255" s="155">
        <f t="shared" si="3"/>
        <v>240</v>
      </c>
      <c r="B255" s="78" t="s">
        <v>502</v>
      </c>
      <c r="C255" s="79" t="s">
        <v>505</v>
      </c>
      <c r="D255" s="79" t="s">
        <v>503</v>
      </c>
      <c r="E255" s="79"/>
      <c r="F255" s="79"/>
      <c r="G255" s="80">
        <v>770</v>
      </c>
    </row>
    <row r="256" spans="1:7" ht="22.5">
      <c r="A256" s="155">
        <f t="shared" si="3"/>
        <v>241</v>
      </c>
      <c r="B256" s="78" t="s">
        <v>527</v>
      </c>
      <c r="C256" s="79" t="s">
        <v>505</v>
      </c>
      <c r="D256" s="79" t="s">
        <v>503</v>
      </c>
      <c r="E256" s="79" t="s">
        <v>528</v>
      </c>
      <c r="F256" s="79"/>
      <c r="G256" s="80">
        <v>770</v>
      </c>
    </row>
    <row r="257" spans="1:7" ht="22.5">
      <c r="A257" s="155">
        <f t="shared" si="3"/>
        <v>242</v>
      </c>
      <c r="B257" s="78" t="s">
        <v>529</v>
      </c>
      <c r="C257" s="79" t="s">
        <v>505</v>
      </c>
      <c r="D257" s="79" t="s">
        <v>503</v>
      </c>
      <c r="E257" s="79" t="s">
        <v>530</v>
      </c>
      <c r="F257" s="79"/>
      <c r="G257" s="80">
        <v>770</v>
      </c>
    </row>
    <row r="258" spans="1:7" ht="33.75">
      <c r="A258" s="155">
        <f t="shared" si="3"/>
        <v>243</v>
      </c>
      <c r="B258" s="78" t="s">
        <v>597</v>
      </c>
      <c r="C258" s="79" t="s">
        <v>505</v>
      </c>
      <c r="D258" s="79" t="s">
        <v>503</v>
      </c>
      <c r="E258" s="79" t="s">
        <v>598</v>
      </c>
      <c r="F258" s="79"/>
      <c r="G258" s="80">
        <v>770</v>
      </c>
    </row>
    <row r="259" spans="1:7" ht="22.5">
      <c r="A259" s="155">
        <f t="shared" si="3"/>
        <v>244</v>
      </c>
      <c r="B259" s="78" t="s">
        <v>511</v>
      </c>
      <c r="C259" s="79" t="s">
        <v>505</v>
      </c>
      <c r="D259" s="79" t="s">
        <v>503</v>
      </c>
      <c r="E259" s="79" t="s">
        <v>598</v>
      </c>
      <c r="F259" s="79" t="s">
        <v>512</v>
      </c>
      <c r="G259" s="80">
        <v>770</v>
      </c>
    </row>
    <row r="260" spans="1:7" ht="22.5">
      <c r="A260" s="155">
        <f t="shared" si="3"/>
        <v>245</v>
      </c>
      <c r="B260" s="78" t="s">
        <v>573</v>
      </c>
      <c r="C260" s="79" t="s">
        <v>505</v>
      </c>
      <c r="D260" s="79" t="s">
        <v>503</v>
      </c>
      <c r="E260" s="79" t="s">
        <v>598</v>
      </c>
      <c r="F260" s="79" t="s">
        <v>513</v>
      </c>
      <c r="G260" s="80">
        <v>770</v>
      </c>
    </row>
    <row r="261" spans="1:7" ht="22.5">
      <c r="A261" s="155">
        <f t="shared" si="3"/>
        <v>246</v>
      </c>
      <c r="B261" s="78" t="s">
        <v>398</v>
      </c>
      <c r="C261" s="79" t="s">
        <v>505</v>
      </c>
      <c r="D261" s="79" t="s">
        <v>399</v>
      </c>
      <c r="E261" s="79"/>
      <c r="F261" s="79"/>
      <c r="G261" s="80">
        <v>5599</v>
      </c>
    </row>
    <row r="262" spans="1:7" ht="33.75">
      <c r="A262" s="155">
        <f t="shared" si="3"/>
        <v>247</v>
      </c>
      <c r="B262" s="78" t="s">
        <v>105</v>
      </c>
      <c r="C262" s="79" t="s">
        <v>505</v>
      </c>
      <c r="D262" s="79" t="s">
        <v>399</v>
      </c>
      <c r="E262" s="79" t="s">
        <v>106</v>
      </c>
      <c r="F262" s="79"/>
      <c r="G262" s="80">
        <v>5599</v>
      </c>
    </row>
    <row r="263" spans="1:7" ht="22.5">
      <c r="A263" s="155">
        <f t="shared" si="3"/>
        <v>248</v>
      </c>
      <c r="B263" s="78" t="s">
        <v>675</v>
      </c>
      <c r="C263" s="79" t="s">
        <v>505</v>
      </c>
      <c r="D263" s="79" t="s">
        <v>399</v>
      </c>
      <c r="E263" s="79" t="s">
        <v>676</v>
      </c>
      <c r="F263" s="79"/>
      <c r="G263" s="80">
        <v>200</v>
      </c>
    </row>
    <row r="264" spans="1:7" ht="78.75">
      <c r="A264" s="155">
        <f t="shared" si="3"/>
        <v>249</v>
      </c>
      <c r="B264" s="81" t="s">
        <v>801</v>
      </c>
      <c r="C264" s="79" t="s">
        <v>505</v>
      </c>
      <c r="D264" s="79" t="s">
        <v>399</v>
      </c>
      <c r="E264" s="79" t="s">
        <v>802</v>
      </c>
      <c r="F264" s="79"/>
      <c r="G264" s="80">
        <v>200</v>
      </c>
    </row>
    <row r="265" spans="1:7" ht="22.5">
      <c r="A265" s="155">
        <f t="shared" si="3"/>
        <v>250</v>
      </c>
      <c r="B265" s="78" t="s">
        <v>511</v>
      </c>
      <c r="C265" s="79" t="s">
        <v>505</v>
      </c>
      <c r="D265" s="79" t="s">
        <v>399</v>
      </c>
      <c r="E265" s="79" t="s">
        <v>802</v>
      </c>
      <c r="F265" s="79" t="s">
        <v>512</v>
      </c>
      <c r="G265" s="80">
        <v>200</v>
      </c>
    </row>
    <row r="266" spans="1:7" ht="22.5">
      <c r="A266" s="155">
        <f t="shared" si="3"/>
        <v>251</v>
      </c>
      <c r="B266" s="78" t="s">
        <v>573</v>
      </c>
      <c r="C266" s="79" t="s">
        <v>505</v>
      </c>
      <c r="D266" s="79" t="s">
        <v>399</v>
      </c>
      <c r="E266" s="79" t="s">
        <v>802</v>
      </c>
      <c r="F266" s="79" t="s">
        <v>513</v>
      </c>
      <c r="G266" s="80">
        <v>200</v>
      </c>
    </row>
    <row r="267" spans="1:7" ht="22.5">
      <c r="A267" s="155">
        <f t="shared" si="3"/>
        <v>252</v>
      </c>
      <c r="B267" s="78" t="s">
        <v>683</v>
      </c>
      <c r="C267" s="79" t="s">
        <v>505</v>
      </c>
      <c r="D267" s="79" t="s">
        <v>399</v>
      </c>
      <c r="E267" s="79" t="s">
        <v>684</v>
      </c>
      <c r="F267" s="79"/>
      <c r="G267" s="80">
        <v>4549</v>
      </c>
    </row>
    <row r="268" spans="1:7" ht="78.75">
      <c r="A268" s="155">
        <f t="shared" si="3"/>
        <v>253</v>
      </c>
      <c r="B268" s="81" t="s">
        <v>805</v>
      </c>
      <c r="C268" s="79" t="s">
        <v>505</v>
      </c>
      <c r="D268" s="79" t="s">
        <v>399</v>
      </c>
      <c r="E268" s="79" t="s">
        <v>685</v>
      </c>
      <c r="F268" s="79"/>
      <c r="G268" s="80">
        <v>4549</v>
      </c>
    </row>
    <row r="269" spans="1:7" ht="56.25">
      <c r="A269" s="155">
        <f t="shared" si="3"/>
        <v>254</v>
      </c>
      <c r="B269" s="78" t="s">
        <v>345</v>
      </c>
      <c r="C269" s="79" t="s">
        <v>505</v>
      </c>
      <c r="D269" s="79" t="s">
        <v>399</v>
      </c>
      <c r="E269" s="79" t="s">
        <v>685</v>
      </c>
      <c r="F269" s="79" t="s">
        <v>346</v>
      </c>
      <c r="G269" s="80">
        <v>2401.9</v>
      </c>
    </row>
    <row r="270" spans="1:7" ht="11.25">
      <c r="A270" s="155">
        <f t="shared" si="3"/>
        <v>255</v>
      </c>
      <c r="B270" s="78" t="s">
        <v>686</v>
      </c>
      <c r="C270" s="79" t="s">
        <v>505</v>
      </c>
      <c r="D270" s="79" t="s">
        <v>399</v>
      </c>
      <c r="E270" s="79" t="s">
        <v>685</v>
      </c>
      <c r="F270" s="79" t="s">
        <v>616</v>
      </c>
      <c r="G270" s="80">
        <v>2401.9</v>
      </c>
    </row>
    <row r="271" spans="1:7" ht="22.5">
      <c r="A271" s="155">
        <f t="shared" si="3"/>
        <v>256</v>
      </c>
      <c r="B271" s="78" t="s">
        <v>511</v>
      </c>
      <c r="C271" s="79" t="s">
        <v>505</v>
      </c>
      <c r="D271" s="79" t="s">
        <v>399</v>
      </c>
      <c r="E271" s="79" t="s">
        <v>685</v>
      </c>
      <c r="F271" s="79" t="s">
        <v>512</v>
      </c>
      <c r="G271" s="80">
        <v>2147.1</v>
      </c>
    </row>
    <row r="272" spans="1:7" ht="22.5">
      <c r="A272" s="155">
        <f t="shared" si="3"/>
        <v>257</v>
      </c>
      <c r="B272" s="78" t="s">
        <v>573</v>
      </c>
      <c r="C272" s="79" t="s">
        <v>505</v>
      </c>
      <c r="D272" s="79" t="s">
        <v>399</v>
      </c>
      <c r="E272" s="79" t="s">
        <v>685</v>
      </c>
      <c r="F272" s="79" t="s">
        <v>513</v>
      </c>
      <c r="G272" s="80">
        <v>2147.1</v>
      </c>
    </row>
    <row r="273" spans="1:7" ht="11.25">
      <c r="A273" s="155">
        <f t="shared" si="3"/>
        <v>258</v>
      </c>
      <c r="B273" s="78" t="s">
        <v>349</v>
      </c>
      <c r="C273" s="79" t="s">
        <v>505</v>
      </c>
      <c r="D273" s="79" t="s">
        <v>399</v>
      </c>
      <c r="E273" s="79" t="s">
        <v>682</v>
      </c>
      <c r="F273" s="79"/>
      <c r="G273" s="80">
        <v>850</v>
      </c>
    </row>
    <row r="274" spans="1:7" ht="78.75">
      <c r="A274" s="155">
        <f aca="true" t="shared" si="4" ref="A274:A337">A273+1</f>
        <v>259</v>
      </c>
      <c r="B274" s="81" t="s">
        <v>599</v>
      </c>
      <c r="C274" s="79" t="s">
        <v>505</v>
      </c>
      <c r="D274" s="79" t="s">
        <v>399</v>
      </c>
      <c r="E274" s="79" t="s">
        <v>687</v>
      </c>
      <c r="F274" s="79"/>
      <c r="G274" s="80">
        <v>850</v>
      </c>
    </row>
    <row r="275" spans="1:7" ht="22.5">
      <c r="A275" s="155">
        <f t="shared" si="4"/>
        <v>260</v>
      </c>
      <c r="B275" s="78" t="s">
        <v>511</v>
      </c>
      <c r="C275" s="79" t="s">
        <v>505</v>
      </c>
      <c r="D275" s="79" t="s">
        <v>399</v>
      </c>
      <c r="E275" s="79" t="s">
        <v>687</v>
      </c>
      <c r="F275" s="79" t="s">
        <v>512</v>
      </c>
      <c r="G275" s="80">
        <v>850</v>
      </c>
    </row>
    <row r="276" spans="1:7" ht="22.5">
      <c r="A276" s="155">
        <f t="shared" si="4"/>
        <v>261</v>
      </c>
      <c r="B276" s="78" t="s">
        <v>573</v>
      </c>
      <c r="C276" s="79" t="s">
        <v>505</v>
      </c>
      <c r="D276" s="79" t="s">
        <v>399</v>
      </c>
      <c r="E276" s="79" t="s">
        <v>687</v>
      </c>
      <c r="F276" s="79" t="s">
        <v>513</v>
      </c>
      <c r="G276" s="80">
        <v>850</v>
      </c>
    </row>
    <row r="277" spans="1:7" ht="11.25">
      <c r="A277" s="155">
        <f t="shared" si="4"/>
        <v>262</v>
      </c>
      <c r="B277" s="78" t="s">
        <v>688</v>
      </c>
      <c r="C277" s="79" t="s">
        <v>505</v>
      </c>
      <c r="D277" s="79" t="s">
        <v>400</v>
      </c>
      <c r="E277" s="79"/>
      <c r="F277" s="79"/>
      <c r="G277" s="80">
        <v>2959.5</v>
      </c>
    </row>
    <row r="278" spans="1:7" ht="11.25">
      <c r="A278" s="155">
        <f t="shared" si="4"/>
        <v>263</v>
      </c>
      <c r="B278" s="78" t="s">
        <v>403</v>
      </c>
      <c r="C278" s="79" t="s">
        <v>505</v>
      </c>
      <c r="D278" s="79" t="s">
        <v>404</v>
      </c>
      <c r="E278" s="79"/>
      <c r="F278" s="79"/>
      <c r="G278" s="80">
        <v>355.5</v>
      </c>
    </row>
    <row r="279" spans="1:7" ht="33.75">
      <c r="A279" s="155">
        <f t="shared" si="4"/>
        <v>264</v>
      </c>
      <c r="B279" s="78" t="s">
        <v>105</v>
      </c>
      <c r="C279" s="79" t="s">
        <v>505</v>
      </c>
      <c r="D279" s="79" t="s">
        <v>404</v>
      </c>
      <c r="E279" s="79" t="s">
        <v>106</v>
      </c>
      <c r="F279" s="79"/>
      <c r="G279" s="80">
        <v>355.5</v>
      </c>
    </row>
    <row r="280" spans="1:7" ht="11.25">
      <c r="A280" s="155">
        <f t="shared" si="4"/>
        <v>265</v>
      </c>
      <c r="B280" s="78" t="s">
        <v>349</v>
      </c>
      <c r="C280" s="79" t="s">
        <v>505</v>
      </c>
      <c r="D280" s="79" t="s">
        <v>404</v>
      </c>
      <c r="E280" s="79" t="s">
        <v>682</v>
      </c>
      <c r="F280" s="79"/>
      <c r="G280" s="80">
        <v>355.5</v>
      </c>
    </row>
    <row r="281" spans="1:7" ht="90">
      <c r="A281" s="155">
        <f t="shared" si="4"/>
        <v>266</v>
      </c>
      <c r="B281" s="81" t="s">
        <v>806</v>
      </c>
      <c r="C281" s="79" t="s">
        <v>505</v>
      </c>
      <c r="D281" s="79" t="s">
        <v>404</v>
      </c>
      <c r="E281" s="79" t="s">
        <v>807</v>
      </c>
      <c r="F281" s="79"/>
      <c r="G281" s="80">
        <v>188.5</v>
      </c>
    </row>
    <row r="282" spans="1:7" ht="22.5">
      <c r="A282" s="155">
        <f t="shared" si="4"/>
        <v>267</v>
      </c>
      <c r="B282" s="78" t="s">
        <v>511</v>
      </c>
      <c r="C282" s="79" t="s">
        <v>505</v>
      </c>
      <c r="D282" s="79" t="s">
        <v>404</v>
      </c>
      <c r="E282" s="79" t="s">
        <v>807</v>
      </c>
      <c r="F282" s="79" t="s">
        <v>512</v>
      </c>
      <c r="G282" s="80">
        <v>188.5</v>
      </c>
    </row>
    <row r="283" spans="1:7" ht="22.5">
      <c r="A283" s="155">
        <f t="shared" si="4"/>
        <v>268</v>
      </c>
      <c r="B283" s="78" t="s">
        <v>573</v>
      </c>
      <c r="C283" s="79" t="s">
        <v>505</v>
      </c>
      <c r="D283" s="79" t="s">
        <v>404</v>
      </c>
      <c r="E283" s="79" t="s">
        <v>807</v>
      </c>
      <c r="F283" s="79" t="s">
        <v>513</v>
      </c>
      <c r="G283" s="80">
        <v>188.5</v>
      </c>
    </row>
    <row r="284" spans="1:7" ht="90">
      <c r="A284" s="155">
        <f t="shared" si="4"/>
        <v>269</v>
      </c>
      <c r="B284" s="81" t="s">
        <v>808</v>
      </c>
      <c r="C284" s="79" t="s">
        <v>505</v>
      </c>
      <c r="D284" s="79" t="s">
        <v>404</v>
      </c>
      <c r="E284" s="79" t="s">
        <v>809</v>
      </c>
      <c r="F284" s="79"/>
      <c r="G284" s="80">
        <v>117</v>
      </c>
    </row>
    <row r="285" spans="1:7" ht="22.5">
      <c r="A285" s="155">
        <f t="shared" si="4"/>
        <v>270</v>
      </c>
      <c r="B285" s="78" t="s">
        <v>511</v>
      </c>
      <c r="C285" s="79" t="s">
        <v>505</v>
      </c>
      <c r="D285" s="79" t="s">
        <v>404</v>
      </c>
      <c r="E285" s="79" t="s">
        <v>809</v>
      </c>
      <c r="F285" s="79" t="s">
        <v>512</v>
      </c>
      <c r="G285" s="80">
        <v>117</v>
      </c>
    </row>
    <row r="286" spans="1:7" ht="22.5">
      <c r="A286" s="155">
        <f t="shared" si="4"/>
        <v>271</v>
      </c>
      <c r="B286" s="78" t="s">
        <v>573</v>
      </c>
      <c r="C286" s="79" t="s">
        <v>505</v>
      </c>
      <c r="D286" s="79" t="s">
        <v>404</v>
      </c>
      <c r="E286" s="79" t="s">
        <v>809</v>
      </c>
      <c r="F286" s="79" t="s">
        <v>513</v>
      </c>
      <c r="G286" s="80">
        <v>117</v>
      </c>
    </row>
    <row r="287" spans="1:7" ht="78.75">
      <c r="A287" s="155">
        <f t="shared" si="4"/>
        <v>272</v>
      </c>
      <c r="B287" s="81" t="s">
        <v>630</v>
      </c>
      <c r="C287" s="79" t="s">
        <v>505</v>
      </c>
      <c r="D287" s="79" t="s">
        <v>404</v>
      </c>
      <c r="E287" s="79" t="s">
        <v>631</v>
      </c>
      <c r="F287" s="79"/>
      <c r="G287" s="80">
        <v>30</v>
      </c>
    </row>
    <row r="288" spans="1:7" ht="22.5">
      <c r="A288" s="155">
        <f t="shared" si="4"/>
        <v>273</v>
      </c>
      <c r="B288" s="78" t="s">
        <v>511</v>
      </c>
      <c r="C288" s="79" t="s">
        <v>505</v>
      </c>
      <c r="D288" s="79" t="s">
        <v>404</v>
      </c>
      <c r="E288" s="79" t="s">
        <v>631</v>
      </c>
      <c r="F288" s="79" t="s">
        <v>512</v>
      </c>
      <c r="G288" s="80">
        <v>30</v>
      </c>
    </row>
    <row r="289" spans="1:7" ht="22.5">
      <c r="A289" s="155">
        <f t="shared" si="4"/>
        <v>274</v>
      </c>
      <c r="B289" s="78" t="s">
        <v>573</v>
      </c>
      <c r="C289" s="79" t="s">
        <v>505</v>
      </c>
      <c r="D289" s="79" t="s">
        <v>404</v>
      </c>
      <c r="E289" s="79" t="s">
        <v>631</v>
      </c>
      <c r="F289" s="79" t="s">
        <v>513</v>
      </c>
      <c r="G289" s="80">
        <v>30</v>
      </c>
    </row>
    <row r="290" spans="1:7" ht="78.75">
      <c r="A290" s="155">
        <f t="shared" si="4"/>
        <v>275</v>
      </c>
      <c r="B290" s="81" t="s">
        <v>632</v>
      </c>
      <c r="C290" s="79" t="s">
        <v>505</v>
      </c>
      <c r="D290" s="79" t="s">
        <v>404</v>
      </c>
      <c r="E290" s="79" t="s">
        <v>633</v>
      </c>
      <c r="F290" s="79"/>
      <c r="G290" s="80">
        <v>20</v>
      </c>
    </row>
    <row r="291" spans="1:7" ht="22.5">
      <c r="A291" s="155">
        <f t="shared" si="4"/>
        <v>276</v>
      </c>
      <c r="B291" s="78" t="s">
        <v>511</v>
      </c>
      <c r="C291" s="79" t="s">
        <v>505</v>
      </c>
      <c r="D291" s="79" t="s">
        <v>404</v>
      </c>
      <c r="E291" s="79" t="s">
        <v>633</v>
      </c>
      <c r="F291" s="79" t="s">
        <v>512</v>
      </c>
      <c r="G291" s="80">
        <v>20</v>
      </c>
    </row>
    <row r="292" spans="1:7" ht="22.5">
      <c r="A292" s="155">
        <f t="shared" si="4"/>
        <v>277</v>
      </c>
      <c r="B292" s="78" t="s">
        <v>573</v>
      </c>
      <c r="C292" s="79" t="s">
        <v>505</v>
      </c>
      <c r="D292" s="79" t="s">
        <v>404</v>
      </c>
      <c r="E292" s="79" t="s">
        <v>633</v>
      </c>
      <c r="F292" s="79" t="s">
        <v>513</v>
      </c>
      <c r="G292" s="80">
        <v>20</v>
      </c>
    </row>
    <row r="293" spans="1:7" ht="11.25">
      <c r="A293" s="155">
        <f t="shared" si="4"/>
        <v>278</v>
      </c>
      <c r="B293" s="78" t="s">
        <v>405</v>
      </c>
      <c r="C293" s="79" t="s">
        <v>505</v>
      </c>
      <c r="D293" s="79" t="s">
        <v>406</v>
      </c>
      <c r="E293" s="79"/>
      <c r="F293" s="79"/>
      <c r="G293" s="80">
        <v>2604</v>
      </c>
    </row>
    <row r="294" spans="1:7" ht="22.5">
      <c r="A294" s="155">
        <f t="shared" si="4"/>
        <v>279</v>
      </c>
      <c r="B294" s="78" t="s">
        <v>689</v>
      </c>
      <c r="C294" s="79" t="s">
        <v>505</v>
      </c>
      <c r="D294" s="79" t="s">
        <v>406</v>
      </c>
      <c r="E294" s="79" t="s">
        <v>690</v>
      </c>
      <c r="F294" s="79"/>
      <c r="G294" s="80">
        <v>2604</v>
      </c>
    </row>
    <row r="295" spans="1:7" ht="11.25">
      <c r="A295" s="155">
        <f t="shared" si="4"/>
        <v>280</v>
      </c>
      <c r="B295" s="78" t="s">
        <v>691</v>
      </c>
      <c r="C295" s="79" t="s">
        <v>505</v>
      </c>
      <c r="D295" s="79" t="s">
        <v>406</v>
      </c>
      <c r="E295" s="79" t="s">
        <v>692</v>
      </c>
      <c r="F295" s="79"/>
      <c r="G295" s="80">
        <v>2452</v>
      </c>
    </row>
    <row r="296" spans="1:7" ht="90">
      <c r="A296" s="155">
        <f t="shared" si="4"/>
        <v>281</v>
      </c>
      <c r="B296" s="81" t="s">
        <v>634</v>
      </c>
      <c r="C296" s="79" t="s">
        <v>505</v>
      </c>
      <c r="D296" s="79" t="s">
        <v>406</v>
      </c>
      <c r="E296" s="79" t="s">
        <v>635</v>
      </c>
      <c r="F296" s="79"/>
      <c r="G296" s="80">
        <v>15.9</v>
      </c>
    </row>
    <row r="297" spans="1:7" ht="22.5">
      <c r="A297" s="155">
        <f t="shared" si="4"/>
        <v>282</v>
      </c>
      <c r="B297" s="78" t="s">
        <v>507</v>
      </c>
      <c r="C297" s="79" t="s">
        <v>505</v>
      </c>
      <c r="D297" s="79" t="s">
        <v>406</v>
      </c>
      <c r="E297" s="79" t="s">
        <v>635</v>
      </c>
      <c r="F297" s="79" t="s">
        <v>355</v>
      </c>
      <c r="G297" s="80">
        <v>15.9</v>
      </c>
    </row>
    <row r="298" spans="1:7" ht="11.25">
      <c r="A298" s="155">
        <f t="shared" si="4"/>
        <v>283</v>
      </c>
      <c r="B298" s="78" t="s">
        <v>356</v>
      </c>
      <c r="C298" s="79" t="s">
        <v>505</v>
      </c>
      <c r="D298" s="79" t="s">
        <v>406</v>
      </c>
      <c r="E298" s="79" t="s">
        <v>635</v>
      </c>
      <c r="F298" s="79" t="s">
        <v>357</v>
      </c>
      <c r="G298" s="80">
        <v>15.9</v>
      </c>
    </row>
    <row r="299" spans="1:7" ht="56.25">
      <c r="A299" s="155">
        <f t="shared" si="4"/>
        <v>284</v>
      </c>
      <c r="B299" s="78" t="s">
        <v>693</v>
      </c>
      <c r="C299" s="79" t="s">
        <v>505</v>
      </c>
      <c r="D299" s="79" t="s">
        <v>406</v>
      </c>
      <c r="E299" s="79" t="s">
        <v>694</v>
      </c>
      <c r="F299" s="79"/>
      <c r="G299" s="80">
        <v>497.9</v>
      </c>
    </row>
    <row r="300" spans="1:7" ht="22.5">
      <c r="A300" s="155">
        <f t="shared" si="4"/>
        <v>285</v>
      </c>
      <c r="B300" s="78" t="s">
        <v>507</v>
      </c>
      <c r="C300" s="79" t="s">
        <v>505</v>
      </c>
      <c r="D300" s="79" t="s">
        <v>406</v>
      </c>
      <c r="E300" s="79" t="s">
        <v>694</v>
      </c>
      <c r="F300" s="79" t="s">
        <v>355</v>
      </c>
      <c r="G300" s="80">
        <v>497.9</v>
      </c>
    </row>
    <row r="301" spans="1:7" ht="56.25">
      <c r="A301" s="155">
        <f t="shared" si="4"/>
        <v>286</v>
      </c>
      <c r="B301" s="78" t="s">
        <v>358</v>
      </c>
      <c r="C301" s="79" t="s">
        <v>505</v>
      </c>
      <c r="D301" s="79" t="s">
        <v>406</v>
      </c>
      <c r="E301" s="79" t="s">
        <v>359</v>
      </c>
      <c r="F301" s="79"/>
      <c r="G301" s="80">
        <v>1888.4</v>
      </c>
    </row>
    <row r="302" spans="1:7" ht="22.5">
      <c r="A302" s="155">
        <f t="shared" si="4"/>
        <v>287</v>
      </c>
      <c r="B302" s="78" t="s">
        <v>507</v>
      </c>
      <c r="C302" s="79" t="s">
        <v>505</v>
      </c>
      <c r="D302" s="79" t="s">
        <v>406</v>
      </c>
      <c r="E302" s="79" t="s">
        <v>359</v>
      </c>
      <c r="F302" s="79" t="s">
        <v>355</v>
      </c>
      <c r="G302" s="80">
        <v>1888.4</v>
      </c>
    </row>
    <row r="303" spans="1:7" ht="11.25">
      <c r="A303" s="155">
        <f t="shared" si="4"/>
        <v>288</v>
      </c>
      <c r="B303" s="78" t="s">
        <v>356</v>
      </c>
      <c r="C303" s="79" t="s">
        <v>505</v>
      </c>
      <c r="D303" s="79" t="s">
        <v>406</v>
      </c>
      <c r="E303" s="79" t="s">
        <v>359</v>
      </c>
      <c r="F303" s="79" t="s">
        <v>357</v>
      </c>
      <c r="G303" s="80">
        <v>1888.4</v>
      </c>
    </row>
    <row r="304" spans="1:7" ht="67.5">
      <c r="A304" s="155">
        <f t="shared" si="4"/>
        <v>289</v>
      </c>
      <c r="B304" s="81" t="s">
        <v>360</v>
      </c>
      <c r="C304" s="79" t="s">
        <v>505</v>
      </c>
      <c r="D304" s="79" t="s">
        <v>406</v>
      </c>
      <c r="E304" s="79" t="s">
        <v>361</v>
      </c>
      <c r="F304" s="79"/>
      <c r="G304" s="80">
        <v>49.8</v>
      </c>
    </row>
    <row r="305" spans="1:7" ht="22.5">
      <c r="A305" s="155">
        <f t="shared" si="4"/>
        <v>290</v>
      </c>
      <c r="B305" s="78" t="s">
        <v>507</v>
      </c>
      <c r="C305" s="79" t="s">
        <v>505</v>
      </c>
      <c r="D305" s="79" t="s">
        <v>406</v>
      </c>
      <c r="E305" s="79" t="s">
        <v>361</v>
      </c>
      <c r="F305" s="79" t="s">
        <v>355</v>
      </c>
      <c r="G305" s="80">
        <v>49.8</v>
      </c>
    </row>
    <row r="306" spans="1:7" ht="11.25">
      <c r="A306" s="155">
        <f t="shared" si="4"/>
        <v>291</v>
      </c>
      <c r="B306" s="78" t="s">
        <v>356</v>
      </c>
      <c r="C306" s="79" t="s">
        <v>505</v>
      </c>
      <c r="D306" s="79" t="s">
        <v>406</v>
      </c>
      <c r="E306" s="79" t="s">
        <v>361</v>
      </c>
      <c r="F306" s="79" t="s">
        <v>357</v>
      </c>
      <c r="G306" s="80">
        <v>49.8</v>
      </c>
    </row>
    <row r="307" spans="1:7" ht="33.75">
      <c r="A307" s="155">
        <f t="shared" si="4"/>
        <v>292</v>
      </c>
      <c r="B307" s="78" t="s">
        <v>362</v>
      </c>
      <c r="C307" s="79" t="s">
        <v>505</v>
      </c>
      <c r="D307" s="79" t="s">
        <v>406</v>
      </c>
      <c r="E307" s="79" t="s">
        <v>363</v>
      </c>
      <c r="F307" s="79"/>
      <c r="G307" s="80">
        <v>152</v>
      </c>
    </row>
    <row r="308" spans="1:7" ht="67.5">
      <c r="A308" s="155">
        <f t="shared" si="4"/>
        <v>293</v>
      </c>
      <c r="B308" s="81" t="s">
        <v>364</v>
      </c>
      <c r="C308" s="79" t="s">
        <v>505</v>
      </c>
      <c r="D308" s="79" t="s">
        <v>406</v>
      </c>
      <c r="E308" s="79" t="s">
        <v>365</v>
      </c>
      <c r="F308" s="79"/>
      <c r="G308" s="80">
        <v>75</v>
      </c>
    </row>
    <row r="309" spans="1:7" ht="22.5">
      <c r="A309" s="155">
        <f t="shared" si="4"/>
        <v>294</v>
      </c>
      <c r="B309" s="78" t="s">
        <v>511</v>
      </c>
      <c r="C309" s="79" t="s">
        <v>505</v>
      </c>
      <c r="D309" s="79" t="s">
        <v>406</v>
      </c>
      <c r="E309" s="79" t="s">
        <v>365</v>
      </c>
      <c r="F309" s="79" t="s">
        <v>512</v>
      </c>
      <c r="G309" s="80">
        <v>75</v>
      </c>
    </row>
    <row r="310" spans="1:7" ht="22.5">
      <c r="A310" s="155">
        <f t="shared" si="4"/>
        <v>295</v>
      </c>
      <c r="B310" s="78" t="s">
        <v>573</v>
      </c>
      <c r="C310" s="79" t="s">
        <v>505</v>
      </c>
      <c r="D310" s="79" t="s">
        <v>406</v>
      </c>
      <c r="E310" s="79" t="s">
        <v>365</v>
      </c>
      <c r="F310" s="79" t="s">
        <v>513</v>
      </c>
      <c r="G310" s="80">
        <v>75</v>
      </c>
    </row>
    <row r="311" spans="1:7" ht="67.5">
      <c r="A311" s="155">
        <f t="shared" si="4"/>
        <v>296</v>
      </c>
      <c r="B311" s="81" t="s">
        <v>0</v>
      </c>
      <c r="C311" s="79" t="s">
        <v>505</v>
      </c>
      <c r="D311" s="79" t="s">
        <v>406</v>
      </c>
      <c r="E311" s="79" t="s">
        <v>1</v>
      </c>
      <c r="F311" s="79"/>
      <c r="G311" s="80">
        <v>77</v>
      </c>
    </row>
    <row r="312" spans="1:7" ht="22.5">
      <c r="A312" s="155">
        <f t="shared" si="4"/>
        <v>297</v>
      </c>
      <c r="B312" s="78" t="s">
        <v>507</v>
      </c>
      <c r="C312" s="79" t="s">
        <v>505</v>
      </c>
      <c r="D312" s="79" t="s">
        <v>406</v>
      </c>
      <c r="E312" s="79" t="s">
        <v>1</v>
      </c>
      <c r="F312" s="79" t="s">
        <v>355</v>
      </c>
      <c r="G312" s="80">
        <v>77</v>
      </c>
    </row>
    <row r="313" spans="1:7" ht="11.25">
      <c r="A313" s="155">
        <f t="shared" si="4"/>
        <v>298</v>
      </c>
      <c r="B313" s="78" t="s">
        <v>356</v>
      </c>
      <c r="C313" s="79" t="s">
        <v>505</v>
      </c>
      <c r="D313" s="79" t="s">
        <v>406</v>
      </c>
      <c r="E313" s="79" t="s">
        <v>1</v>
      </c>
      <c r="F313" s="79" t="s">
        <v>357</v>
      </c>
      <c r="G313" s="80">
        <v>77</v>
      </c>
    </row>
    <row r="314" spans="1:7" ht="45">
      <c r="A314" s="155">
        <f t="shared" si="4"/>
        <v>299</v>
      </c>
      <c r="B314" s="108" t="s">
        <v>134</v>
      </c>
      <c r="C314" s="109" t="s">
        <v>505</v>
      </c>
      <c r="D314" s="109" t="s">
        <v>406</v>
      </c>
      <c r="E314" s="109" t="s">
        <v>1</v>
      </c>
      <c r="F314" s="109" t="s">
        <v>135</v>
      </c>
      <c r="G314" s="110">
        <v>77</v>
      </c>
    </row>
    <row r="315" spans="1:7" ht="11.25">
      <c r="A315" s="155">
        <f t="shared" si="4"/>
        <v>300</v>
      </c>
      <c r="B315" s="78" t="s">
        <v>409</v>
      </c>
      <c r="C315" s="79" t="s">
        <v>505</v>
      </c>
      <c r="D315" s="79" t="s">
        <v>410</v>
      </c>
      <c r="E315" s="79"/>
      <c r="F315" s="79"/>
      <c r="G315" s="80">
        <v>33020.5</v>
      </c>
    </row>
    <row r="316" spans="1:7" ht="11.25">
      <c r="A316" s="155">
        <f t="shared" si="4"/>
        <v>301</v>
      </c>
      <c r="B316" s="78" t="s">
        <v>411</v>
      </c>
      <c r="C316" s="79" t="s">
        <v>505</v>
      </c>
      <c r="D316" s="79" t="s">
        <v>412</v>
      </c>
      <c r="E316" s="79"/>
      <c r="F316" s="79"/>
      <c r="G316" s="80">
        <v>31737.7</v>
      </c>
    </row>
    <row r="317" spans="1:7" ht="11.25">
      <c r="A317" s="155">
        <f t="shared" si="4"/>
        <v>302</v>
      </c>
      <c r="B317" s="78" t="s">
        <v>10</v>
      </c>
      <c r="C317" s="79" t="s">
        <v>505</v>
      </c>
      <c r="D317" s="79" t="s">
        <v>412</v>
      </c>
      <c r="E317" s="79" t="s">
        <v>11</v>
      </c>
      <c r="F317" s="79"/>
      <c r="G317" s="80">
        <v>31737.7</v>
      </c>
    </row>
    <row r="318" spans="1:7" ht="11.25">
      <c r="A318" s="155">
        <f t="shared" si="4"/>
        <v>303</v>
      </c>
      <c r="B318" s="78" t="s">
        <v>810</v>
      </c>
      <c r="C318" s="79" t="s">
        <v>505</v>
      </c>
      <c r="D318" s="79" t="s">
        <v>412</v>
      </c>
      <c r="E318" s="79" t="s">
        <v>12</v>
      </c>
      <c r="F318" s="79"/>
      <c r="G318" s="80">
        <v>403.4</v>
      </c>
    </row>
    <row r="319" spans="1:7" ht="56.25">
      <c r="A319" s="155">
        <f t="shared" si="4"/>
        <v>304</v>
      </c>
      <c r="B319" s="78" t="s">
        <v>811</v>
      </c>
      <c r="C319" s="79" t="s">
        <v>505</v>
      </c>
      <c r="D319" s="79" t="s">
        <v>412</v>
      </c>
      <c r="E319" s="79" t="s">
        <v>600</v>
      </c>
      <c r="F319" s="79"/>
      <c r="G319" s="80">
        <v>30.7</v>
      </c>
    </row>
    <row r="320" spans="1:7" ht="22.5">
      <c r="A320" s="155">
        <f t="shared" si="4"/>
        <v>305</v>
      </c>
      <c r="B320" s="78" t="s">
        <v>507</v>
      </c>
      <c r="C320" s="79" t="s">
        <v>505</v>
      </c>
      <c r="D320" s="79" t="s">
        <v>412</v>
      </c>
      <c r="E320" s="79" t="s">
        <v>600</v>
      </c>
      <c r="F320" s="79" t="s">
        <v>355</v>
      </c>
      <c r="G320" s="80">
        <v>30.7</v>
      </c>
    </row>
    <row r="321" spans="1:7" ht="11.25">
      <c r="A321" s="155">
        <f t="shared" si="4"/>
        <v>306</v>
      </c>
      <c r="B321" s="78" t="s">
        <v>356</v>
      </c>
      <c r="C321" s="79" t="s">
        <v>505</v>
      </c>
      <c r="D321" s="79" t="s">
        <v>412</v>
      </c>
      <c r="E321" s="79" t="s">
        <v>600</v>
      </c>
      <c r="F321" s="79" t="s">
        <v>357</v>
      </c>
      <c r="G321" s="80">
        <v>30.7</v>
      </c>
    </row>
    <row r="322" spans="1:7" ht="45">
      <c r="A322" s="155">
        <f t="shared" si="4"/>
        <v>307</v>
      </c>
      <c r="B322" s="78" t="s">
        <v>812</v>
      </c>
      <c r="C322" s="79" t="s">
        <v>505</v>
      </c>
      <c r="D322" s="79" t="s">
        <v>412</v>
      </c>
      <c r="E322" s="79" t="s">
        <v>813</v>
      </c>
      <c r="F322" s="79"/>
      <c r="G322" s="80">
        <v>283.2</v>
      </c>
    </row>
    <row r="323" spans="1:7" ht="22.5">
      <c r="A323" s="155">
        <f t="shared" si="4"/>
        <v>308</v>
      </c>
      <c r="B323" s="78" t="s">
        <v>507</v>
      </c>
      <c r="C323" s="79" t="s">
        <v>505</v>
      </c>
      <c r="D323" s="79" t="s">
        <v>412</v>
      </c>
      <c r="E323" s="79" t="s">
        <v>813</v>
      </c>
      <c r="F323" s="79" t="s">
        <v>355</v>
      </c>
      <c r="G323" s="80">
        <v>283.2</v>
      </c>
    </row>
    <row r="324" spans="1:7" ht="11.25">
      <c r="A324" s="155">
        <f t="shared" si="4"/>
        <v>309</v>
      </c>
      <c r="B324" s="78" t="s">
        <v>356</v>
      </c>
      <c r="C324" s="79" t="s">
        <v>505</v>
      </c>
      <c r="D324" s="79" t="s">
        <v>412</v>
      </c>
      <c r="E324" s="79" t="s">
        <v>813</v>
      </c>
      <c r="F324" s="79" t="s">
        <v>357</v>
      </c>
      <c r="G324" s="80">
        <v>283.2</v>
      </c>
    </row>
    <row r="325" spans="1:7" ht="56.25">
      <c r="A325" s="155">
        <f t="shared" si="4"/>
        <v>310</v>
      </c>
      <c r="B325" s="78" t="s">
        <v>814</v>
      </c>
      <c r="C325" s="79" t="s">
        <v>505</v>
      </c>
      <c r="D325" s="79" t="s">
        <v>412</v>
      </c>
      <c r="E325" s="79" t="s">
        <v>13</v>
      </c>
      <c r="F325" s="79"/>
      <c r="G325" s="80">
        <v>89.5</v>
      </c>
    </row>
    <row r="326" spans="1:7" ht="22.5">
      <c r="A326" s="155">
        <f t="shared" si="4"/>
        <v>311</v>
      </c>
      <c r="B326" s="78" t="s">
        <v>507</v>
      </c>
      <c r="C326" s="79" t="s">
        <v>505</v>
      </c>
      <c r="D326" s="79" t="s">
        <v>412</v>
      </c>
      <c r="E326" s="79" t="s">
        <v>13</v>
      </c>
      <c r="F326" s="79" t="s">
        <v>355</v>
      </c>
      <c r="G326" s="80">
        <v>89.5</v>
      </c>
    </row>
    <row r="327" spans="1:7" ht="11.25">
      <c r="A327" s="155">
        <f t="shared" si="4"/>
        <v>312</v>
      </c>
      <c r="B327" s="78" t="s">
        <v>356</v>
      </c>
      <c r="C327" s="79" t="s">
        <v>505</v>
      </c>
      <c r="D327" s="79" t="s">
        <v>412</v>
      </c>
      <c r="E327" s="79" t="s">
        <v>13</v>
      </c>
      <c r="F327" s="79" t="s">
        <v>357</v>
      </c>
      <c r="G327" s="80">
        <v>89.5</v>
      </c>
    </row>
    <row r="328" spans="1:7" ht="22.5">
      <c r="A328" s="155">
        <f t="shared" si="4"/>
        <v>313</v>
      </c>
      <c r="B328" s="78" t="s">
        <v>815</v>
      </c>
      <c r="C328" s="79" t="s">
        <v>505</v>
      </c>
      <c r="D328" s="79" t="s">
        <v>412</v>
      </c>
      <c r="E328" s="79" t="s">
        <v>14</v>
      </c>
      <c r="F328" s="79"/>
      <c r="G328" s="80">
        <v>31334.3</v>
      </c>
    </row>
    <row r="329" spans="1:7" ht="78.75">
      <c r="A329" s="155">
        <f t="shared" si="4"/>
        <v>314</v>
      </c>
      <c r="B329" s="81" t="s">
        <v>636</v>
      </c>
      <c r="C329" s="79" t="s">
        <v>505</v>
      </c>
      <c r="D329" s="79" t="s">
        <v>412</v>
      </c>
      <c r="E329" s="79" t="s">
        <v>637</v>
      </c>
      <c r="F329" s="79"/>
      <c r="G329" s="80">
        <v>252.5</v>
      </c>
    </row>
    <row r="330" spans="1:7" ht="22.5">
      <c r="A330" s="155">
        <f t="shared" si="4"/>
        <v>315</v>
      </c>
      <c r="B330" s="78" t="s">
        <v>507</v>
      </c>
      <c r="C330" s="79" t="s">
        <v>505</v>
      </c>
      <c r="D330" s="79" t="s">
        <v>412</v>
      </c>
      <c r="E330" s="79" t="s">
        <v>637</v>
      </c>
      <c r="F330" s="79" t="s">
        <v>355</v>
      </c>
      <c r="G330" s="80">
        <v>252.5</v>
      </c>
    </row>
    <row r="331" spans="1:7" ht="11.25">
      <c r="A331" s="155">
        <f t="shared" si="4"/>
        <v>316</v>
      </c>
      <c r="B331" s="78" t="s">
        <v>356</v>
      </c>
      <c r="C331" s="79" t="s">
        <v>505</v>
      </c>
      <c r="D331" s="79" t="s">
        <v>412</v>
      </c>
      <c r="E331" s="79" t="s">
        <v>637</v>
      </c>
      <c r="F331" s="79" t="s">
        <v>357</v>
      </c>
      <c r="G331" s="80">
        <v>252.5</v>
      </c>
    </row>
    <row r="332" spans="1:7" ht="56.25">
      <c r="A332" s="155">
        <f t="shared" si="4"/>
        <v>317</v>
      </c>
      <c r="B332" s="78" t="s">
        <v>816</v>
      </c>
      <c r="C332" s="79" t="s">
        <v>505</v>
      </c>
      <c r="D332" s="79" t="s">
        <v>412</v>
      </c>
      <c r="E332" s="79" t="s">
        <v>15</v>
      </c>
      <c r="F332" s="79"/>
      <c r="G332" s="80">
        <v>8174.9</v>
      </c>
    </row>
    <row r="333" spans="1:7" ht="22.5">
      <c r="A333" s="155">
        <f t="shared" si="4"/>
        <v>318</v>
      </c>
      <c r="B333" s="78" t="s">
        <v>507</v>
      </c>
      <c r="C333" s="79" t="s">
        <v>505</v>
      </c>
      <c r="D333" s="79" t="s">
        <v>412</v>
      </c>
      <c r="E333" s="79" t="s">
        <v>15</v>
      </c>
      <c r="F333" s="79" t="s">
        <v>355</v>
      </c>
      <c r="G333" s="80">
        <v>8174.9</v>
      </c>
    </row>
    <row r="334" spans="1:7" ht="11.25">
      <c r="A334" s="155">
        <f t="shared" si="4"/>
        <v>319</v>
      </c>
      <c r="B334" s="78" t="s">
        <v>356</v>
      </c>
      <c r="C334" s="79" t="s">
        <v>505</v>
      </c>
      <c r="D334" s="79" t="s">
        <v>412</v>
      </c>
      <c r="E334" s="79" t="s">
        <v>15</v>
      </c>
      <c r="F334" s="79" t="s">
        <v>357</v>
      </c>
      <c r="G334" s="80">
        <v>8174.9</v>
      </c>
    </row>
    <row r="335" spans="1:7" ht="56.25">
      <c r="A335" s="155">
        <f t="shared" si="4"/>
        <v>320</v>
      </c>
      <c r="B335" s="78" t="s">
        <v>817</v>
      </c>
      <c r="C335" s="79" t="s">
        <v>505</v>
      </c>
      <c r="D335" s="79" t="s">
        <v>412</v>
      </c>
      <c r="E335" s="79" t="s">
        <v>259</v>
      </c>
      <c r="F335" s="79"/>
      <c r="G335" s="80">
        <v>15406.9</v>
      </c>
    </row>
    <row r="336" spans="1:7" ht="22.5">
      <c r="A336" s="155">
        <f t="shared" si="4"/>
        <v>321</v>
      </c>
      <c r="B336" s="78" t="s">
        <v>507</v>
      </c>
      <c r="C336" s="79" t="s">
        <v>505</v>
      </c>
      <c r="D336" s="79" t="s">
        <v>412</v>
      </c>
      <c r="E336" s="79" t="s">
        <v>259</v>
      </c>
      <c r="F336" s="79" t="s">
        <v>355</v>
      </c>
      <c r="G336" s="80">
        <v>15406.9</v>
      </c>
    </row>
    <row r="337" spans="1:7" ht="11.25">
      <c r="A337" s="155">
        <f t="shared" si="4"/>
        <v>322</v>
      </c>
      <c r="B337" s="78" t="s">
        <v>356</v>
      </c>
      <c r="C337" s="79" t="s">
        <v>505</v>
      </c>
      <c r="D337" s="79" t="s">
        <v>412</v>
      </c>
      <c r="E337" s="79" t="s">
        <v>259</v>
      </c>
      <c r="F337" s="79" t="s">
        <v>357</v>
      </c>
      <c r="G337" s="80">
        <v>15406.9</v>
      </c>
    </row>
    <row r="338" spans="1:7" ht="56.25">
      <c r="A338" s="155">
        <f aca="true" t="shared" si="5" ref="A338:A401">A337+1</f>
        <v>323</v>
      </c>
      <c r="B338" s="78" t="s">
        <v>818</v>
      </c>
      <c r="C338" s="79" t="s">
        <v>505</v>
      </c>
      <c r="D338" s="79" t="s">
        <v>412</v>
      </c>
      <c r="E338" s="79" t="s">
        <v>260</v>
      </c>
      <c r="F338" s="79"/>
      <c r="G338" s="80">
        <v>600</v>
      </c>
    </row>
    <row r="339" spans="1:7" ht="11.25">
      <c r="A339" s="155">
        <f t="shared" si="5"/>
        <v>324</v>
      </c>
      <c r="B339" s="78" t="s">
        <v>677</v>
      </c>
      <c r="C339" s="79" t="s">
        <v>505</v>
      </c>
      <c r="D339" s="79" t="s">
        <v>412</v>
      </c>
      <c r="E339" s="79" t="s">
        <v>260</v>
      </c>
      <c r="F339" s="79" t="s">
        <v>27</v>
      </c>
      <c r="G339" s="80">
        <v>600</v>
      </c>
    </row>
    <row r="340" spans="1:7" ht="112.5">
      <c r="A340" s="155">
        <f t="shared" si="5"/>
        <v>325</v>
      </c>
      <c r="B340" s="81" t="s">
        <v>819</v>
      </c>
      <c r="C340" s="79" t="s">
        <v>505</v>
      </c>
      <c r="D340" s="79" t="s">
        <v>412</v>
      </c>
      <c r="E340" s="79" t="s">
        <v>261</v>
      </c>
      <c r="F340" s="79"/>
      <c r="G340" s="80">
        <v>6900</v>
      </c>
    </row>
    <row r="341" spans="1:7" ht="11.25">
      <c r="A341" s="155">
        <f t="shared" si="5"/>
        <v>326</v>
      </c>
      <c r="B341" s="78" t="s">
        <v>677</v>
      </c>
      <c r="C341" s="79" t="s">
        <v>505</v>
      </c>
      <c r="D341" s="79" t="s">
        <v>412</v>
      </c>
      <c r="E341" s="79" t="s">
        <v>261</v>
      </c>
      <c r="F341" s="79" t="s">
        <v>27</v>
      </c>
      <c r="G341" s="80">
        <v>6900</v>
      </c>
    </row>
    <row r="342" spans="1:7" ht="11.25">
      <c r="A342" s="155">
        <f t="shared" si="5"/>
        <v>327</v>
      </c>
      <c r="B342" s="78" t="s">
        <v>477</v>
      </c>
      <c r="C342" s="79" t="s">
        <v>505</v>
      </c>
      <c r="D342" s="79" t="s">
        <v>412</v>
      </c>
      <c r="E342" s="79" t="s">
        <v>261</v>
      </c>
      <c r="F342" s="79" t="s">
        <v>678</v>
      </c>
      <c r="G342" s="80">
        <v>6900</v>
      </c>
    </row>
    <row r="343" spans="1:7" ht="11.25">
      <c r="A343" s="155">
        <f t="shared" si="5"/>
        <v>328</v>
      </c>
      <c r="B343" s="78" t="s">
        <v>413</v>
      </c>
      <c r="C343" s="79" t="s">
        <v>505</v>
      </c>
      <c r="D343" s="79" t="s">
        <v>414</v>
      </c>
      <c r="E343" s="79"/>
      <c r="F343" s="79"/>
      <c r="G343" s="80">
        <v>1282.8</v>
      </c>
    </row>
    <row r="344" spans="1:7" ht="11.25">
      <c r="A344" s="155">
        <f t="shared" si="5"/>
        <v>329</v>
      </c>
      <c r="B344" s="78" t="s">
        <v>10</v>
      </c>
      <c r="C344" s="79" t="s">
        <v>505</v>
      </c>
      <c r="D344" s="79" t="s">
        <v>414</v>
      </c>
      <c r="E344" s="79" t="s">
        <v>11</v>
      </c>
      <c r="F344" s="79"/>
      <c r="G344" s="80">
        <v>1282.8</v>
      </c>
    </row>
    <row r="345" spans="1:7" ht="22.5">
      <c r="A345" s="155">
        <f t="shared" si="5"/>
        <v>330</v>
      </c>
      <c r="B345" s="78" t="s">
        <v>820</v>
      </c>
      <c r="C345" s="79" t="s">
        <v>505</v>
      </c>
      <c r="D345" s="79" t="s">
        <v>414</v>
      </c>
      <c r="E345" s="79" t="s">
        <v>262</v>
      </c>
      <c r="F345" s="79"/>
      <c r="G345" s="80">
        <v>1282.8</v>
      </c>
    </row>
    <row r="346" spans="1:7" ht="45">
      <c r="A346" s="155">
        <f t="shared" si="5"/>
        <v>331</v>
      </c>
      <c r="B346" s="78" t="s">
        <v>821</v>
      </c>
      <c r="C346" s="79" t="s">
        <v>505</v>
      </c>
      <c r="D346" s="79" t="s">
        <v>414</v>
      </c>
      <c r="E346" s="79" t="s">
        <v>263</v>
      </c>
      <c r="F346" s="79"/>
      <c r="G346" s="80">
        <v>1282.8</v>
      </c>
    </row>
    <row r="347" spans="1:7" ht="22.5">
      <c r="A347" s="155">
        <f t="shared" si="5"/>
        <v>332</v>
      </c>
      <c r="B347" s="78" t="s">
        <v>511</v>
      </c>
      <c r="C347" s="79" t="s">
        <v>505</v>
      </c>
      <c r="D347" s="79" t="s">
        <v>414</v>
      </c>
      <c r="E347" s="79" t="s">
        <v>263</v>
      </c>
      <c r="F347" s="79" t="s">
        <v>512</v>
      </c>
      <c r="G347" s="80">
        <v>1282.8</v>
      </c>
    </row>
    <row r="348" spans="1:7" ht="22.5">
      <c r="A348" s="155">
        <f t="shared" si="5"/>
        <v>333</v>
      </c>
      <c r="B348" s="78" t="s">
        <v>573</v>
      </c>
      <c r="C348" s="79" t="s">
        <v>505</v>
      </c>
      <c r="D348" s="79" t="s">
        <v>414</v>
      </c>
      <c r="E348" s="79" t="s">
        <v>263</v>
      </c>
      <c r="F348" s="79" t="s">
        <v>513</v>
      </c>
      <c r="G348" s="80">
        <v>1282.8</v>
      </c>
    </row>
    <row r="349" spans="1:7" ht="11.25">
      <c r="A349" s="155">
        <f t="shared" si="5"/>
        <v>334</v>
      </c>
      <c r="B349" s="78" t="s">
        <v>264</v>
      </c>
      <c r="C349" s="79" t="s">
        <v>505</v>
      </c>
      <c r="D349" s="79" t="s">
        <v>423</v>
      </c>
      <c r="E349" s="79"/>
      <c r="F349" s="79"/>
      <c r="G349" s="80">
        <v>2645</v>
      </c>
    </row>
    <row r="350" spans="1:7" ht="11.25">
      <c r="A350" s="155">
        <f t="shared" si="5"/>
        <v>335</v>
      </c>
      <c r="B350" s="78" t="s">
        <v>428</v>
      </c>
      <c r="C350" s="79" t="s">
        <v>505</v>
      </c>
      <c r="D350" s="79" t="s">
        <v>429</v>
      </c>
      <c r="E350" s="79"/>
      <c r="F350" s="79"/>
      <c r="G350" s="80">
        <v>2645</v>
      </c>
    </row>
    <row r="351" spans="1:7" ht="22.5">
      <c r="A351" s="155">
        <f t="shared" si="5"/>
        <v>336</v>
      </c>
      <c r="B351" s="78" t="s">
        <v>689</v>
      </c>
      <c r="C351" s="79" t="s">
        <v>505</v>
      </c>
      <c r="D351" s="79" t="s">
        <v>429</v>
      </c>
      <c r="E351" s="79" t="s">
        <v>690</v>
      </c>
      <c r="F351" s="79"/>
      <c r="G351" s="80">
        <v>1889.2</v>
      </c>
    </row>
    <row r="352" spans="1:7" ht="11.25">
      <c r="A352" s="155">
        <f t="shared" si="5"/>
        <v>337</v>
      </c>
      <c r="B352" s="78" t="s">
        <v>2</v>
      </c>
      <c r="C352" s="79" t="s">
        <v>505</v>
      </c>
      <c r="D352" s="79" t="s">
        <v>429</v>
      </c>
      <c r="E352" s="79" t="s">
        <v>3</v>
      </c>
      <c r="F352" s="79"/>
      <c r="G352" s="80">
        <v>1889.2</v>
      </c>
    </row>
    <row r="353" spans="1:7" ht="56.25">
      <c r="A353" s="155">
        <f t="shared" si="5"/>
        <v>338</v>
      </c>
      <c r="B353" s="78" t="s">
        <v>638</v>
      </c>
      <c r="C353" s="79" t="s">
        <v>505</v>
      </c>
      <c r="D353" s="79" t="s">
        <v>429</v>
      </c>
      <c r="E353" s="79" t="s">
        <v>639</v>
      </c>
      <c r="F353" s="79"/>
      <c r="G353" s="80">
        <v>264.3</v>
      </c>
    </row>
    <row r="354" spans="1:7" ht="11.25">
      <c r="A354" s="155">
        <f t="shared" si="5"/>
        <v>339</v>
      </c>
      <c r="B354" s="78" t="s">
        <v>6</v>
      </c>
      <c r="C354" s="79" t="s">
        <v>505</v>
      </c>
      <c r="D354" s="79" t="s">
        <v>429</v>
      </c>
      <c r="E354" s="79" t="s">
        <v>639</v>
      </c>
      <c r="F354" s="79" t="s">
        <v>7</v>
      </c>
      <c r="G354" s="80">
        <v>264.3</v>
      </c>
    </row>
    <row r="355" spans="1:7" ht="56.25">
      <c r="A355" s="155">
        <f t="shared" si="5"/>
        <v>340</v>
      </c>
      <c r="B355" s="78" t="s">
        <v>822</v>
      </c>
      <c r="C355" s="79" t="s">
        <v>505</v>
      </c>
      <c r="D355" s="79" t="s">
        <v>429</v>
      </c>
      <c r="E355" s="79" t="s">
        <v>823</v>
      </c>
      <c r="F355" s="79"/>
      <c r="G355" s="80">
        <v>704.9</v>
      </c>
    </row>
    <row r="356" spans="1:7" ht="11.25">
      <c r="A356" s="155">
        <f t="shared" si="5"/>
        <v>341</v>
      </c>
      <c r="B356" s="78" t="s">
        <v>6</v>
      </c>
      <c r="C356" s="79" t="s">
        <v>505</v>
      </c>
      <c r="D356" s="79" t="s">
        <v>429</v>
      </c>
      <c r="E356" s="79" t="s">
        <v>823</v>
      </c>
      <c r="F356" s="79" t="s">
        <v>7</v>
      </c>
      <c r="G356" s="80">
        <v>704.9</v>
      </c>
    </row>
    <row r="357" spans="1:7" ht="22.5">
      <c r="A357" s="155">
        <f t="shared" si="5"/>
        <v>342</v>
      </c>
      <c r="B357" s="78" t="s">
        <v>8</v>
      </c>
      <c r="C357" s="79" t="s">
        <v>505</v>
      </c>
      <c r="D357" s="79" t="s">
        <v>429</v>
      </c>
      <c r="E357" s="79" t="s">
        <v>823</v>
      </c>
      <c r="F357" s="79" t="s">
        <v>9</v>
      </c>
      <c r="G357" s="80">
        <v>704.9</v>
      </c>
    </row>
    <row r="358" spans="1:7" ht="67.5">
      <c r="A358" s="155">
        <f t="shared" si="5"/>
        <v>343</v>
      </c>
      <c r="B358" s="81" t="s">
        <v>4</v>
      </c>
      <c r="C358" s="79" t="s">
        <v>505</v>
      </c>
      <c r="D358" s="79" t="s">
        <v>429</v>
      </c>
      <c r="E358" s="79" t="s">
        <v>5</v>
      </c>
      <c r="F358" s="79"/>
      <c r="G358" s="80">
        <v>920</v>
      </c>
    </row>
    <row r="359" spans="1:7" ht="11.25">
      <c r="A359" s="155">
        <f t="shared" si="5"/>
        <v>344</v>
      </c>
      <c r="B359" s="78" t="s">
        <v>6</v>
      </c>
      <c r="C359" s="79" t="s">
        <v>505</v>
      </c>
      <c r="D359" s="79" t="s">
        <v>429</v>
      </c>
      <c r="E359" s="79" t="s">
        <v>5</v>
      </c>
      <c r="F359" s="79" t="s">
        <v>7</v>
      </c>
      <c r="G359" s="80">
        <v>920</v>
      </c>
    </row>
    <row r="360" spans="1:7" ht="22.5">
      <c r="A360" s="155">
        <f t="shared" si="5"/>
        <v>345</v>
      </c>
      <c r="B360" s="78" t="s">
        <v>8</v>
      </c>
      <c r="C360" s="79" t="s">
        <v>505</v>
      </c>
      <c r="D360" s="79" t="s">
        <v>429</v>
      </c>
      <c r="E360" s="79" t="s">
        <v>5</v>
      </c>
      <c r="F360" s="79" t="s">
        <v>9</v>
      </c>
      <c r="G360" s="80">
        <v>920</v>
      </c>
    </row>
    <row r="361" spans="1:7" ht="22.5">
      <c r="A361" s="155">
        <f t="shared" si="5"/>
        <v>346</v>
      </c>
      <c r="B361" s="78" t="s">
        <v>736</v>
      </c>
      <c r="C361" s="79" t="s">
        <v>505</v>
      </c>
      <c r="D361" s="79" t="s">
        <v>429</v>
      </c>
      <c r="E361" s="79" t="s">
        <v>737</v>
      </c>
      <c r="F361" s="79"/>
      <c r="G361" s="80">
        <v>755.8</v>
      </c>
    </row>
    <row r="362" spans="1:7" ht="22.5">
      <c r="A362" s="155">
        <f t="shared" si="5"/>
        <v>347</v>
      </c>
      <c r="B362" s="78" t="s">
        <v>743</v>
      </c>
      <c r="C362" s="79" t="s">
        <v>505</v>
      </c>
      <c r="D362" s="79" t="s">
        <v>429</v>
      </c>
      <c r="E362" s="79" t="s">
        <v>744</v>
      </c>
      <c r="F362" s="79"/>
      <c r="G362" s="80">
        <v>755.8</v>
      </c>
    </row>
    <row r="363" spans="1:7" ht="78.75">
      <c r="A363" s="155">
        <f t="shared" si="5"/>
        <v>348</v>
      </c>
      <c r="B363" s="81" t="s">
        <v>824</v>
      </c>
      <c r="C363" s="79" t="s">
        <v>505</v>
      </c>
      <c r="D363" s="79" t="s">
        <v>429</v>
      </c>
      <c r="E363" s="79" t="s">
        <v>601</v>
      </c>
      <c r="F363" s="79"/>
      <c r="G363" s="80">
        <v>755.8</v>
      </c>
    </row>
    <row r="364" spans="1:7" ht="22.5">
      <c r="A364" s="155">
        <f t="shared" si="5"/>
        <v>349</v>
      </c>
      <c r="B364" s="78" t="s">
        <v>511</v>
      </c>
      <c r="C364" s="79" t="s">
        <v>505</v>
      </c>
      <c r="D364" s="79" t="s">
        <v>429</v>
      </c>
      <c r="E364" s="79" t="s">
        <v>601</v>
      </c>
      <c r="F364" s="79" t="s">
        <v>512</v>
      </c>
      <c r="G364" s="80">
        <v>755.8</v>
      </c>
    </row>
    <row r="365" spans="1:7" ht="22.5">
      <c r="A365" s="155">
        <f t="shared" si="5"/>
        <v>350</v>
      </c>
      <c r="B365" s="78" t="s">
        <v>573</v>
      </c>
      <c r="C365" s="79" t="s">
        <v>505</v>
      </c>
      <c r="D365" s="79" t="s">
        <v>429</v>
      </c>
      <c r="E365" s="79" t="s">
        <v>601</v>
      </c>
      <c r="F365" s="79" t="s">
        <v>513</v>
      </c>
      <c r="G365" s="80">
        <v>755.8</v>
      </c>
    </row>
    <row r="366" spans="1:7" ht="11.25">
      <c r="A366" s="155">
        <f t="shared" si="5"/>
        <v>351</v>
      </c>
      <c r="B366" s="78" t="s">
        <v>493</v>
      </c>
      <c r="C366" s="79" t="s">
        <v>505</v>
      </c>
      <c r="D366" s="79" t="s">
        <v>494</v>
      </c>
      <c r="E366" s="79"/>
      <c r="F366" s="79"/>
      <c r="G366" s="80">
        <v>1076.4</v>
      </c>
    </row>
    <row r="367" spans="1:7" ht="11.25">
      <c r="A367" s="155">
        <f t="shared" si="5"/>
        <v>352</v>
      </c>
      <c r="B367" s="78" t="s">
        <v>495</v>
      </c>
      <c r="C367" s="79" t="s">
        <v>505</v>
      </c>
      <c r="D367" s="79" t="s">
        <v>496</v>
      </c>
      <c r="E367" s="79"/>
      <c r="F367" s="79"/>
      <c r="G367" s="80">
        <v>1076.4</v>
      </c>
    </row>
    <row r="368" spans="1:7" ht="22.5">
      <c r="A368" s="155">
        <f t="shared" si="5"/>
        <v>353</v>
      </c>
      <c r="B368" s="78" t="s">
        <v>265</v>
      </c>
      <c r="C368" s="79" t="s">
        <v>505</v>
      </c>
      <c r="D368" s="79" t="s">
        <v>496</v>
      </c>
      <c r="E368" s="79" t="s">
        <v>381</v>
      </c>
      <c r="F368" s="79"/>
      <c r="G368" s="80">
        <v>1076.4</v>
      </c>
    </row>
    <row r="369" spans="1:7" ht="22.5">
      <c r="A369" s="155">
        <f t="shared" si="5"/>
        <v>354</v>
      </c>
      <c r="B369" s="78" t="s">
        <v>602</v>
      </c>
      <c r="C369" s="79" t="s">
        <v>505</v>
      </c>
      <c r="D369" s="79" t="s">
        <v>496</v>
      </c>
      <c r="E369" s="79" t="s">
        <v>266</v>
      </c>
      <c r="F369" s="79"/>
      <c r="G369" s="80">
        <v>86.4</v>
      </c>
    </row>
    <row r="370" spans="1:7" ht="56.25">
      <c r="A370" s="155">
        <f t="shared" si="5"/>
        <v>355</v>
      </c>
      <c r="B370" s="78" t="s">
        <v>276</v>
      </c>
      <c r="C370" s="79" t="s">
        <v>505</v>
      </c>
      <c r="D370" s="79" t="s">
        <v>496</v>
      </c>
      <c r="E370" s="79" t="s">
        <v>277</v>
      </c>
      <c r="F370" s="79"/>
      <c r="G370" s="80">
        <v>86.4</v>
      </c>
    </row>
    <row r="371" spans="1:7" ht="22.5">
      <c r="A371" s="155">
        <f t="shared" si="5"/>
        <v>356</v>
      </c>
      <c r="B371" s="78" t="s">
        <v>507</v>
      </c>
      <c r="C371" s="79" t="s">
        <v>505</v>
      </c>
      <c r="D371" s="79" t="s">
        <v>496</v>
      </c>
      <c r="E371" s="79" t="s">
        <v>277</v>
      </c>
      <c r="F371" s="79" t="s">
        <v>355</v>
      </c>
      <c r="G371" s="80">
        <v>86.4</v>
      </c>
    </row>
    <row r="372" spans="1:7" ht="11.25">
      <c r="A372" s="155">
        <f t="shared" si="5"/>
        <v>357</v>
      </c>
      <c r="B372" s="78" t="s">
        <v>356</v>
      </c>
      <c r="C372" s="79" t="s">
        <v>505</v>
      </c>
      <c r="D372" s="79" t="s">
        <v>496</v>
      </c>
      <c r="E372" s="79" t="s">
        <v>277</v>
      </c>
      <c r="F372" s="79" t="s">
        <v>357</v>
      </c>
      <c r="G372" s="80">
        <v>86.4</v>
      </c>
    </row>
    <row r="373" spans="1:7" ht="11.25">
      <c r="A373" s="155">
        <f t="shared" si="5"/>
        <v>358</v>
      </c>
      <c r="B373" s="78" t="s">
        <v>349</v>
      </c>
      <c r="C373" s="79" t="s">
        <v>505</v>
      </c>
      <c r="D373" s="79" t="s">
        <v>496</v>
      </c>
      <c r="E373" s="79" t="s">
        <v>278</v>
      </c>
      <c r="F373" s="79"/>
      <c r="G373" s="80">
        <v>990</v>
      </c>
    </row>
    <row r="374" spans="1:7" ht="78.75">
      <c r="A374" s="155">
        <f t="shared" si="5"/>
        <v>359</v>
      </c>
      <c r="B374" s="81" t="s">
        <v>279</v>
      </c>
      <c r="C374" s="79" t="s">
        <v>505</v>
      </c>
      <c r="D374" s="79" t="s">
        <v>496</v>
      </c>
      <c r="E374" s="79" t="s">
        <v>280</v>
      </c>
      <c r="F374" s="79"/>
      <c r="G374" s="80">
        <v>990</v>
      </c>
    </row>
    <row r="375" spans="1:7" ht="22.5">
      <c r="A375" s="155">
        <f t="shared" si="5"/>
        <v>360</v>
      </c>
      <c r="B375" s="78" t="s">
        <v>511</v>
      </c>
      <c r="C375" s="79" t="s">
        <v>505</v>
      </c>
      <c r="D375" s="79" t="s">
        <v>496</v>
      </c>
      <c r="E375" s="79" t="s">
        <v>280</v>
      </c>
      <c r="F375" s="79" t="s">
        <v>512</v>
      </c>
      <c r="G375" s="80">
        <v>990</v>
      </c>
    </row>
    <row r="376" spans="1:7" ht="22.5">
      <c r="A376" s="155">
        <f t="shared" si="5"/>
        <v>361</v>
      </c>
      <c r="B376" s="78" t="s">
        <v>573</v>
      </c>
      <c r="C376" s="79" t="s">
        <v>505</v>
      </c>
      <c r="D376" s="79" t="s">
        <v>496</v>
      </c>
      <c r="E376" s="79" t="s">
        <v>280</v>
      </c>
      <c r="F376" s="79" t="s">
        <v>513</v>
      </c>
      <c r="G376" s="80">
        <v>990</v>
      </c>
    </row>
    <row r="377" spans="1:7" ht="22.5">
      <c r="A377" s="155">
        <f t="shared" si="5"/>
        <v>362</v>
      </c>
      <c r="B377" s="78" t="s">
        <v>432</v>
      </c>
      <c r="C377" s="79" t="s">
        <v>370</v>
      </c>
      <c r="D377" s="79"/>
      <c r="E377" s="79"/>
      <c r="F377" s="79"/>
      <c r="G377" s="80">
        <v>476005</v>
      </c>
    </row>
    <row r="378" spans="1:7" ht="11.25">
      <c r="A378" s="155">
        <f t="shared" si="5"/>
        <v>363</v>
      </c>
      <c r="B378" s="78" t="s">
        <v>688</v>
      </c>
      <c r="C378" s="79" t="s">
        <v>370</v>
      </c>
      <c r="D378" s="79" t="s">
        <v>400</v>
      </c>
      <c r="E378" s="79"/>
      <c r="F378" s="79"/>
      <c r="G378" s="80">
        <v>455001.9</v>
      </c>
    </row>
    <row r="379" spans="1:7" ht="11.25">
      <c r="A379" s="155">
        <f t="shared" si="5"/>
        <v>364</v>
      </c>
      <c r="B379" s="78" t="s">
        <v>401</v>
      </c>
      <c r="C379" s="79" t="s">
        <v>370</v>
      </c>
      <c r="D379" s="79" t="s">
        <v>402</v>
      </c>
      <c r="E379" s="79"/>
      <c r="F379" s="79"/>
      <c r="G379" s="80">
        <f>110892.6+155.6</f>
        <v>111048.20000000001</v>
      </c>
    </row>
    <row r="380" spans="1:7" ht="11.25">
      <c r="A380" s="155">
        <f t="shared" si="5"/>
        <v>365</v>
      </c>
      <c r="B380" s="78" t="s">
        <v>281</v>
      </c>
      <c r="C380" s="79" t="s">
        <v>370</v>
      </c>
      <c r="D380" s="79" t="s">
        <v>402</v>
      </c>
      <c r="E380" s="79" t="s">
        <v>282</v>
      </c>
      <c r="F380" s="79"/>
      <c r="G380" s="80">
        <f>110863.8+155.6</f>
        <v>111019.40000000001</v>
      </c>
    </row>
    <row r="381" spans="1:8" ht="22.5">
      <c r="A381" s="155">
        <f t="shared" si="5"/>
        <v>366</v>
      </c>
      <c r="B381" s="78" t="s">
        <v>35</v>
      </c>
      <c r="C381" s="79" t="s">
        <v>370</v>
      </c>
      <c r="D381" s="79" t="s">
        <v>402</v>
      </c>
      <c r="E381" s="79" t="s">
        <v>283</v>
      </c>
      <c r="F381" s="79"/>
      <c r="G381" s="80">
        <v>110350.4</v>
      </c>
      <c r="H381" s="211"/>
    </row>
    <row r="382" spans="1:8" ht="78.75">
      <c r="A382" s="155">
        <f t="shared" si="5"/>
        <v>367</v>
      </c>
      <c r="B382" s="81" t="s">
        <v>640</v>
      </c>
      <c r="C382" s="79" t="s">
        <v>370</v>
      </c>
      <c r="D382" s="79" t="s">
        <v>402</v>
      </c>
      <c r="E382" s="79" t="s">
        <v>641</v>
      </c>
      <c r="F382" s="79"/>
      <c r="G382" s="80">
        <v>3116.2</v>
      </c>
      <c r="H382" s="211"/>
    </row>
    <row r="383" spans="1:7" ht="56.25">
      <c r="A383" s="155">
        <f t="shared" si="5"/>
        <v>368</v>
      </c>
      <c r="B383" s="78" t="s">
        <v>345</v>
      </c>
      <c r="C383" s="79" t="s">
        <v>370</v>
      </c>
      <c r="D383" s="79" t="s">
        <v>402</v>
      </c>
      <c r="E383" s="79" t="s">
        <v>641</v>
      </c>
      <c r="F383" s="79" t="s">
        <v>346</v>
      </c>
      <c r="G383" s="80">
        <v>1804.6</v>
      </c>
    </row>
    <row r="384" spans="1:7" ht="11.25">
      <c r="A384" s="155">
        <f t="shared" si="5"/>
        <v>369</v>
      </c>
      <c r="B384" s="78" t="s">
        <v>686</v>
      </c>
      <c r="C384" s="79" t="s">
        <v>370</v>
      </c>
      <c r="D384" s="79" t="s">
        <v>402</v>
      </c>
      <c r="E384" s="79" t="s">
        <v>641</v>
      </c>
      <c r="F384" s="79" t="s">
        <v>616</v>
      </c>
      <c r="G384" s="80">
        <v>1804.6</v>
      </c>
    </row>
    <row r="385" spans="1:7" ht="22.5">
      <c r="A385" s="155">
        <f t="shared" si="5"/>
        <v>370</v>
      </c>
      <c r="B385" s="78" t="s">
        <v>507</v>
      </c>
      <c r="C385" s="79" t="s">
        <v>370</v>
      </c>
      <c r="D385" s="79" t="s">
        <v>402</v>
      </c>
      <c r="E385" s="79" t="s">
        <v>641</v>
      </c>
      <c r="F385" s="79" t="s">
        <v>355</v>
      </c>
      <c r="G385" s="80">
        <v>1311.6</v>
      </c>
    </row>
    <row r="386" spans="1:7" ht="11.25">
      <c r="A386" s="155">
        <f t="shared" si="5"/>
        <v>371</v>
      </c>
      <c r="B386" s="78" t="s">
        <v>356</v>
      </c>
      <c r="C386" s="79" t="s">
        <v>370</v>
      </c>
      <c r="D386" s="79" t="s">
        <v>402</v>
      </c>
      <c r="E386" s="79" t="s">
        <v>641</v>
      </c>
      <c r="F386" s="79" t="s">
        <v>357</v>
      </c>
      <c r="G386" s="80">
        <v>1311.6</v>
      </c>
    </row>
    <row r="387" spans="1:8" ht="90">
      <c r="A387" s="155">
        <f t="shared" si="5"/>
        <v>372</v>
      </c>
      <c r="B387" s="81" t="s">
        <v>825</v>
      </c>
      <c r="C387" s="79" t="s">
        <v>370</v>
      </c>
      <c r="D387" s="79" t="s">
        <v>402</v>
      </c>
      <c r="E387" s="79" t="s">
        <v>826</v>
      </c>
      <c r="F387" s="79"/>
      <c r="G387" s="80">
        <v>3717.5</v>
      </c>
      <c r="H387" s="211"/>
    </row>
    <row r="388" spans="1:7" ht="56.25">
      <c r="A388" s="155">
        <f t="shared" si="5"/>
        <v>373</v>
      </c>
      <c r="B388" s="78" t="s">
        <v>345</v>
      </c>
      <c r="C388" s="79" t="s">
        <v>370</v>
      </c>
      <c r="D388" s="79" t="s">
        <v>402</v>
      </c>
      <c r="E388" s="79" t="s">
        <v>826</v>
      </c>
      <c r="F388" s="79" t="s">
        <v>346</v>
      </c>
      <c r="G388" s="80">
        <v>2039.8</v>
      </c>
    </row>
    <row r="389" spans="1:7" ht="11.25">
      <c r="A389" s="155">
        <f t="shared" si="5"/>
        <v>374</v>
      </c>
      <c r="B389" s="78" t="s">
        <v>686</v>
      </c>
      <c r="C389" s="79" t="s">
        <v>370</v>
      </c>
      <c r="D389" s="79" t="s">
        <v>402</v>
      </c>
      <c r="E389" s="79" t="s">
        <v>826</v>
      </c>
      <c r="F389" s="79" t="s">
        <v>616</v>
      </c>
      <c r="G389" s="80">
        <v>2039.8</v>
      </c>
    </row>
    <row r="390" spans="1:7" ht="22.5">
      <c r="A390" s="155">
        <f t="shared" si="5"/>
        <v>375</v>
      </c>
      <c r="B390" s="78" t="s">
        <v>507</v>
      </c>
      <c r="C390" s="79" t="s">
        <v>370</v>
      </c>
      <c r="D390" s="79" t="s">
        <v>402</v>
      </c>
      <c r="E390" s="79" t="s">
        <v>826</v>
      </c>
      <c r="F390" s="79" t="s">
        <v>355</v>
      </c>
      <c r="G390" s="80">
        <v>1677.7</v>
      </c>
    </row>
    <row r="391" spans="1:7" ht="11.25">
      <c r="A391" s="155">
        <f t="shared" si="5"/>
        <v>376</v>
      </c>
      <c r="B391" s="78" t="s">
        <v>356</v>
      </c>
      <c r="C391" s="79" t="s">
        <v>370</v>
      </c>
      <c r="D391" s="79" t="s">
        <v>402</v>
      </c>
      <c r="E391" s="79" t="s">
        <v>826</v>
      </c>
      <c r="F391" s="79" t="s">
        <v>357</v>
      </c>
      <c r="G391" s="80">
        <v>1677.7</v>
      </c>
    </row>
    <row r="392" spans="1:7" ht="112.5">
      <c r="A392" s="155">
        <f t="shared" si="5"/>
        <v>377</v>
      </c>
      <c r="B392" s="81" t="s">
        <v>827</v>
      </c>
      <c r="C392" s="79" t="s">
        <v>370</v>
      </c>
      <c r="D392" s="79" t="s">
        <v>402</v>
      </c>
      <c r="E392" s="79" t="s">
        <v>36</v>
      </c>
      <c r="F392" s="79"/>
      <c r="G392" s="80">
        <v>41588</v>
      </c>
    </row>
    <row r="393" spans="1:7" ht="56.25">
      <c r="A393" s="155">
        <f t="shared" si="5"/>
        <v>378</v>
      </c>
      <c r="B393" s="78" t="s">
        <v>345</v>
      </c>
      <c r="C393" s="79" t="s">
        <v>370</v>
      </c>
      <c r="D393" s="79" t="s">
        <v>402</v>
      </c>
      <c r="E393" s="79" t="s">
        <v>36</v>
      </c>
      <c r="F393" s="79" t="s">
        <v>346</v>
      </c>
      <c r="G393" s="80">
        <v>21168.5</v>
      </c>
    </row>
    <row r="394" spans="1:7" ht="11.25">
      <c r="A394" s="155">
        <f t="shared" si="5"/>
        <v>379</v>
      </c>
      <c r="B394" s="78" t="s">
        <v>686</v>
      </c>
      <c r="C394" s="79" t="s">
        <v>370</v>
      </c>
      <c r="D394" s="79" t="s">
        <v>402</v>
      </c>
      <c r="E394" s="79" t="s">
        <v>36</v>
      </c>
      <c r="F394" s="79" t="s">
        <v>616</v>
      </c>
      <c r="G394" s="80">
        <v>21168.5</v>
      </c>
    </row>
    <row r="395" spans="1:7" ht="22.5">
      <c r="A395" s="155">
        <f t="shared" si="5"/>
        <v>380</v>
      </c>
      <c r="B395" s="78" t="s">
        <v>511</v>
      </c>
      <c r="C395" s="79" t="s">
        <v>370</v>
      </c>
      <c r="D395" s="79" t="s">
        <v>402</v>
      </c>
      <c r="E395" s="79" t="s">
        <v>36</v>
      </c>
      <c r="F395" s="79" t="s">
        <v>512</v>
      </c>
      <c r="G395" s="80">
        <v>519.4</v>
      </c>
    </row>
    <row r="396" spans="1:7" ht="22.5">
      <c r="A396" s="155">
        <f t="shared" si="5"/>
        <v>381</v>
      </c>
      <c r="B396" s="78" t="s">
        <v>573</v>
      </c>
      <c r="C396" s="79" t="s">
        <v>370</v>
      </c>
      <c r="D396" s="79" t="s">
        <v>402</v>
      </c>
      <c r="E396" s="79" t="s">
        <v>36</v>
      </c>
      <c r="F396" s="79" t="s">
        <v>513</v>
      </c>
      <c r="G396" s="80">
        <v>519.4</v>
      </c>
    </row>
    <row r="397" spans="1:7" ht="22.5">
      <c r="A397" s="155">
        <f t="shared" si="5"/>
        <v>382</v>
      </c>
      <c r="B397" s="78" t="s">
        <v>507</v>
      </c>
      <c r="C397" s="79" t="s">
        <v>370</v>
      </c>
      <c r="D397" s="79" t="s">
        <v>402</v>
      </c>
      <c r="E397" s="79" t="s">
        <v>36</v>
      </c>
      <c r="F397" s="79" t="s">
        <v>355</v>
      </c>
      <c r="G397" s="80">
        <v>19900.1</v>
      </c>
    </row>
    <row r="398" spans="1:7" ht="11.25">
      <c r="A398" s="155">
        <f t="shared" si="5"/>
        <v>383</v>
      </c>
      <c r="B398" s="78" t="s">
        <v>356</v>
      </c>
      <c r="C398" s="79" t="s">
        <v>370</v>
      </c>
      <c r="D398" s="79" t="s">
        <v>402</v>
      </c>
      <c r="E398" s="79" t="s">
        <v>36</v>
      </c>
      <c r="F398" s="79" t="s">
        <v>357</v>
      </c>
      <c r="G398" s="80">
        <v>19900.1</v>
      </c>
    </row>
    <row r="399" spans="1:8" ht="56.25">
      <c r="A399" s="155">
        <f t="shared" si="5"/>
        <v>384</v>
      </c>
      <c r="B399" s="78" t="s">
        <v>828</v>
      </c>
      <c r="C399" s="79" t="s">
        <v>370</v>
      </c>
      <c r="D399" s="79" t="s">
        <v>402</v>
      </c>
      <c r="E399" s="79" t="s">
        <v>37</v>
      </c>
      <c r="F399" s="79"/>
      <c r="G399" s="80">
        <f>61721.3+155.6</f>
        <v>61876.9</v>
      </c>
      <c r="H399" s="211"/>
    </row>
    <row r="400" spans="1:7" ht="56.25">
      <c r="A400" s="155">
        <f t="shared" si="5"/>
        <v>385</v>
      </c>
      <c r="B400" s="78" t="s">
        <v>345</v>
      </c>
      <c r="C400" s="79" t="s">
        <v>370</v>
      </c>
      <c r="D400" s="79" t="s">
        <v>402</v>
      </c>
      <c r="E400" s="79" t="s">
        <v>37</v>
      </c>
      <c r="F400" s="79" t="s">
        <v>346</v>
      </c>
      <c r="G400" s="80">
        <v>16600</v>
      </c>
    </row>
    <row r="401" spans="1:7" ht="11.25">
      <c r="A401" s="155">
        <f t="shared" si="5"/>
        <v>386</v>
      </c>
      <c r="B401" s="78" t="s">
        <v>686</v>
      </c>
      <c r="C401" s="79" t="s">
        <v>370</v>
      </c>
      <c r="D401" s="79" t="s">
        <v>402</v>
      </c>
      <c r="E401" s="79" t="s">
        <v>37</v>
      </c>
      <c r="F401" s="79" t="s">
        <v>616</v>
      </c>
      <c r="G401" s="80">
        <v>16600</v>
      </c>
    </row>
    <row r="402" spans="1:7" ht="22.5">
      <c r="A402" s="155">
        <f aca="true" t="shared" si="6" ref="A402:A465">A401+1</f>
        <v>387</v>
      </c>
      <c r="B402" s="78" t="s">
        <v>511</v>
      </c>
      <c r="C402" s="79" t="s">
        <v>370</v>
      </c>
      <c r="D402" s="79" t="s">
        <v>402</v>
      </c>
      <c r="E402" s="79" t="s">
        <v>37</v>
      </c>
      <c r="F402" s="79" t="s">
        <v>512</v>
      </c>
      <c r="G402" s="80">
        <v>18922.1</v>
      </c>
    </row>
    <row r="403" spans="1:7" ht="22.5">
      <c r="A403" s="155">
        <f t="shared" si="6"/>
        <v>388</v>
      </c>
      <c r="B403" s="78" t="s">
        <v>573</v>
      </c>
      <c r="C403" s="79" t="s">
        <v>370</v>
      </c>
      <c r="D403" s="79" t="s">
        <v>402</v>
      </c>
      <c r="E403" s="79" t="s">
        <v>37</v>
      </c>
      <c r="F403" s="79" t="s">
        <v>513</v>
      </c>
      <c r="G403" s="80">
        <v>18922.1</v>
      </c>
    </row>
    <row r="404" spans="1:7" ht="22.5">
      <c r="A404" s="155">
        <f t="shared" si="6"/>
        <v>389</v>
      </c>
      <c r="B404" s="78" t="s">
        <v>507</v>
      </c>
      <c r="C404" s="79" t="s">
        <v>370</v>
      </c>
      <c r="D404" s="79" t="s">
        <v>402</v>
      </c>
      <c r="E404" s="79" t="s">
        <v>37</v>
      </c>
      <c r="F404" s="79" t="s">
        <v>355</v>
      </c>
      <c r="G404" s="80">
        <f>25916.7+155.6</f>
        <v>26072.3</v>
      </c>
    </row>
    <row r="405" spans="1:7" ht="11.25">
      <c r="A405" s="155">
        <f t="shared" si="6"/>
        <v>390</v>
      </c>
      <c r="B405" s="78" t="s">
        <v>356</v>
      </c>
      <c r="C405" s="79" t="s">
        <v>370</v>
      </c>
      <c r="D405" s="79" t="s">
        <v>402</v>
      </c>
      <c r="E405" s="79" t="s">
        <v>37</v>
      </c>
      <c r="F405" s="79" t="s">
        <v>357</v>
      </c>
      <c r="G405" s="80">
        <f>25916.7+155.6</f>
        <v>26072.3</v>
      </c>
    </row>
    <row r="406" spans="1:7" ht="11.25">
      <c r="A406" s="155">
        <f t="shared" si="6"/>
        <v>391</v>
      </c>
      <c r="B406" s="78" t="s">
        <v>537</v>
      </c>
      <c r="C406" s="79" t="s">
        <v>370</v>
      </c>
      <c r="D406" s="79" t="s">
        <v>402</v>
      </c>
      <c r="E406" s="79" t="s">
        <v>37</v>
      </c>
      <c r="F406" s="79" t="s">
        <v>538</v>
      </c>
      <c r="G406" s="80">
        <v>282.5</v>
      </c>
    </row>
    <row r="407" spans="1:7" ht="11.25">
      <c r="A407" s="155">
        <f t="shared" si="6"/>
        <v>392</v>
      </c>
      <c r="B407" s="78" t="s">
        <v>539</v>
      </c>
      <c r="C407" s="79" t="s">
        <v>370</v>
      </c>
      <c r="D407" s="79" t="s">
        <v>402</v>
      </c>
      <c r="E407" s="79" t="s">
        <v>37</v>
      </c>
      <c r="F407" s="79" t="s">
        <v>540</v>
      </c>
      <c r="G407" s="80">
        <v>282.5</v>
      </c>
    </row>
    <row r="408" spans="1:7" ht="78.75">
      <c r="A408" s="155">
        <f t="shared" si="6"/>
        <v>393</v>
      </c>
      <c r="B408" s="81" t="s">
        <v>829</v>
      </c>
      <c r="C408" s="79" t="s">
        <v>370</v>
      </c>
      <c r="D408" s="79" t="s">
        <v>402</v>
      </c>
      <c r="E408" s="79" t="s">
        <v>830</v>
      </c>
      <c r="F408" s="79"/>
      <c r="G408" s="80">
        <v>51.7</v>
      </c>
    </row>
    <row r="409" spans="1:7" ht="56.25">
      <c r="A409" s="155">
        <f t="shared" si="6"/>
        <v>394</v>
      </c>
      <c r="B409" s="78" t="s">
        <v>345</v>
      </c>
      <c r="C409" s="79" t="s">
        <v>370</v>
      </c>
      <c r="D409" s="79" t="s">
        <v>402</v>
      </c>
      <c r="E409" s="79" t="s">
        <v>830</v>
      </c>
      <c r="F409" s="79" t="s">
        <v>346</v>
      </c>
      <c r="G409" s="80">
        <v>51.7</v>
      </c>
    </row>
    <row r="410" spans="1:7" ht="11.25">
      <c r="A410" s="155">
        <f t="shared" si="6"/>
        <v>395</v>
      </c>
      <c r="B410" s="78" t="s">
        <v>686</v>
      </c>
      <c r="C410" s="79" t="s">
        <v>370</v>
      </c>
      <c r="D410" s="79" t="s">
        <v>402</v>
      </c>
      <c r="E410" s="79" t="s">
        <v>830</v>
      </c>
      <c r="F410" s="79" t="s">
        <v>616</v>
      </c>
      <c r="G410" s="80">
        <v>51.7</v>
      </c>
    </row>
    <row r="411" spans="1:7" ht="22.5">
      <c r="A411" s="155">
        <f t="shared" si="6"/>
        <v>396</v>
      </c>
      <c r="B411" s="78" t="s">
        <v>603</v>
      </c>
      <c r="C411" s="79" t="s">
        <v>370</v>
      </c>
      <c r="D411" s="79" t="s">
        <v>402</v>
      </c>
      <c r="E411" s="79" t="s">
        <v>44</v>
      </c>
      <c r="F411" s="79"/>
      <c r="G411" s="80">
        <v>669</v>
      </c>
    </row>
    <row r="412" spans="1:7" ht="90">
      <c r="A412" s="155">
        <f t="shared" si="6"/>
        <v>397</v>
      </c>
      <c r="B412" s="81" t="s">
        <v>831</v>
      </c>
      <c r="C412" s="79" t="s">
        <v>370</v>
      </c>
      <c r="D412" s="79" t="s">
        <v>402</v>
      </c>
      <c r="E412" s="79" t="s">
        <v>45</v>
      </c>
      <c r="F412" s="79"/>
      <c r="G412" s="80">
        <v>669</v>
      </c>
    </row>
    <row r="413" spans="1:7" ht="22.5">
      <c r="A413" s="155">
        <f t="shared" si="6"/>
        <v>398</v>
      </c>
      <c r="B413" s="78" t="s">
        <v>511</v>
      </c>
      <c r="C413" s="79" t="s">
        <v>370</v>
      </c>
      <c r="D413" s="79" t="s">
        <v>402</v>
      </c>
      <c r="E413" s="79" t="s">
        <v>45</v>
      </c>
      <c r="F413" s="79" t="s">
        <v>512</v>
      </c>
      <c r="G413" s="80">
        <v>576</v>
      </c>
    </row>
    <row r="414" spans="1:7" ht="22.5">
      <c r="A414" s="155">
        <f t="shared" si="6"/>
        <v>399</v>
      </c>
      <c r="B414" s="78" t="s">
        <v>573</v>
      </c>
      <c r="C414" s="79" t="s">
        <v>370</v>
      </c>
      <c r="D414" s="79" t="s">
        <v>402</v>
      </c>
      <c r="E414" s="79" t="s">
        <v>45</v>
      </c>
      <c r="F414" s="79" t="s">
        <v>513</v>
      </c>
      <c r="G414" s="80">
        <v>576</v>
      </c>
    </row>
    <row r="415" spans="1:7" ht="22.5">
      <c r="A415" s="155">
        <f t="shared" si="6"/>
        <v>400</v>
      </c>
      <c r="B415" s="78" t="s">
        <v>507</v>
      </c>
      <c r="C415" s="79" t="s">
        <v>370</v>
      </c>
      <c r="D415" s="79" t="s">
        <v>402</v>
      </c>
      <c r="E415" s="79" t="s">
        <v>45</v>
      </c>
      <c r="F415" s="79" t="s">
        <v>355</v>
      </c>
      <c r="G415" s="80">
        <v>93</v>
      </c>
    </row>
    <row r="416" spans="1:7" ht="11.25">
      <c r="A416" s="155">
        <f t="shared" si="6"/>
        <v>401</v>
      </c>
      <c r="B416" s="78" t="s">
        <v>356</v>
      </c>
      <c r="C416" s="79" t="s">
        <v>370</v>
      </c>
      <c r="D416" s="79" t="s">
        <v>402</v>
      </c>
      <c r="E416" s="79" t="s">
        <v>45</v>
      </c>
      <c r="F416" s="79" t="s">
        <v>357</v>
      </c>
      <c r="G416" s="80">
        <v>93</v>
      </c>
    </row>
    <row r="417" spans="1:7" ht="22.5">
      <c r="A417" s="155">
        <f t="shared" si="6"/>
        <v>402</v>
      </c>
      <c r="B417" s="78" t="s">
        <v>548</v>
      </c>
      <c r="C417" s="79" t="s">
        <v>370</v>
      </c>
      <c r="D417" s="79" t="s">
        <v>402</v>
      </c>
      <c r="E417" s="79" t="s">
        <v>549</v>
      </c>
      <c r="F417" s="79"/>
      <c r="G417" s="80">
        <v>28.8</v>
      </c>
    </row>
    <row r="418" spans="1:7" ht="11.25">
      <c r="A418" s="155">
        <f t="shared" si="6"/>
        <v>403</v>
      </c>
      <c r="B418" s="78" t="s">
        <v>349</v>
      </c>
      <c r="C418" s="79" t="s">
        <v>370</v>
      </c>
      <c r="D418" s="79" t="s">
        <v>402</v>
      </c>
      <c r="E418" s="79" t="s">
        <v>550</v>
      </c>
      <c r="F418" s="79"/>
      <c r="G418" s="80">
        <v>28.8</v>
      </c>
    </row>
    <row r="419" spans="1:7" ht="56.25">
      <c r="A419" s="155">
        <f t="shared" si="6"/>
        <v>404</v>
      </c>
      <c r="B419" s="78" t="s">
        <v>832</v>
      </c>
      <c r="C419" s="79" t="s">
        <v>370</v>
      </c>
      <c r="D419" s="79" t="s">
        <v>402</v>
      </c>
      <c r="E419" s="79" t="s">
        <v>46</v>
      </c>
      <c r="F419" s="79"/>
      <c r="G419" s="80">
        <v>28.8</v>
      </c>
    </row>
    <row r="420" spans="1:7" ht="22.5">
      <c r="A420" s="155">
        <f t="shared" si="6"/>
        <v>405</v>
      </c>
      <c r="B420" s="78" t="s">
        <v>511</v>
      </c>
      <c r="C420" s="79" t="s">
        <v>370</v>
      </c>
      <c r="D420" s="79" t="s">
        <v>402</v>
      </c>
      <c r="E420" s="79" t="s">
        <v>46</v>
      </c>
      <c r="F420" s="79" t="s">
        <v>512</v>
      </c>
      <c r="G420" s="80">
        <v>28.8</v>
      </c>
    </row>
    <row r="421" spans="1:7" ht="22.5">
      <c r="A421" s="155">
        <f t="shared" si="6"/>
        <v>406</v>
      </c>
      <c r="B421" s="78" t="s">
        <v>573</v>
      </c>
      <c r="C421" s="79" t="s">
        <v>370</v>
      </c>
      <c r="D421" s="79" t="s">
        <v>402</v>
      </c>
      <c r="E421" s="79" t="s">
        <v>46</v>
      </c>
      <c r="F421" s="79" t="s">
        <v>513</v>
      </c>
      <c r="G421" s="80">
        <v>28.8</v>
      </c>
    </row>
    <row r="422" spans="1:7" ht="11.25">
      <c r="A422" s="155">
        <f t="shared" si="6"/>
        <v>407</v>
      </c>
      <c r="B422" s="78" t="s">
        <v>403</v>
      </c>
      <c r="C422" s="79" t="s">
        <v>370</v>
      </c>
      <c r="D422" s="79" t="s">
        <v>404</v>
      </c>
      <c r="E422" s="79"/>
      <c r="F422" s="79"/>
      <c r="G422" s="80">
        <f>322610.2-155.6</f>
        <v>322454.60000000003</v>
      </c>
    </row>
    <row r="423" spans="1:7" ht="11.25">
      <c r="A423" s="155">
        <f t="shared" si="6"/>
        <v>408</v>
      </c>
      <c r="B423" s="78" t="s">
        <v>281</v>
      </c>
      <c r="C423" s="79" t="s">
        <v>370</v>
      </c>
      <c r="D423" s="79" t="s">
        <v>404</v>
      </c>
      <c r="E423" s="79" t="s">
        <v>282</v>
      </c>
      <c r="F423" s="79"/>
      <c r="G423" s="80">
        <f>322529-155.6</f>
        <v>322373.4</v>
      </c>
    </row>
    <row r="424" spans="1:7" ht="22.5">
      <c r="A424" s="155">
        <f t="shared" si="6"/>
        <v>409</v>
      </c>
      <c r="B424" s="78" t="s">
        <v>35</v>
      </c>
      <c r="C424" s="79" t="s">
        <v>370</v>
      </c>
      <c r="D424" s="79" t="s">
        <v>404</v>
      </c>
      <c r="E424" s="79" t="s">
        <v>283</v>
      </c>
      <c r="F424" s="79"/>
      <c r="G424" s="80">
        <f>319485-155.6</f>
        <v>319329.4</v>
      </c>
    </row>
    <row r="425" spans="1:7" ht="78.75">
      <c r="A425" s="155">
        <f t="shared" si="6"/>
        <v>410</v>
      </c>
      <c r="B425" s="81" t="s">
        <v>640</v>
      </c>
      <c r="C425" s="79" t="s">
        <v>370</v>
      </c>
      <c r="D425" s="79" t="s">
        <v>404</v>
      </c>
      <c r="E425" s="79" t="s">
        <v>641</v>
      </c>
      <c r="F425" s="79"/>
      <c r="G425" s="80">
        <v>3391.4</v>
      </c>
    </row>
    <row r="426" spans="1:7" ht="56.25">
      <c r="A426" s="155">
        <f t="shared" si="6"/>
        <v>411</v>
      </c>
      <c r="B426" s="78" t="s">
        <v>345</v>
      </c>
      <c r="C426" s="79" t="s">
        <v>370</v>
      </c>
      <c r="D426" s="79" t="s">
        <v>404</v>
      </c>
      <c r="E426" s="79" t="s">
        <v>641</v>
      </c>
      <c r="F426" s="79" t="s">
        <v>346</v>
      </c>
      <c r="G426" s="80">
        <v>425.2</v>
      </c>
    </row>
    <row r="427" spans="1:7" ht="11.25">
      <c r="A427" s="155">
        <f t="shared" si="6"/>
        <v>412</v>
      </c>
      <c r="B427" s="78" t="s">
        <v>686</v>
      </c>
      <c r="C427" s="79" t="s">
        <v>370</v>
      </c>
      <c r="D427" s="79" t="s">
        <v>404</v>
      </c>
      <c r="E427" s="79" t="s">
        <v>641</v>
      </c>
      <c r="F427" s="79" t="s">
        <v>616</v>
      </c>
      <c r="G427" s="80">
        <v>425.2</v>
      </c>
    </row>
    <row r="428" spans="1:7" ht="22.5">
      <c r="A428" s="155">
        <f t="shared" si="6"/>
        <v>413</v>
      </c>
      <c r="B428" s="78" t="s">
        <v>507</v>
      </c>
      <c r="C428" s="79" t="s">
        <v>370</v>
      </c>
      <c r="D428" s="79" t="s">
        <v>404</v>
      </c>
      <c r="E428" s="79" t="s">
        <v>641</v>
      </c>
      <c r="F428" s="79" t="s">
        <v>355</v>
      </c>
      <c r="G428" s="80">
        <v>2966.2</v>
      </c>
    </row>
    <row r="429" spans="1:7" ht="11.25">
      <c r="A429" s="155">
        <f t="shared" si="6"/>
        <v>414</v>
      </c>
      <c r="B429" s="78" t="s">
        <v>356</v>
      </c>
      <c r="C429" s="79" t="s">
        <v>370</v>
      </c>
      <c r="D429" s="79" t="s">
        <v>404</v>
      </c>
      <c r="E429" s="79" t="s">
        <v>641</v>
      </c>
      <c r="F429" s="79" t="s">
        <v>357</v>
      </c>
      <c r="G429" s="80">
        <v>2966.2</v>
      </c>
    </row>
    <row r="430" spans="1:7" ht="112.5">
      <c r="A430" s="155">
        <f t="shared" si="6"/>
        <v>415</v>
      </c>
      <c r="B430" s="81" t="s">
        <v>833</v>
      </c>
      <c r="C430" s="79" t="s">
        <v>370</v>
      </c>
      <c r="D430" s="79" t="s">
        <v>404</v>
      </c>
      <c r="E430" s="79" t="s">
        <v>38</v>
      </c>
      <c r="F430" s="79"/>
      <c r="G430" s="80">
        <v>169525.1</v>
      </c>
    </row>
    <row r="431" spans="1:7" ht="56.25">
      <c r="A431" s="155">
        <f t="shared" si="6"/>
        <v>416</v>
      </c>
      <c r="B431" s="78" t="s">
        <v>345</v>
      </c>
      <c r="C431" s="79" t="s">
        <v>370</v>
      </c>
      <c r="D431" s="79" t="s">
        <v>404</v>
      </c>
      <c r="E431" s="79" t="s">
        <v>38</v>
      </c>
      <c r="F431" s="79" t="s">
        <v>346</v>
      </c>
      <c r="G431" s="80">
        <v>17329.7</v>
      </c>
    </row>
    <row r="432" spans="1:7" ht="11.25">
      <c r="A432" s="155">
        <f t="shared" si="6"/>
        <v>417</v>
      </c>
      <c r="B432" s="78" t="s">
        <v>686</v>
      </c>
      <c r="C432" s="79" t="s">
        <v>370</v>
      </c>
      <c r="D432" s="79" t="s">
        <v>404</v>
      </c>
      <c r="E432" s="79" t="s">
        <v>38</v>
      </c>
      <c r="F432" s="79" t="s">
        <v>616</v>
      </c>
      <c r="G432" s="80">
        <v>17329.7</v>
      </c>
    </row>
    <row r="433" spans="1:7" ht="22.5">
      <c r="A433" s="155">
        <f t="shared" si="6"/>
        <v>418</v>
      </c>
      <c r="B433" s="78" t="s">
        <v>511</v>
      </c>
      <c r="C433" s="79" t="s">
        <v>370</v>
      </c>
      <c r="D433" s="79" t="s">
        <v>404</v>
      </c>
      <c r="E433" s="79" t="s">
        <v>38</v>
      </c>
      <c r="F433" s="79" t="s">
        <v>512</v>
      </c>
      <c r="G433" s="80">
        <v>729.5</v>
      </c>
    </row>
    <row r="434" spans="1:7" ht="22.5">
      <c r="A434" s="155">
        <f t="shared" si="6"/>
        <v>419</v>
      </c>
      <c r="B434" s="78" t="s">
        <v>573</v>
      </c>
      <c r="C434" s="79" t="s">
        <v>370</v>
      </c>
      <c r="D434" s="79" t="s">
        <v>404</v>
      </c>
      <c r="E434" s="79" t="s">
        <v>38</v>
      </c>
      <c r="F434" s="79" t="s">
        <v>513</v>
      </c>
      <c r="G434" s="80">
        <v>729.5</v>
      </c>
    </row>
    <row r="435" spans="1:7" ht="22.5">
      <c r="A435" s="155">
        <f t="shared" si="6"/>
        <v>420</v>
      </c>
      <c r="B435" s="78" t="s">
        <v>507</v>
      </c>
      <c r="C435" s="79" t="s">
        <v>370</v>
      </c>
      <c r="D435" s="79" t="s">
        <v>404</v>
      </c>
      <c r="E435" s="79" t="s">
        <v>38</v>
      </c>
      <c r="F435" s="79" t="s">
        <v>355</v>
      </c>
      <c r="G435" s="80">
        <v>151465.9</v>
      </c>
    </row>
    <row r="436" spans="1:7" ht="11.25">
      <c r="A436" s="155">
        <f t="shared" si="6"/>
        <v>421</v>
      </c>
      <c r="B436" s="78" t="s">
        <v>356</v>
      </c>
      <c r="C436" s="79" t="s">
        <v>370</v>
      </c>
      <c r="D436" s="79" t="s">
        <v>404</v>
      </c>
      <c r="E436" s="79" t="s">
        <v>38</v>
      </c>
      <c r="F436" s="79" t="s">
        <v>357</v>
      </c>
      <c r="G436" s="80">
        <v>151465.9</v>
      </c>
    </row>
    <row r="437" spans="1:8" ht="56.25">
      <c r="A437" s="155">
        <f t="shared" si="6"/>
        <v>422</v>
      </c>
      <c r="B437" s="78" t="s">
        <v>834</v>
      </c>
      <c r="C437" s="79" t="s">
        <v>370</v>
      </c>
      <c r="D437" s="79" t="s">
        <v>404</v>
      </c>
      <c r="E437" s="79" t="s">
        <v>39</v>
      </c>
      <c r="F437" s="79"/>
      <c r="G437" s="80">
        <f>90017.9-155.6</f>
        <v>89862.29999999999</v>
      </c>
      <c r="H437" s="211"/>
    </row>
    <row r="438" spans="1:7" ht="56.25">
      <c r="A438" s="155">
        <f t="shared" si="6"/>
        <v>423</v>
      </c>
      <c r="B438" s="78" t="s">
        <v>345</v>
      </c>
      <c r="C438" s="79" t="s">
        <v>370</v>
      </c>
      <c r="D438" s="79" t="s">
        <v>404</v>
      </c>
      <c r="E438" s="79" t="s">
        <v>39</v>
      </c>
      <c r="F438" s="79" t="s">
        <v>346</v>
      </c>
      <c r="G438" s="80">
        <v>4078.1</v>
      </c>
    </row>
    <row r="439" spans="1:7" ht="11.25">
      <c r="A439" s="155">
        <f t="shared" si="6"/>
        <v>424</v>
      </c>
      <c r="B439" s="78" t="s">
        <v>686</v>
      </c>
      <c r="C439" s="79" t="s">
        <v>370</v>
      </c>
      <c r="D439" s="79" t="s">
        <v>404</v>
      </c>
      <c r="E439" s="79" t="s">
        <v>39</v>
      </c>
      <c r="F439" s="79" t="s">
        <v>616</v>
      </c>
      <c r="G439" s="80">
        <v>4078.1</v>
      </c>
    </row>
    <row r="440" spans="1:7" ht="22.5">
      <c r="A440" s="155">
        <f t="shared" si="6"/>
        <v>425</v>
      </c>
      <c r="B440" s="78" t="s">
        <v>511</v>
      </c>
      <c r="C440" s="79" t="s">
        <v>370</v>
      </c>
      <c r="D440" s="79" t="s">
        <v>404</v>
      </c>
      <c r="E440" s="79" t="s">
        <v>39</v>
      </c>
      <c r="F440" s="79" t="s">
        <v>512</v>
      </c>
      <c r="G440" s="80">
        <v>5707.1</v>
      </c>
    </row>
    <row r="441" spans="1:7" ht="22.5">
      <c r="A441" s="155">
        <f t="shared" si="6"/>
        <v>426</v>
      </c>
      <c r="B441" s="78" t="s">
        <v>573</v>
      </c>
      <c r="C441" s="79" t="s">
        <v>370</v>
      </c>
      <c r="D441" s="79" t="s">
        <v>404</v>
      </c>
      <c r="E441" s="79" t="s">
        <v>39</v>
      </c>
      <c r="F441" s="79" t="s">
        <v>513</v>
      </c>
      <c r="G441" s="80">
        <v>5707.1</v>
      </c>
    </row>
    <row r="442" spans="1:7" ht="22.5">
      <c r="A442" s="155">
        <f t="shared" si="6"/>
        <v>427</v>
      </c>
      <c r="B442" s="78" t="s">
        <v>507</v>
      </c>
      <c r="C442" s="79" t="s">
        <v>370</v>
      </c>
      <c r="D442" s="79" t="s">
        <v>404</v>
      </c>
      <c r="E442" s="79" t="s">
        <v>39</v>
      </c>
      <c r="F442" s="79" t="s">
        <v>355</v>
      </c>
      <c r="G442" s="80">
        <f>80167.7-155.6</f>
        <v>80012.09999999999</v>
      </c>
    </row>
    <row r="443" spans="1:7" ht="11.25">
      <c r="A443" s="155">
        <f t="shared" si="6"/>
        <v>428</v>
      </c>
      <c r="B443" s="78" t="s">
        <v>356</v>
      </c>
      <c r="C443" s="79" t="s">
        <v>370</v>
      </c>
      <c r="D443" s="79" t="s">
        <v>404</v>
      </c>
      <c r="E443" s="79" t="s">
        <v>39</v>
      </c>
      <c r="F443" s="79" t="s">
        <v>357</v>
      </c>
      <c r="G443" s="80">
        <f>80167.7-155.6</f>
        <v>80012.09999999999</v>
      </c>
    </row>
    <row r="444" spans="1:7" ht="11.25">
      <c r="A444" s="155">
        <f t="shared" si="6"/>
        <v>429</v>
      </c>
      <c r="B444" s="78" t="s">
        <v>537</v>
      </c>
      <c r="C444" s="79" t="s">
        <v>370</v>
      </c>
      <c r="D444" s="79" t="s">
        <v>404</v>
      </c>
      <c r="E444" s="79" t="s">
        <v>39</v>
      </c>
      <c r="F444" s="79" t="s">
        <v>538</v>
      </c>
      <c r="G444" s="80">
        <v>65</v>
      </c>
    </row>
    <row r="445" spans="1:7" ht="11.25">
      <c r="A445" s="155">
        <f t="shared" si="6"/>
        <v>430</v>
      </c>
      <c r="B445" s="78" t="s">
        <v>539</v>
      </c>
      <c r="C445" s="79" t="s">
        <v>370</v>
      </c>
      <c r="D445" s="79" t="s">
        <v>404</v>
      </c>
      <c r="E445" s="79" t="s">
        <v>39</v>
      </c>
      <c r="F445" s="79" t="s">
        <v>540</v>
      </c>
      <c r="G445" s="80">
        <v>65</v>
      </c>
    </row>
    <row r="446" spans="1:7" ht="56.25">
      <c r="A446" s="155">
        <f t="shared" si="6"/>
        <v>431</v>
      </c>
      <c r="B446" s="78" t="s">
        <v>835</v>
      </c>
      <c r="C446" s="79" t="s">
        <v>370</v>
      </c>
      <c r="D446" s="79" t="s">
        <v>404</v>
      </c>
      <c r="E446" s="79" t="s">
        <v>40</v>
      </c>
      <c r="F446" s="79"/>
      <c r="G446" s="80">
        <v>29911.2</v>
      </c>
    </row>
    <row r="447" spans="1:7" ht="56.25">
      <c r="A447" s="155">
        <f t="shared" si="6"/>
        <v>432</v>
      </c>
      <c r="B447" s="78" t="s">
        <v>345</v>
      </c>
      <c r="C447" s="79" t="s">
        <v>370</v>
      </c>
      <c r="D447" s="79" t="s">
        <v>404</v>
      </c>
      <c r="E447" s="79" t="s">
        <v>40</v>
      </c>
      <c r="F447" s="79" t="s">
        <v>346</v>
      </c>
      <c r="G447" s="80">
        <v>25385.8</v>
      </c>
    </row>
    <row r="448" spans="1:7" ht="11.25">
      <c r="A448" s="155">
        <f t="shared" si="6"/>
        <v>433</v>
      </c>
      <c r="B448" s="78" t="s">
        <v>686</v>
      </c>
      <c r="C448" s="79" t="s">
        <v>370</v>
      </c>
      <c r="D448" s="79" t="s">
        <v>404</v>
      </c>
      <c r="E448" s="79" t="s">
        <v>40</v>
      </c>
      <c r="F448" s="79" t="s">
        <v>616</v>
      </c>
      <c r="G448" s="80">
        <v>25385.8</v>
      </c>
    </row>
    <row r="449" spans="1:7" ht="22.5">
      <c r="A449" s="155">
        <f t="shared" si="6"/>
        <v>434</v>
      </c>
      <c r="B449" s="78" t="s">
        <v>511</v>
      </c>
      <c r="C449" s="79" t="s">
        <v>370</v>
      </c>
      <c r="D449" s="79" t="s">
        <v>404</v>
      </c>
      <c r="E449" s="79" t="s">
        <v>40</v>
      </c>
      <c r="F449" s="79" t="s">
        <v>512</v>
      </c>
      <c r="G449" s="80">
        <v>4474.4</v>
      </c>
    </row>
    <row r="450" spans="1:7" ht="22.5">
      <c r="A450" s="155">
        <f t="shared" si="6"/>
        <v>435</v>
      </c>
      <c r="B450" s="78" t="s">
        <v>573</v>
      </c>
      <c r="C450" s="79" t="s">
        <v>370</v>
      </c>
      <c r="D450" s="79" t="s">
        <v>404</v>
      </c>
      <c r="E450" s="79" t="s">
        <v>40</v>
      </c>
      <c r="F450" s="79" t="s">
        <v>513</v>
      </c>
      <c r="G450" s="80">
        <v>4474.4</v>
      </c>
    </row>
    <row r="451" spans="1:7" ht="11.25">
      <c r="A451" s="155">
        <f t="shared" si="6"/>
        <v>436</v>
      </c>
      <c r="B451" s="78" t="s">
        <v>537</v>
      </c>
      <c r="C451" s="79" t="s">
        <v>370</v>
      </c>
      <c r="D451" s="79" t="s">
        <v>404</v>
      </c>
      <c r="E451" s="79" t="s">
        <v>40</v>
      </c>
      <c r="F451" s="79" t="s">
        <v>538</v>
      </c>
      <c r="G451" s="80">
        <v>51</v>
      </c>
    </row>
    <row r="452" spans="1:7" ht="11.25">
      <c r="A452" s="155">
        <f t="shared" si="6"/>
        <v>437</v>
      </c>
      <c r="B452" s="78" t="s">
        <v>539</v>
      </c>
      <c r="C452" s="79" t="s">
        <v>370</v>
      </c>
      <c r="D452" s="79" t="s">
        <v>404</v>
      </c>
      <c r="E452" s="79" t="s">
        <v>40</v>
      </c>
      <c r="F452" s="79" t="s">
        <v>540</v>
      </c>
      <c r="G452" s="80">
        <v>51</v>
      </c>
    </row>
    <row r="453" spans="1:7" ht="78.75">
      <c r="A453" s="155">
        <f t="shared" si="6"/>
        <v>438</v>
      </c>
      <c r="B453" s="81" t="s">
        <v>153</v>
      </c>
      <c r="C453" s="79" t="s">
        <v>370</v>
      </c>
      <c r="D453" s="79" t="s">
        <v>404</v>
      </c>
      <c r="E453" s="79" t="s">
        <v>41</v>
      </c>
      <c r="F453" s="79"/>
      <c r="G453" s="80">
        <v>26639.4</v>
      </c>
    </row>
    <row r="454" spans="1:7" ht="11.25">
      <c r="A454" s="155">
        <f t="shared" si="6"/>
        <v>439</v>
      </c>
      <c r="B454" s="78" t="s">
        <v>677</v>
      </c>
      <c r="C454" s="79" t="s">
        <v>370</v>
      </c>
      <c r="D454" s="79" t="s">
        <v>404</v>
      </c>
      <c r="E454" s="79" t="s">
        <v>41</v>
      </c>
      <c r="F454" s="79" t="s">
        <v>27</v>
      </c>
      <c r="G454" s="80">
        <v>26639.4</v>
      </c>
    </row>
    <row r="455" spans="1:7" ht="11.25">
      <c r="A455" s="155">
        <f t="shared" si="6"/>
        <v>440</v>
      </c>
      <c r="B455" s="78" t="s">
        <v>477</v>
      </c>
      <c r="C455" s="79" t="s">
        <v>370</v>
      </c>
      <c r="D455" s="79" t="s">
        <v>404</v>
      </c>
      <c r="E455" s="79" t="s">
        <v>41</v>
      </c>
      <c r="F455" s="79" t="s">
        <v>678</v>
      </c>
      <c r="G455" s="80">
        <v>26639.4</v>
      </c>
    </row>
    <row r="456" spans="1:7" ht="22.5">
      <c r="A456" s="155">
        <f t="shared" si="6"/>
        <v>441</v>
      </c>
      <c r="B456" s="78" t="s">
        <v>836</v>
      </c>
      <c r="C456" s="79" t="s">
        <v>370</v>
      </c>
      <c r="D456" s="79" t="s">
        <v>404</v>
      </c>
      <c r="E456" s="79" t="s">
        <v>42</v>
      </c>
      <c r="F456" s="79"/>
      <c r="G456" s="80">
        <v>300</v>
      </c>
    </row>
    <row r="457" spans="1:7" ht="78.75">
      <c r="A457" s="155">
        <f t="shared" si="6"/>
        <v>442</v>
      </c>
      <c r="B457" s="81" t="s">
        <v>837</v>
      </c>
      <c r="C457" s="79" t="s">
        <v>370</v>
      </c>
      <c r="D457" s="79" t="s">
        <v>404</v>
      </c>
      <c r="E457" s="79" t="s">
        <v>43</v>
      </c>
      <c r="F457" s="79"/>
      <c r="G457" s="80">
        <v>300</v>
      </c>
    </row>
    <row r="458" spans="1:7" ht="22.5">
      <c r="A458" s="155">
        <f t="shared" si="6"/>
        <v>443</v>
      </c>
      <c r="B458" s="78" t="s">
        <v>511</v>
      </c>
      <c r="C458" s="79" t="s">
        <v>370</v>
      </c>
      <c r="D458" s="79" t="s">
        <v>404</v>
      </c>
      <c r="E458" s="79" t="s">
        <v>43</v>
      </c>
      <c r="F458" s="79" t="s">
        <v>512</v>
      </c>
      <c r="G458" s="80">
        <v>300</v>
      </c>
    </row>
    <row r="459" spans="1:7" ht="22.5">
      <c r="A459" s="155">
        <f t="shared" si="6"/>
        <v>444</v>
      </c>
      <c r="B459" s="78" t="s">
        <v>573</v>
      </c>
      <c r="C459" s="79" t="s">
        <v>370</v>
      </c>
      <c r="D459" s="79" t="s">
        <v>404</v>
      </c>
      <c r="E459" s="79" t="s">
        <v>43</v>
      </c>
      <c r="F459" s="79" t="s">
        <v>513</v>
      </c>
      <c r="G459" s="80">
        <v>300</v>
      </c>
    </row>
    <row r="460" spans="1:7" ht="22.5">
      <c r="A460" s="155">
        <f t="shared" si="6"/>
        <v>445</v>
      </c>
      <c r="B460" s="78" t="s">
        <v>603</v>
      </c>
      <c r="C460" s="79" t="s">
        <v>370</v>
      </c>
      <c r="D460" s="79" t="s">
        <v>404</v>
      </c>
      <c r="E460" s="79" t="s">
        <v>44</v>
      </c>
      <c r="F460" s="79"/>
      <c r="G460" s="80">
        <v>2744</v>
      </c>
    </row>
    <row r="461" spans="1:7" ht="90">
      <c r="A461" s="155">
        <f t="shared" si="6"/>
        <v>446</v>
      </c>
      <c r="B461" s="81" t="s">
        <v>831</v>
      </c>
      <c r="C461" s="79" t="s">
        <v>370</v>
      </c>
      <c r="D461" s="79" t="s">
        <v>404</v>
      </c>
      <c r="E461" s="79" t="s">
        <v>45</v>
      </c>
      <c r="F461" s="79"/>
      <c r="G461" s="80">
        <v>2744</v>
      </c>
    </row>
    <row r="462" spans="1:7" ht="22.5">
      <c r="A462" s="155">
        <f t="shared" si="6"/>
        <v>447</v>
      </c>
      <c r="B462" s="78" t="s">
        <v>511</v>
      </c>
      <c r="C462" s="79" t="s">
        <v>370</v>
      </c>
      <c r="D462" s="79" t="s">
        <v>404</v>
      </c>
      <c r="E462" s="79" t="s">
        <v>45</v>
      </c>
      <c r="F462" s="79" t="s">
        <v>512</v>
      </c>
      <c r="G462" s="80">
        <v>847.8</v>
      </c>
    </row>
    <row r="463" spans="1:7" ht="22.5">
      <c r="A463" s="155">
        <f t="shared" si="6"/>
        <v>448</v>
      </c>
      <c r="B463" s="78" t="s">
        <v>573</v>
      </c>
      <c r="C463" s="79" t="s">
        <v>370</v>
      </c>
      <c r="D463" s="79" t="s">
        <v>404</v>
      </c>
      <c r="E463" s="79" t="s">
        <v>45</v>
      </c>
      <c r="F463" s="79" t="s">
        <v>513</v>
      </c>
      <c r="G463" s="80">
        <v>847.8</v>
      </c>
    </row>
    <row r="464" spans="1:7" ht="22.5">
      <c r="A464" s="155">
        <f t="shared" si="6"/>
        <v>449</v>
      </c>
      <c r="B464" s="78" t="s">
        <v>507</v>
      </c>
      <c r="C464" s="79" t="s">
        <v>370</v>
      </c>
      <c r="D464" s="79" t="s">
        <v>404</v>
      </c>
      <c r="E464" s="79" t="s">
        <v>45</v>
      </c>
      <c r="F464" s="79" t="s">
        <v>355</v>
      </c>
      <c r="G464" s="80">
        <v>1896.2</v>
      </c>
    </row>
    <row r="465" spans="1:7" ht="11.25">
      <c r="A465" s="155">
        <f t="shared" si="6"/>
        <v>450</v>
      </c>
      <c r="B465" s="78" t="s">
        <v>356</v>
      </c>
      <c r="C465" s="79" t="s">
        <v>370</v>
      </c>
      <c r="D465" s="79" t="s">
        <v>404</v>
      </c>
      <c r="E465" s="79" t="s">
        <v>45</v>
      </c>
      <c r="F465" s="79" t="s">
        <v>357</v>
      </c>
      <c r="G465" s="80">
        <v>1896.2</v>
      </c>
    </row>
    <row r="466" spans="1:7" ht="22.5">
      <c r="A466" s="155">
        <f aca="true" t="shared" si="7" ref="A466:A529">A465+1</f>
        <v>451</v>
      </c>
      <c r="B466" s="78" t="s">
        <v>548</v>
      </c>
      <c r="C466" s="79" t="s">
        <v>370</v>
      </c>
      <c r="D466" s="79" t="s">
        <v>404</v>
      </c>
      <c r="E466" s="79" t="s">
        <v>549</v>
      </c>
      <c r="F466" s="79"/>
      <c r="G466" s="80">
        <v>81.2</v>
      </c>
    </row>
    <row r="467" spans="1:7" ht="11.25">
      <c r="A467" s="155">
        <f t="shared" si="7"/>
        <v>452</v>
      </c>
      <c r="B467" s="78" t="s">
        <v>349</v>
      </c>
      <c r="C467" s="79" t="s">
        <v>370</v>
      </c>
      <c r="D467" s="79" t="s">
        <v>404</v>
      </c>
      <c r="E467" s="79" t="s">
        <v>550</v>
      </c>
      <c r="F467" s="79"/>
      <c r="G467" s="80">
        <v>81.2</v>
      </c>
    </row>
    <row r="468" spans="1:7" ht="56.25">
      <c r="A468" s="155">
        <f t="shared" si="7"/>
        <v>453</v>
      </c>
      <c r="B468" s="78" t="s">
        <v>832</v>
      </c>
      <c r="C468" s="79" t="s">
        <v>370</v>
      </c>
      <c r="D468" s="79" t="s">
        <v>404</v>
      </c>
      <c r="E468" s="79" t="s">
        <v>46</v>
      </c>
      <c r="F468" s="79"/>
      <c r="G468" s="80">
        <v>81.2</v>
      </c>
    </row>
    <row r="469" spans="1:7" ht="22.5">
      <c r="A469" s="155">
        <f t="shared" si="7"/>
        <v>454</v>
      </c>
      <c r="B469" s="78" t="s">
        <v>511</v>
      </c>
      <c r="C469" s="79" t="s">
        <v>370</v>
      </c>
      <c r="D469" s="79" t="s">
        <v>404</v>
      </c>
      <c r="E469" s="79" t="s">
        <v>46</v>
      </c>
      <c r="F469" s="79" t="s">
        <v>512</v>
      </c>
      <c r="G469" s="80">
        <v>81.2</v>
      </c>
    </row>
    <row r="470" spans="1:7" ht="22.5">
      <c r="A470" s="155">
        <f t="shared" si="7"/>
        <v>455</v>
      </c>
      <c r="B470" s="78" t="s">
        <v>573</v>
      </c>
      <c r="C470" s="79" t="s">
        <v>370</v>
      </c>
      <c r="D470" s="79" t="s">
        <v>404</v>
      </c>
      <c r="E470" s="79" t="s">
        <v>46</v>
      </c>
      <c r="F470" s="79" t="s">
        <v>513</v>
      </c>
      <c r="G470" s="80">
        <v>81.2</v>
      </c>
    </row>
    <row r="471" spans="1:7" ht="11.25">
      <c r="A471" s="155">
        <f t="shared" si="7"/>
        <v>456</v>
      </c>
      <c r="B471" s="78" t="s">
        <v>405</v>
      </c>
      <c r="C471" s="79" t="s">
        <v>370</v>
      </c>
      <c r="D471" s="79" t="s">
        <v>406</v>
      </c>
      <c r="E471" s="79"/>
      <c r="F471" s="79"/>
      <c r="G471" s="80">
        <v>2945.6</v>
      </c>
    </row>
    <row r="472" spans="1:7" ht="11.25">
      <c r="A472" s="155">
        <f t="shared" si="7"/>
        <v>457</v>
      </c>
      <c r="B472" s="78" t="s">
        <v>281</v>
      </c>
      <c r="C472" s="79" t="s">
        <v>370</v>
      </c>
      <c r="D472" s="79" t="s">
        <v>406</v>
      </c>
      <c r="E472" s="79" t="s">
        <v>282</v>
      </c>
      <c r="F472" s="79"/>
      <c r="G472" s="80">
        <v>2945.6</v>
      </c>
    </row>
    <row r="473" spans="1:7" ht="22.5">
      <c r="A473" s="155">
        <f t="shared" si="7"/>
        <v>458</v>
      </c>
      <c r="B473" s="78" t="s">
        <v>838</v>
      </c>
      <c r="C473" s="79" t="s">
        <v>370</v>
      </c>
      <c r="D473" s="79" t="s">
        <v>406</v>
      </c>
      <c r="E473" s="79" t="s">
        <v>47</v>
      </c>
      <c r="F473" s="79"/>
      <c r="G473" s="80">
        <v>2945.6</v>
      </c>
    </row>
    <row r="474" spans="1:7" ht="67.5">
      <c r="A474" s="155">
        <f t="shared" si="7"/>
        <v>459</v>
      </c>
      <c r="B474" s="81" t="s">
        <v>839</v>
      </c>
      <c r="C474" s="79" t="s">
        <v>370</v>
      </c>
      <c r="D474" s="79" t="s">
        <v>406</v>
      </c>
      <c r="E474" s="79" t="s">
        <v>48</v>
      </c>
      <c r="F474" s="79"/>
      <c r="G474" s="80">
        <v>1795.2</v>
      </c>
    </row>
    <row r="475" spans="1:7" ht="22.5">
      <c r="A475" s="155">
        <f t="shared" si="7"/>
        <v>460</v>
      </c>
      <c r="B475" s="78" t="s">
        <v>511</v>
      </c>
      <c r="C475" s="79" t="s">
        <v>370</v>
      </c>
      <c r="D475" s="79" t="s">
        <v>406</v>
      </c>
      <c r="E475" s="79" t="s">
        <v>48</v>
      </c>
      <c r="F475" s="79" t="s">
        <v>512</v>
      </c>
      <c r="G475" s="80">
        <v>146.1</v>
      </c>
    </row>
    <row r="476" spans="1:7" ht="22.5">
      <c r="A476" s="155">
        <f t="shared" si="7"/>
        <v>461</v>
      </c>
      <c r="B476" s="78" t="s">
        <v>573</v>
      </c>
      <c r="C476" s="79" t="s">
        <v>370</v>
      </c>
      <c r="D476" s="79" t="s">
        <v>406</v>
      </c>
      <c r="E476" s="79" t="s">
        <v>48</v>
      </c>
      <c r="F476" s="79" t="s">
        <v>513</v>
      </c>
      <c r="G476" s="80">
        <v>146.1</v>
      </c>
    </row>
    <row r="477" spans="1:7" ht="22.5">
      <c r="A477" s="155">
        <f t="shared" si="7"/>
        <v>462</v>
      </c>
      <c r="B477" s="78" t="s">
        <v>507</v>
      </c>
      <c r="C477" s="79" t="s">
        <v>370</v>
      </c>
      <c r="D477" s="79" t="s">
        <v>406</v>
      </c>
      <c r="E477" s="79" t="s">
        <v>48</v>
      </c>
      <c r="F477" s="79" t="s">
        <v>355</v>
      </c>
      <c r="G477" s="80">
        <v>1649.1</v>
      </c>
    </row>
    <row r="478" spans="1:7" ht="11.25">
      <c r="A478" s="155">
        <f t="shared" si="7"/>
        <v>463</v>
      </c>
      <c r="B478" s="78" t="s">
        <v>356</v>
      </c>
      <c r="C478" s="79" t="s">
        <v>370</v>
      </c>
      <c r="D478" s="79" t="s">
        <v>406</v>
      </c>
      <c r="E478" s="79" t="s">
        <v>48</v>
      </c>
      <c r="F478" s="79" t="s">
        <v>357</v>
      </c>
      <c r="G478" s="80">
        <v>1649.1</v>
      </c>
    </row>
    <row r="479" spans="1:7" ht="101.25">
      <c r="A479" s="155">
        <f t="shared" si="7"/>
        <v>464</v>
      </c>
      <c r="B479" s="81" t="s">
        <v>840</v>
      </c>
      <c r="C479" s="79" t="s">
        <v>370</v>
      </c>
      <c r="D479" s="79" t="s">
        <v>406</v>
      </c>
      <c r="E479" s="79" t="s">
        <v>49</v>
      </c>
      <c r="F479" s="79"/>
      <c r="G479" s="80">
        <v>608</v>
      </c>
    </row>
    <row r="480" spans="1:7" ht="11.25">
      <c r="A480" s="155">
        <f t="shared" si="7"/>
        <v>465</v>
      </c>
      <c r="B480" s="78" t="s">
        <v>6</v>
      </c>
      <c r="C480" s="79" t="s">
        <v>370</v>
      </c>
      <c r="D480" s="79" t="s">
        <v>406</v>
      </c>
      <c r="E480" s="79" t="s">
        <v>49</v>
      </c>
      <c r="F480" s="79" t="s">
        <v>7</v>
      </c>
      <c r="G480" s="80">
        <v>608</v>
      </c>
    </row>
    <row r="481" spans="1:7" ht="11.25">
      <c r="A481" s="155">
        <f t="shared" si="7"/>
        <v>466</v>
      </c>
      <c r="B481" s="78" t="s">
        <v>326</v>
      </c>
      <c r="C481" s="79" t="s">
        <v>370</v>
      </c>
      <c r="D481" s="79" t="s">
        <v>406</v>
      </c>
      <c r="E481" s="79" t="s">
        <v>49</v>
      </c>
      <c r="F481" s="79" t="s">
        <v>327</v>
      </c>
      <c r="G481" s="80">
        <v>608</v>
      </c>
    </row>
    <row r="482" spans="1:7" ht="56.25">
      <c r="A482" s="155">
        <f t="shared" si="7"/>
        <v>467</v>
      </c>
      <c r="B482" s="78" t="s">
        <v>50</v>
      </c>
      <c r="C482" s="79" t="s">
        <v>370</v>
      </c>
      <c r="D482" s="79" t="s">
        <v>406</v>
      </c>
      <c r="E482" s="79" t="s">
        <v>51</v>
      </c>
      <c r="F482" s="79"/>
      <c r="G482" s="80">
        <v>80</v>
      </c>
    </row>
    <row r="483" spans="1:7" ht="22.5">
      <c r="A483" s="155">
        <f t="shared" si="7"/>
        <v>468</v>
      </c>
      <c r="B483" s="78" t="s">
        <v>511</v>
      </c>
      <c r="C483" s="79" t="s">
        <v>370</v>
      </c>
      <c r="D483" s="79" t="s">
        <v>406</v>
      </c>
      <c r="E483" s="79" t="s">
        <v>51</v>
      </c>
      <c r="F483" s="79" t="s">
        <v>512</v>
      </c>
      <c r="G483" s="80">
        <v>80</v>
      </c>
    </row>
    <row r="484" spans="1:7" ht="22.5">
      <c r="A484" s="155">
        <f t="shared" si="7"/>
        <v>469</v>
      </c>
      <c r="B484" s="78" t="s">
        <v>573</v>
      </c>
      <c r="C484" s="79" t="s">
        <v>370</v>
      </c>
      <c r="D484" s="79" t="s">
        <v>406</v>
      </c>
      <c r="E484" s="79" t="s">
        <v>51</v>
      </c>
      <c r="F484" s="79" t="s">
        <v>513</v>
      </c>
      <c r="G484" s="80">
        <v>80</v>
      </c>
    </row>
    <row r="485" spans="1:7" ht="78.75">
      <c r="A485" s="155">
        <f t="shared" si="7"/>
        <v>470</v>
      </c>
      <c r="B485" s="81" t="s">
        <v>841</v>
      </c>
      <c r="C485" s="79" t="s">
        <v>370</v>
      </c>
      <c r="D485" s="79" t="s">
        <v>406</v>
      </c>
      <c r="E485" s="79" t="s">
        <v>302</v>
      </c>
      <c r="F485" s="79"/>
      <c r="G485" s="80">
        <v>1.8</v>
      </c>
    </row>
    <row r="486" spans="1:7" ht="22.5">
      <c r="A486" s="155">
        <f t="shared" si="7"/>
        <v>471</v>
      </c>
      <c r="B486" s="78" t="s">
        <v>511</v>
      </c>
      <c r="C486" s="79" t="s">
        <v>370</v>
      </c>
      <c r="D486" s="79" t="s">
        <v>406</v>
      </c>
      <c r="E486" s="79" t="s">
        <v>302</v>
      </c>
      <c r="F486" s="79" t="s">
        <v>512</v>
      </c>
      <c r="G486" s="80">
        <v>0.2</v>
      </c>
    </row>
    <row r="487" spans="1:7" ht="22.5">
      <c r="A487" s="155">
        <f t="shared" si="7"/>
        <v>472</v>
      </c>
      <c r="B487" s="78" t="s">
        <v>573</v>
      </c>
      <c r="C487" s="79" t="s">
        <v>370</v>
      </c>
      <c r="D487" s="79" t="s">
        <v>406</v>
      </c>
      <c r="E487" s="79" t="s">
        <v>302</v>
      </c>
      <c r="F487" s="79" t="s">
        <v>513</v>
      </c>
      <c r="G487" s="80">
        <v>0.2</v>
      </c>
    </row>
    <row r="488" spans="1:7" ht="22.5">
      <c r="A488" s="155">
        <f t="shared" si="7"/>
        <v>473</v>
      </c>
      <c r="B488" s="78" t="s">
        <v>507</v>
      </c>
      <c r="C488" s="79" t="s">
        <v>370</v>
      </c>
      <c r="D488" s="79" t="s">
        <v>406</v>
      </c>
      <c r="E488" s="79" t="s">
        <v>302</v>
      </c>
      <c r="F488" s="79" t="s">
        <v>355</v>
      </c>
      <c r="G488" s="80">
        <v>1.6</v>
      </c>
    </row>
    <row r="489" spans="1:7" ht="11.25">
      <c r="A489" s="155">
        <f t="shared" si="7"/>
        <v>474</v>
      </c>
      <c r="B489" s="78" t="s">
        <v>356</v>
      </c>
      <c r="C489" s="79" t="s">
        <v>370</v>
      </c>
      <c r="D489" s="79" t="s">
        <v>406</v>
      </c>
      <c r="E489" s="79" t="s">
        <v>302</v>
      </c>
      <c r="F489" s="79" t="s">
        <v>357</v>
      </c>
      <c r="G489" s="80">
        <v>1.6</v>
      </c>
    </row>
    <row r="490" spans="1:7" ht="101.25">
      <c r="A490" s="155">
        <f t="shared" si="7"/>
        <v>475</v>
      </c>
      <c r="B490" s="81" t="s">
        <v>842</v>
      </c>
      <c r="C490" s="79" t="s">
        <v>370</v>
      </c>
      <c r="D490" s="79" t="s">
        <v>406</v>
      </c>
      <c r="E490" s="79" t="s">
        <v>303</v>
      </c>
      <c r="F490" s="79"/>
      <c r="G490" s="80">
        <v>260.6</v>
      </c>
    </row>
    <row r="491" spans="1:7" ht="11.25">
      <c r="A491" s="155">
        <f t="shared" si="7"/>
        <v>476</v>
      </c>
      <c r="B491" s="78" t="s">
        <v>6</v>
      </c>
      <c r="C491" s="79" t="s">
        <v>370</v>
      </c>
      <c r="D491" s="79" t="s">
        <v>406</v>
      </c>
      <c r="E491" s="79" t="s">
        <v>303</v>
      </c>
      <c r="F491" s="79" t="s">
        <v>7</v>
      </c>
      <c r="G491" s="80">
        <v>260.6</v>
      </c>
    </row>
    <row r="492" spans="1:7" ht="11.25">
      <c r="A492" s="155">
        <f t="shared" si="7"/>
        <v>477</v>
      </c>
      <c r="B492" s="78" t="s">
        <v>326</v>
      </c>
      <c r="C492" s="79" t="s">
        <v>370</v>
      </c>
      <c r="D492" s="79" t="s">
        <v>406</v>
      </c>
      <c r="E492" s="79" t="s">
        <v>303</v>
      </c>
      <c r="F492" s="79" t="s">
        <v>327</v>
      </c>
      <c r="G492" s="80">
        <v>260.6</v>
      </c>
    </row>
    <row r="493" spans="1:7" ht="67.5">
      <c r="A493" s="155">
        <f t="shared" si="7"/>
        <v>478</v>
      </c>
      <c r="B493" s="81" t="s">
        <v>843</v>
      </c>
      <c r="C493" s="79" t="s">
        <v>370</v>
      </c>
      <c r="D493" s="79" t="s">
        <v>406</v>
      </c>
      <c r="E493" s="79" t="s">
        <v>304</v>
      </c>
      <c r="F493" s="79"/>
      <c r="G493" s="80">
        <v>200</v>
      </c>
    </row>
    <row r="494" spans="1:7" ht="22.5">
      <c r="A494" s="155">
        <f t="shared" si="7"/>
        <v>479</v>
      </c>
      <c r="B494" s="78" t="s">
        <v>511</v>
      </c>
      <c r="C494" s="79" t="s">
        <v>370</v>
      </c>
      <c r="D494" s="79" t="s">
        <v>406</v>
      </c>
      <c r="E494" s="79" t="s">
        <v>304</v>
      </c>
      <c r="F494" s="79" t="s">
        <v>512</v>
      </c>
      <c r="G494" s="80">
        <v>200</v>
      </c>
    </row>
    <row r="495" spans="1:7" ht="22.5">
      <c r="A495" s="155">
        <f t="shared" si="7"/>
        <v>480</v>
      </c>
      <c r="B495" s="78" t="s">
        <v>573</v>
      </c>
      <c r="C495" s="79" t="s">
        <v>370</v>
      </c>
      <c r="D495" s="79" t="s">
        <v>406</v>
      </c>
      <c r="E495" s="79" t="s">
        <v>304</v>
      </c>
      <c r="F495" s="79" t="s">
        <v>513</v>
      </c>
      <c r="G495" s="80">
        <v>200</v>
      </c>
    </row>
    <row r="496" spans="1:7" ht="11.25">
      <c r="A496" s="155">
        <f t="shared" si="7"/>
        <v>481</v>
      </c>
      <c r="B496" s="78" t="s">
        <v>407</v>
      </c>
      <c r="C496" s="79" t="s">
        <v>370</v>
      </c>
      <c r="D496" s="79" t="s">
        <v>408</v>
      </c>
      <c r="E496" s="79"/>
      <c r="F496" s="79"/>
      <c r="G496" s="80">
        <v>18553.5</v>
      </c>
    </row>
    <row r="497" spans="1:7" ht="11.25">
      <c r="A497" s="155">
        <f t="shared" si="7"/>
        <v>482</v>
      </c>
      <c r="B497" s="78" t="s">
        <v>281</v>
      </c>
      <c r="C497" s="79" t="s">
        <v>370</v>
      </c>
      <c r="D497" s="79" t="s">
        <v>408</v>
      </c>
      <c r="E497" s="79" t="s">
        <v>282</v>
      </c>
      <c r="F497" s="79"/>
      <c r="G497" s="80">
        <v>18553.5</v>
      </c>
    </row>
    <row r="498" spans="1:7" ht="33.75">
      <c r="A498" s="155">
        <f t="shared" si="7"/>
        <v>483</v>
      </c>
      <c r="B498" s="78" t="s">
        <v>844</v>
      </c>
      <c r="C498" s="79" t="s">
        <v>370</v>
      </c>
      <c r="D498" s="79" t="s">
        <v>408</v>
      </c>
      <c r="E498" s="79" t="s">
        <v>305</v>
      </c>
      <c r="F498" s="79"/>
      <c r="G498" s="80">
        <v>18553.5</v>
      </c>
    </row>
    <row r="499" spans="1:7" ht="56.25">
      <c r="A499" s="155">
        <f t="shared" si="7"/>
        <v>484</v>
      </c>
      <c r="B499" s="78" t="s">
        <v>845</v>
      </c>
      <c r="C499" s="79" t="s">
        <v>370</v>
      </c>
      <c r="D499" s="79" t="s">
        <v>408</v>
      </c>
      <c r="E499" s="79" t="s">
        <v>306</v>
      </c>
      <c r="F499" s="79"/>
      <c r="G499" s="80">
        <v>18353.5</v>
      </c>
    </row>
    <row r="500" spans="1:7" ht="56.25">
      <c r="A500" s="155">
        <f t="shared" si="7"/>
        <v>485</v>
      </c>
      <c r="B500" s="78" t="s">
        <v>345</v>
      </c>
      <c r="C500" s="79" t="s">
        <v>370</v>
      </c>
      <c r="D500" s="79" t="s">
        <v>408</v>
      </c>
      <c r="E500" s="79" t="s">
        <v>306</v>
      </c>
      <c r="F500" s="79" t="s">
        <v>346</v>
      </c>
      <c r="G500" s="80">
        <v>16715.2</v>
      </c>
    </row>
    <row r="501" spans="1:7" ht="11.25">
      <c r="A501" s="155">
        <f t="shared" si="7"/>
        <v>486</v>
      </c>
      <c r="B501" s="78" t="s">
        <v>686</v>
      </c>
      <c r="C501" s="79" t="s">
        <v>370</v>
      </c>
      <c r="D501" s="79" t="s">
        <v>408</v>
      </c>
      <c r="E501" s="79" t="s">
        <v>306</v>
      </c>
      <c r="F501" s="79" t="s">
        <v>616</v>
      </c>
      <c r="G501" s="80">
        <v>16715.2</v>
      </c>
    </row>
    <row r="502" spans="1:7" ht="22.5">
      <c r="A502" s="155">
        <f t="shared" si="7"/>
        <v>487</v>
      </c>
      <c r="B502" s="78" t="s">
        <v>511</v>
      </c>
      <c r="C502" s="79" t="s">
        <v>370</v>
      </c>
      <c r="D502" s="79" t="s">
        <v>408</v>
      </c>
      <c r="E502" s="79" t="s">
        <v>306</v>
      </c>
      <c r="F502" s="79" t="s">
        <v>512</v>
      </c>
      <c r="G502" s="80">
        <v>1626.3</v>
      </c>
    </row>
    <row r="503" spans="1:7" ht="22.5">
      <c r="A503" s="155">
        <f t="shared" si="7"/>
        <v>488</v>
      </c>
      <c r="B503" s="78" t="s">
        <v>573</v>
      </c>
      <c r="C503" s="79" t="s">
        <v>370</v>
      </c>
      <c r="D503" s="79" t="s">
        <v>408</v>
      </c>
      <c r="E503" s="79" t="s">
        <v>306</v>
      </c>
      <c r="F503" s="79" t="s">
        <v>513</v>
      </c>
      <c r="G503" s="80">
        <v>1626.3</v>
      </c>
    </row>
    <row r="504" spans="1:7" ht="11.25">
      <c r="A504" s="155">
        <f t="shared" si="7"/>
        <v>489</v>
      </c>
      <c r="B504" s="78" t="s">
        <v>537</v>
      </c>
      <c r="C504" s="79" t="s">
        <v>370</v>
      </c>
      <c r="D504" s="79" t="s">
        <v>408</v>
      </c>
      <c r="E504" s="79" t="s">
        <v>306</v>
      </c>
      <c r="F504" s="79" t="s">
        <v>538</v>
      </c>
      <c r="G504" s="80">
        <v>12</v>
      </c>
    </row>
    <row r="505" spans="1:7" ht="11.25">
      <c r="A505" s="155">
        <f t="shared" si="7"/>
        <v>490</v>
      </c>
      <c r="B505" s="78" t="s">
        <v>539</v>
      </c>
      <c r="C505" s="79" t="s">
        <v>370</v>
      </c>
      <c r="D505" s="79" t="s">
        <v>408</v>
      </c>
      <c r="E505" s="79" t="s">
        <v>306</v>
      </c>
      <c r="F505" s="79" t="s">
        <v>540</v>
      </c>
      <c r="G505" s="80">
        <v>12</v>
      </c>
    </row>
    <row r="506" spans="1:7" ht="67.5">
      <c r="A506" s="155">
        <f t="shared" si="7"/>
        <v>491</v>
      </c>
      <c r="B506" s="81" t="s">
        <v>846</v>
      </c>
      <c r="C506" s="79" t="s">
        <v>370</v>
      </c>
      <c r="D506" s="79" t="s">
        <v>408</v>
      </c>
      <c r="E506" s="79" t="s">
        <v>847</v>
      </c>
      <c r="F506" s="79"/>
      <c r="G506" s="80">
        <v>200</v>
      </c>
    </row>
    <row r="507" spans="1:7" ht="22.5">
      <c r="A507" s="155">
        <f t="shared" si="7"/>
        <v>492</v>
      </c>
      <c r="B507" s="78" t="s">
        <v>511</v>
      </c>
      <c r="C507" s="79" t="s">
        <v>370</v>
      </c>
      <c r="D507" s="79" t="s">
        <v>408</v>
      </c>
      <c r="E507" s="79" t="s">
        <v>847</v>
      </c>
      <c r="F507" s="79" t="s">
        <v>512</v>
      </c>
      <c r="G507" s="80">
        <v>200</v>
      </c>
    </row>
    <row r="508" spans="1:7" ht="22.5">
      <c r="A508" s="155">
        <f t="shared" si="7"/>
        <v>493</v>
      </c>
      <c r="B508" s="78" t="s">
        <v>573</v>
      </c>
      <c r="C508" s="79" t="s">
        <v>370</v>
      </c>
      <c r="D508" s="79" t="s">
        <v>408</v>
      </c>
      <c r="E508" s="79" t="s">
        <v>847</v>
      </c>
      <c r="F508" s="79" t="s">
        <v>513</v>
      </c>
      <c r="G508" s="80">
        <v>200</v>
      </c>
    </row>
    <row r="509" spans="1:7" ht="11.25">
      <c r="A509" s="155">
        <f t="shared" si="7"/>
        <v>494</v>
      </c>
      <c r="B509" s="78" t="s">
        <v>264</v>
      </c>
      <c r="C509" s="79" t="s">
        <v>370</v>
      </c>
      <c r="D509" s="79" t="s">
        <v>423</v>
      </c>
      <c r="E509" s="79"/>
      <c r="F509" s="79"/>
      <c r="G509" s="80">
        <v>21003.2</v>
      </c>
    </row>
    <row r="510" spans="1:7" ht="11.25">
      <c r="A510" s="155">
        <f t="shared" si="7"/>
        <v>495</v>
      </c>
      <c r="B510" s="78" t="s">
        <v>428</v>
      </c>
      <c r="C510" s="79" t="s">
        <v>370</v>
      </c>
      <c r="D510" s="79" t="s">
        <v>429</v>
      </c>
      <c r="E510" s="79"/>
      <c r="F510" s="79"/>
      <c r="G510" s="80">
        <v>20304.7</v>
      </c>
    </row>
    <row r="511" spans="1:7" ht="11.25">
      <c r="A511" s="155">
        <f t="shared" si="7"/>
        <v>496</v>
      </c>
      <c r="B511" s="78" t="s">
        <v>281</v>
      </c>
      <c r="C511" s="79" t="s">
        <v>370</v>
      </c>
      <c r="D511" s="79" t="s">
        <v>429</v>
      </c>
      <c r="E511" s="79" t="s">
        <v>282</v>
      </c>
      <c r="F511" s="79"/>
      <c r="G511" s="80">
        <v>20304.7</v>
      </c>
    </row>
    <row r="512" spans="1:7" ht="22.5">
      <c r="A512" s="155">
        <f t="shared" si="7"/>
        <v>497</v>
      </c>
      <c r="B512" s="78" t="s">
        <v>35</v>
      </c>
      <c r="C512" s="79" t="s">
        <v>370</v>
      </c>
      <c r="D512" s="79" t="s">
        <v>429</v>
      </c>
      <c r="E512" s="79" t="s">
        <v>283</v>
      </c>
      <c r="F512" s="79"/>
      <c r="G512" s="80">
        <v>20304.7</v>
      </c>
    </row>
    <row r="513" spans="1:7" ht="123.75">
      <c r="A513" s="155">
        <f t="shared" si="7"/>
        <v>498</v>
      </c>
      <c r="B513" s="81" t="s">
        <v>848</v>
      </c>
      <c r="C513" s="79" t="s">
        <v>370</v>
      </c>
      <c r="D513" s="79" t="s">
        <v>429</v>
      </c>
      <c r="E513" s="79" t="s">
        <v>307</v>
      </c>
      <c r="F513" s="79"/>
      <c r="G513" s="80">
        <v>48</v>
      </c>
    </row>
    <row r="514" spans="1:7" ht="22.5">
      <c r="A514" s="155">
        <f t="shared" si="7"/>
        <v>499</v>
      </c>
      <c r="B514" s="78" t="s">
        <v>511</v>
      </c>
      <c r="C514" s="79" t="s">
        <v>370</v>
      </c>
      <c r="D514" s="79" t="s">
        <v>429</v>
      </c>
      <c r="E514" s="79" t="s">
        <v>307</v>
      </c>
      <c r="F514" s="79" t="s">
        <v>512</v>
      </c>
      <c r="G514" s="80">
        <v>18</v>
      </c>
    </row>
    <row r="515" spans="1:7" ht="22.5">
      <c r="A515" s="155">
        <f t="shared" si="7"/>
        <v>500</v>
      </c>
      <c r="B515" s="78" t="s">
        <v>573</v>
      </c>
      <c r="C515" s="79" t="s">
        <v>370</v>
      </c>
      <c r="D515" s="79" t="s">
        <v>429</v>
      </c>
      <c r="E515" s="79" t="s">
        <v>307</v>
      </c>
      <c r="F515" s="79" t="s">
        <v>513</v>
      </c>
      <c r="G515" s="80">
        <v>18</v>
      </c>
    </row>
    <row r="516" spans="1:7" ht="22.5">
      <c r="A516" s="155">
        <f t="shared" si="7"/>
        <v>501</v>
      </c>
      <c r="B516" s="78" t="s">
        <v>507</v>
      </c>
      <c r="C516" s="79" t="s">
        <v>370</v>
      </c>
      <c r="D516" s="79" t="s">
        <v>429</v>
      </c>
      <c r="E516" s="79" t="s">
        <v>307</v>
      </c>
      <c r="F516" s="79" t="s">
        <v>355</v>
      </c>
      <c r="G516" s="80">
        <v>30</v>
      </c>
    </row>
    <row r="517" spans="1:7" ht="11.25">
      <c r="A517" s="155">
        <f t="shared" si="7"/>
        <v>502</v>
      </c>
      <c r="B517" s="78" t="s">
        <v>356</v>
      </c>
      <c r="C517" s="79" t="s">
        <v>370</v>
      </c>
      <c r="D517" s="79" t="s">
        <v>429</v>
      </c>
      <c r="E517" s="79" t="s">
        <v>307</v>
      </c>
      <c r="F517" s="79" t="s">
        <v>357</v>
      </c>
      <c r="G517" s="80">
        <v>30</v>
      </c>
    </row>
    <row r="518" spans="1:7" ht="78.75">
      <c r="A518" s="155">
        <f t="shared" si="7"/>
        <v>503</v>
      </c>
      <c r="B518" s="81" t="s">
        <v>849</v>
      </c>
      <c r="C518" s="79" t="s">
        <v>370</v>
      </c>
      <c r="D518" s="79" t="s">
        <v>429</v>
      </c>
      <c r="E518" s="79" t="s">
        <v>308</v>
      </c>
      <c r="F518" s="79"/>
      <c r="G518" s="80">
        <v>20256.7</v>
      </c>
    </row>
    <row r="519" spans="1:7" ht="22.5">
      <c r="A519" s="155">
        <f t="shared" si="7"/>
        <v>504</v>
      </c>
      <c r="B519" s="78" t="s">
        <v>511</v>
      </c>
      <c r="C519" s="79" t="s">
        <v>370</v>
      </c>
      <c r="D519" s="79" t="s">
        <v>429</v>
      </c>
      <c r="E519" s="79" t="s">
        <v>308</v>
      </c>
      <c r="F519" s="79" t="s">
        <v>512</v>
      </c>
      <c r="G519" s="80">
        <v>1198.2</v>
      </c>
    </row>
    <row r="520" spans="1:7" ht="22.5">
      <c r="A520" s="155">
        <f t="shared" si="7"/>
        <v>505</v>
      </c>
      <c r="B520" s="78" t="s">
        <v>573</v>
      </c>
      <c r="C520" s="79" t="s">
        <v>370</v>
      </c>
      <c r="D520" s="79" t="s">
        <v>429</v>
      </c>
      <c r="E520" s="79" t="s">
        <v>308</v>
      </c>
      <c r="F520" s="79" t="s">
        <v>513</v>
      </c>
      <c r="G520" s="80">
        <v>1198.2</v>
      </c>
    </row>
    <row r="521" spans="1:7" ht="22.5">
      <c r="A521" s="155">
        <f t="shared" si="7"/>
        <v>506</v>
      </c>
      <c r="B521" s="78" t="s">
        <v>507</v>
      </c>
      <c r="C521" s="79" t="s">
        <v>370</v>
      </c>
      <c r="D521" s="79" t="s">
        <v>429</v>
      </c>
      <c r="E521" s="79" t="s">
        <v>308</v>
      </c>
      <c r="F521" s="79" t="s">
        <v>355</v>
      </c>
      <c r="G521" s="80">
        <v>19058.5</v>
      </c>
    </row>
    <row r="522" spans="1:7" ht="11.25">
      <c r="A522" s="155">
        <f t="shared" si="7"/>
        <v>507</v>
      </c>
      <c r="B522" s="78" t="s">
        <v>356</v>
      </c>
      <c r="C522" s="79" t="s">
        <v>370</v>
      </c>
      <c r="D522" s="79" t="s">
        <v>429</v>
      </c>
      <c r="E522" s="79" t="s">
        <v>308</v>
      </c>
      <c r="F522" s="79" t="s">
        <v>357</v>
      </c>
      <c r="G522" s="80">
        <v>19058.5</v>
      </c>
    </row>
    <row r="523" spans="1:7" ht="11.25">
      <c r="A523" s="155">
        <f t="shared" si="7"/>
        <v>508</v>
      </c>
      <c r="B523" s="78" t="s">
        <v>430</v>
      </c>
      <c r="C523" s="79" t="s">
        <v>370</v>
      </c>
      <c r="D523" s="79" t="s">
        <v>431</v>
      </c>
      <c r="E523" s="79"/>
      <c r="F523" s="79"/>
      <c r="G523" s="80">
        <v>698.5</v>
      </c>
    </row>
    <row r="524" spans="1:7" ht="11.25">
      <c r="A524" s="155">
        <f t="shared" si="7"/>
        <v>509</v>
      </c>
      <c r="B524" s="78" t="s">
        <v>281</v>
      </c>
      <c r="C524" s="79" t="s">
        <v>370</v>
      </c>
      <c r="D524" s="79" t="s">
        <v>431</v>
      </c>
      <c r="E524" s="79" t="s">
        <v>282</v>
      </c>
      <c r="F524" s="79"/>
      <c r="G524" s="80">
        <v>698.5</v>
      </c>
    </row>
    <row r="525" spans="1:7" ht="22.5">
      <c r="A525" s="155">
        <f t="shared" si="7"/>
        <v>510</v>
      </c>
      <c r="B525" s="78" t="s">
        <v>35</v>
      </c>
      <c r="C525" s="79" t="s">
        <v>370</v>
      </c>
      <c r="D525" s="79" t="s">
        <v>431</v>
      </c>
      <c r="E525" s="79" t="s">
        <v>283</v>
      </c>
      <c r="F525" s="79"/>
      <c r="G525" s="80">
        <v>698.5</v>
      </c>
    </row>
    <row r="526" spans="1:7" ht="78.75">
      <c r="A526" s="155">
        <f t="shared" si="7"/>
        <v>511</v>
      </c>
      <c r="B526" s="81" t="s">
        <v>850</v>
      </c>
      <c r="C526" s="79" t="s">
        <v>370</v>
      </c>
      <c r="D526" s="79" t="s">
        <v>431</v>
      </c>
      <c r="E526" s="79" t="s">
        <v>309</v>
      </c>
      <c r="F526" s="79"/>
      <c r="G526" s="80">
        <v>698.5</v>
      </c>
    </row>
    <row r="527" spans="1:7" ht="22.5">
      <c r="A527" s="155">
        <f t="shared" si="7"/>
        <v>512</v>
      </c>
      <c r="B527" s="78" t="s">
        <v>511</v>
      </c>
      <c r="C527" s="79" t="s">
        <v>370</v>
      </c>
      <c r="D527" s="79" t="s">
        <v>431</v>
      </c>
      <c r="E527" s="79" t="s">
        <v>309</v>
      </c>
      <c r="F527" s="79" t="s">
        <v>512</v>
      </c>
      <c r="G527" s="80">
        <v>9</v>
      </c>
    </row>
    <row r="528" spans="1:7" ht="22.5">
      <c r="A528" s="155">
        <f t="shared" si="7"/>
        <v>513</v>
      </c>
      <c r="B528" s="78" t="s">
        <v>573</v>
      </c>
      <c r="C528" s="79" t="s">
        <v>370</v>
      </c>
      <c r="D528" s="79" t="s">
        <v>431</v>
      </c>
      <c r="E528" s="79" t="s">
        <v>309</v>
      </c>
      <c r="F528" s="79" t="s">
        <v>513</v>
      </c>
      <c r="G528" s="80">
        <v>9</v>
      </c>
    </row>
    <row r="529" spans="1:7" ht="11.25">
      <c r="A529" s="155">
        <f t="shared" si="7"/>
        <v>514</v>
      </c>
      <c r="B529" s="78" t="s">
        <v>6</v>
      </c>
      <c r="C529" s="79" t="s">
        <v>370</v>
      </c>
      <c r="D529" s="79" t="s">
        <v>431</v>
      </c>
      <c r="E529" s="79" t="s">
        <v>309</v>
      </c>
      <c r="F529" s="79" t="s">
        <v>7</v>
      </c>
      <c r="G529" s="80">
        <v>689.5</v>
      </c>
    </row>
    <row r="530" spans="1:7" ht="22.5">
      <c r="A530" s="155">
        <f aca="true" t="shared" si="8" ref="A530:A593">A529+1</f>
        <v>515</v>
      </c>
      <c r="B530" s="78" t="s">
        <v>8</v>
      </c>
      <c r="C530" s="79" t="s">
        <v>370</v>
      </c>
      <c r="D530" s="79" t="s">
        <v>431</v>
      </c>
      <c r="E530" s="79" t="s">
        <v>309</v>
      </c>
      <c r="F530" s="79" t="s">
        <v>9</v>
      </c>
      <c r="G530" s="80">
        <v>689.5</v>
      </c>
    </row>
    <row r="531" spans="1:7" ht="22.5">
      <c r="A531" s="155">
        <f t="shared" si="8"/>
        <v>516</v>
      </c>
      <c r="B531" s="78" t="s">
        <v>723</v>
      </c>
      <c r="C531" s="79" t="s">
        <v>721</v>
      </c>
      <c r="D531" s="79"/>
      <c r="E531" s="79"/>
      <c r="F531" s="79"/>
      <c r="G531" s="80">
        <f>153897-2700</f>
        <v>151197</v>
      </c>
    </row>
    <row r="532" spans="1:7" ht="11.25">
      <c r="A532" s="155">
        <f t="shared" si="8"/>
        <v>517</v>
      </c>
      <c r="B532" s="78" t="s">
        <v>338</v>
      </c>
      <c r="C532" s="79" t="s">
        <v>721</v>
      </c>
      <c r="D532" s="79" t="s">
        <v>480</v>
      </c>
      <c r="E532" s="79"/>
      <c r="F532" s="79"/>
      <c r="G532" s="80">
        <f>10062.9-2700</f>
        <v>7362.9</v>
      </c>
    </row>
    <row r="533" spans="1:7" ht="33.75">
      <c r="A533" s="155">
        <f t="shared" si="8"/>
        <v>518</v>
      </c>
      <c r="B533" s="78" t="s">
        <v>486</v>
      </c>
      <c r="C533" s="79" t="s">
        <v>721</v>
      </c>
      <c r="D533" s="79" t="s">
        <v>487</v>
      </c>
      <c r="E533" s="79"/>
      <c r="F533" s="79"/>
      <c r="G533" s="80">
        <v>6166.1</v>
      </c>
    </row>
    <row r="534" spans="1:7" ht="22.5">
      <c r="A534" s="155">
        <f t="shared" si="8"/>
        <v>519</v>
      </c>
      <c r="B534" s="78" t="s">
        <v>310</v>
      </c>
      <c r="C534" s="79" t="s">
        <v>721</v>
      </c>
      <c r="D534" s="79" t="s">
        <v>487</v>
      </c>
      <c r="E534" s="79" t="s">
        <v>311</v>
      </c>
      <c r="F534" s="79"/>
      <c r="G534" s="80">
        <v>6166.1</v>
      </c>
    </row>
    <row r="535" spans="1:7" ht="22.5">
      <c r="A535" s="155">
        <f t="shared" si="8"/>
        <v>520</v>
      </c>
      <c r="B535" s="78" t="s">
        <v>312</v>
      </c>
      <c r="C535" s="79" t="s">
        <v>721</v>
      </c>
      <c r="D535" s="79" t="s">
        <v>487</v>
      </c>
      <c r="E535" s="79" t="s">
        <v>313</v>
      </c>
      <c r="F535" s="79"/>
      <c r="G535" s="80">
        <v>6166.1</v>
      </c>
    </row>
    <row r="536" spans="1:7" ht="67.5">
      <c r="A536" s="155">
        <f t="shared" si="8"/>
        <v>521</v>
      </c>
      <c r="B536" s="78" t="s">
        <v>314</v>
      </c>
      <c r="C536" s="79" t="s">
        <v>721</v>
      </c>
      <c r="D536" s="79" t="s">
        <v>487</v>
      </c>
      <c r="E536" s="79" t="s">
        <v>315</v>
      </c>
      <c r="F536" s="79"/>
      <c r="G536" s="80">
        <v>6166.1</v>
      </c>
    </row>
    <row r="537" spans="1:7" ht="56.25">
      <c r="A537" s="155">
        <f t="shared" si="8"/>
        <v>522</v>
      </c>
      <c r="B537" s="78" t="s">
        <v>345</v>
      </c>
      <c r="C537" s="79" t="s">
        <v>721</v>
      </c>
      <c r="D537" s="79" t="s">
        <v>487</v>
      </c>
      <c r="E537" s="79" t="s">
        <v>315</v>
      </c>
      <c r="F537" s="79" t="s">
        <v>346</v>
      </c>
      <c r="G537" s="80">
        <v>4346</v>
      </c>
    </row>
    <row r="538" spans="1:7" ht="22.5">
      <c r="A538" s="155">
        <f t="shared" si="8"/>
        <v>523</v>
      </c>
      <c r="B538" s="78" t="s">
        <v>508</v>
      </c>
      <c r="C538" s="79" t="s">
        <v>721</v>
      </c>
      <c r="D538" s="79" t="s">
        <v>487</v>
      </c>
      <c r="E538" s="79" t="s">
        <v>315</v>
      </c>
      <c r="F538" s="79" t="s">
        <v>459</v>
      </c>
      <c r="G538" s="80">
        <v>4346</v>
      </c>
    </row>
    <row r="539" spans="1:7" ht="22.5">
      <c r="A539" s="155">
        <f t="shared" si="8"/>
        <v>524</v>
      </c>
      <c r="B539" s="78" t="s">
        <v>511</v>
      </c>
      <c r="C539" s="79" t="s">
        <v>721</v>
      </c>
      <c r="D539" s="79" t="s">
        <v>487</v>
      </c>
      <c r="E539" s="79" t="s">
        <v>315</v>
      </c>
      <c r="F539" s="79" t="s">
        <v>512</v>
      </c>
      <c r="G539" s="80">
        <v>1819.1</v>
      </c>
    </row>
    <row r="540" spans="1:7" ht="22.5">
      <c r="A540" s="155">
        <f t="shared" si="8"/>
        <v>525</v>
      </c>
      <c r="B540" s="78" t="s">
        <v>573</v>
      </c>
      <c r="C540" s="79" t="s">
        <v>721</v>
      </c>
      <c r="D540" s="79" t="s">
        <v>487</v>
      </c>
      <c r="E540" s="79" t="s">
        <v>315</v>
      </c>
      <c r="F540" s="79" t="s">
        <v>513</v>
      </c>
      <c r="G540" s="80">
        <v>1819.1</v>
      </c>
    </row>
    <row r="541" spans="1:7" ht="11.25">
      <c r="A541" s="155">
        <f t="shared" si="8"/>
        <v>526</v>
      </c>
      <c r="B541" s="78" t="s">
        <v>537</v>
      </c>
      <c r="C541" s="79" t="s">
        <v>721</v>
      </c>
      <c r="D541" s="79" t="s">
        <v>487</v>
      </c>
      <c r="E541" s="79" t="s">
        <v>315</v>
      </c>
      <c r="F541" s="79" t="s">
        <v>538</v>
      </c>
      <c r="G541" s="80">
        <v>1</v>
      </c>
    </row>
    <row r="542" spans="1:7" ht="11.25">
      <c r="A542" s="155">
        <f t="shared" si="8"/>
        <v>527</v>
      </c>
      <c r="B542" s="78" t="s">
        <v>539</v>
      </c>
      <c r="C542" s="79" t="s">
        <v>721</v>
      </c>
      <c r="D542" s="79" t="s">
        <v>487</v>
      </c>
      <c r="E542" s="79" t="s">
        <v>315</v>
      </c>
      <c r="F542" s="79" t="s">
        <v>540</v>
      </c>
      <c r="G542" s="80">
        <v>1</v>
      </c>
    </row>
    <row r="543" spans="1:7" ht="11.25">
      <c r="A543" s="155">
        <f t="shared" si="8"/>
        <v>528</v>
      </c>
      <c r="B543" s="78" t="s">
        <v>351</v>
      </c>
      <c r="C543" s="79" t="s">
        <v>721</v>
      </c>
      <c r="D543" s="79" t="s">
        <v>471</v>
      </c>
      <c r="E543" s="79"/>
      <c r="F543" s="79"/>
      <c r="G543" s="80">
        <v>3896.8</v>
      </c>
    </row>
    <row r="544" spans="1:7" ht="22.5">
      <c r="A544" s="155">
        <f t="shared" si="8"/>
        <v>529</v>
      </c>
      <c r="B544" s="78" t="s">
        <v>527</v>
      </c>
      <c r="C544" s="79" t="s">
        <v>721</v>
      </c>
      <c r="D544" s="79" t="s">
        <v>471</v>
      </c>
      <c r="E544" s="79" t="s">
        <v>528</v>
      </c>
      <c r="F544" s="79"/>
      <c r="G544" s="80">
        <v>3896.8</v>
      </c>
    </row>
    <row r="545" spans="1:7" ht="22.5">
      <c r="A545" s="155">
        <f t="shared" si="8"/>
        <v>530</v>
      </c>
      <c r="B545" s="78" t="s">
        <v>66</v>
      </c>
      <c r="C545" s="79" t="s">
        <v>721</v>
      </c>
      <c r="D545" s="79" t="s">
        <v>471</v>
      </c>
      <c r="E545" s="79" t="s">
        <v>67</v>
      </c>
      <c r="F545" s="79"/>
      <c r="G545" s="80">
        <v>3896.8</v>
      </c>
    </row>
    <row r="546" spans="1:7" ht="45">
      <c r="A546" s="155">
        <f t="shared" si="8"/>
        <v>531</v>
      </c>
      <c r="B546" s="78" t="s">
        <v>68</v>
      </c>
      <c r="C546" s="79" t="s">
        <v>721</v>
      </c>
      <c r="D546" s="79" t="s">
        <v>471</v>
      </c>
      <c r="E546" s="79" t="s">
        <v>69</v>
      </c>
      <c r="F546" s="79"/>
      <c r="G546" s="80">
        <v>75.2</v>
      </c>
    </row>
    <row r="547" spans="1:7" ht="11.25">
      <c r="A547" s="155">
        <f t="shared" si="8"/>
        <v>532</v>
      </c>
      <c r="B547" s="78" t="s">
        <v>677</v>
      </c>
      <c r="C547" s="79" t="s">
        <v>721</v>
      </c>
      <c r="D547" s="79" t="s">
        <v>471</v>
      </c>
      <c r="E547" s="79" t="s">
        <v>69</v>
      </c>
      <c r="F547" s="79" t="s">
        <v>27</v>
      </c>
      <c r="G547" s="80">
        <v>75.2</v>
      </c>
    </row>
    <row r="548" spans="1:7" ht="11.25">
      <c r="A548" s="155">
        <f t="shared" si="8"/>
        <v>533</v>
      </c>
      <c r="B548" s="78" t="s">
        <v>477</v>
      </c>
      <c r="C548" s="79" t="s">
        <v>721</v>
      </c>
      <c r="D548" s="79" t="s">
        <v>471</v>
      </c>
      <c r="E548" s="79" t="s">
        <v>69</v>
      </c>
      <c r="F548" s="79" t="s">
        <v>678</v>
      </c>
      <c r="G548" s="80">
        <v>75.2</v>
      </c>
    </row>
    <row r="549" spans="1:7" ht="45">
      <c r="A549" s="155">
        <f t="shared" si="8"/>
        <v>534</v>
      </c>
      <c r="B549" s="78" t="s">
        <v>604</v>
      </c>
      <c r="C549" s="79" t="s">
        <v>721</v>
      </c>
      <c r="D549" s="79" t="s">
        <v>471</v>
      </c>
      <c r="E549" s="79" t="s">
        <v>605</v>
      </c>
      <c r="F549" s="79"/>
      <c r="G549" s="80">
        <f>3507.7-2700</f>
        <v>807.6999999999998</v>
      </c>
    </row>
    <row r="550" spans="1:7" ht="11.25">
      <c r="A550" s="155">
        <f t="shared" si="8"/>
        <v>535</v>
      </c>
      <c r="B550" s="78" t="s">
        <v>537</v>
      </c>
      <c r="C550" s="79" t="s">
        <v>721</v>
      </c>
      <c r="D550" s="79" t="s">
        <v>471</v>
      </c>
      <c r="E550" s="79" t="s">
        <v>605</v>
      </c>
      <c r="F550" s="79" t="s">
        <v>538</v>
      </c>
      <c r="G550" s="80">
        <f>3507.7-2700</f>
        <v>807.6999999999998</v>
      </c>
    </row>
    <row r="551" spans="1:7" ht="11.25">
      <c r="A551" s="155">
        <f t="shared" si="8"/>
        <v>536</v>
      </c>
      <c r="B551" s="78" t="s">
        <v>581</v>
      </c>
      <c r="C551" s="79" t="s">
        <v>721</v>
      </c>
      <c r="D551" s="79" t="s">
        <v>471</v>
      </c>
      <c r="E551" s="79" t="s">
        <v>605</v>
      </c>
      <c r="F551" s="79" t="s">
        <v>582</v>
      </c>
      <c r="G551" s="80">
        <f>3507.7-2700</f>
        <v>807.6999999999998</v>
      </c>
    </row>
    <row r="552" spans="1:7" ht="33.75">
      <c r="A552" s="155">
        <f t="shared" si="8"/>
        <v>537</v>
      </c>
      <c r="B552" s="78" t="s">
        <v>851</v>
      </c>
      <c r="C552" s="79" t="s">
        <v>721</v>
      </c>
      <c r="D552" s="79" t="s">
        <v>471</v>
      </c>
      <c r="E552" s="79" t="s">
        <v>852</v>
      </c>
      <c r="F552" s="79"/>
      <c r="G552" s="80">
        <v>313.9</v>
      </c>
    </row>
    <row r="553" spans="1:7" ht="56.25">
      <c r="A553" s="155">
        <f t="shared" si="8"/>
        <v>538</v>
      </c>
      <c r="B553" s="78" t="s">
        <v>345</v>
      </c>
      <c r="C553" s="79" t="s">
        <v>721</v>
      </c>
      <c r="D553" s="79" t="s">
        <v>471</v>
      </c>
      <c r="E553" s="79" t="s">
        <v>852</v>
      </c>
      <c r="F553" s="79" t="s">
        <v>346</v>
      </c>
      <c r="G553" s="80">
        <v>313.9</v>
      </c>
    </row>
    <row r="554" spans="1:7" ht="11.25">
      <c r="A554" s="155">
        <f t="shared" si="8"/>
        <v>539</v>
      </c>
      <c r="B554" s="78" t="s">
        <v>686</v>
      </c>
      <c r="C554" s="79" t="s">
        <v>721</v>
      </c>
      <c r="D554" s="79" t="s">
        <v>471</v>
      </c>
      <c r="E554" s="79" t="s">
        <v>852</v>
      </c>
      <c r="F554" s="79" t="s">
        <v>616</v>
      </c>
      <c r="G554" s="80">
        <v>313.9</v>
      </c>
    </row>
    <row r="555" spans="1:7" ht="11.25">
      <c r="A555" s="155">
        <f t="shared" si="8"/>
        <v>540</v>
      </c>
      <c r="B555" s="78" t="s">
        <v>70</v>
      </c>
      <c r="C555" s="79" t="s">
        <v>721</v>
      </c>
      <c r="D555" s="79" t="s">
        <v>697</v>
      </c>
      <c r="E555" s="79"/>
      <c r="F555" s="79"/>
      <c r="G555" s="80">
        <v>2174.4</v>
      </c>
    </row>
    <row r="556" spans="1:7" ht="11.25">
      <c r="A556" s="155">
        <f t="shared" si="8"/>
        <v>541</v>
      </c>
      <c r="B556" s="78" t="s">
        <v>698</v>
      </c>
      <c r="C556" s="79" t="s">
        <v>721</v>
      </c>
      <c r="D556" s="79" t="s">
        <v>699</v>
      </c>
      <c r="E556" s="79"/>
      <c r="F556" s="79"/>
      <c r="G556" s="80">
        <v>2174.4</v>
      </c>
    </row>
    <row r="557" spans="1:7" ht="22.5">
      <c r="A557" s="155">
        <f t="shared" si="8"/>
        <v>542</v>
      </c>
      <c r="B557" s="78" t="s">
        <v>527</v>
      </c>
      <c r="C557" s="79" t="s">
        <v>721</v>
      </c>
      <c r="D557" s="79" t="s">
        <v>699</v>
      </c>
      <c r="E557" s="79" t="s">
        <v>528</v>
      </c>
      <c r="F557" s="79"/>
      <c r="G557" s="80">
        <v>2174.4</v>
      </c>
    </row>
    <row r="558" spans="1:7" ht="22.5">
      <c r="A558" s="155">
        <f t="shared" si="8"/>
        <v>543</v>
      </c>
      <c r="B558" s="78" t="s">
        <v>66</v>
      </c>
      <c r="C558" s="79" t="s">
        <v>721</v>
      </c>
      <c r="D558" s="79" t="s">
        <v>699</v>
      </c>
      <c r="E558" s="79" t="s">
        <v>67</v>
      </c>
      <c r="F558" s="79"/>
      <c r="G558" s="80">
        <v>2174.4</v>
      </c>
    </row>
    <row r="559" spans="1:7" ht="45">
      <c r="A559" s="155">
        <f t="shared" si="8"/>
        <v>544</v>
      </c>
      <c r="B559" s="78" t="s">
        <v>71</v>
      </c>
      <c r="C559" s="79" t="s">
        <v>721</v>
      </c>
      <c r="D559" s="79" t="s">
        <v>699</v>
      </c>
      <c r="E559" s="79" t="s">
        <v>72</v>
      </c>
      <c r="F559" s="79"/>
      <c r="G559" s="80">
        <v>2174.4</v>
      </c>
    </row>
    <row r="560" spans="1:7" ht="11.25">
      <c r="A560" s="155">
        <f t="shared" si="8"/>
        <v>545</v>
      </c>
      <c r="B560" s="78" t="s">
        <v>677</v>
      </c>
      <c r="C560" s="79" t="s">
        <v>721</v>
      </c>
      <c r="D560" s="79" t="s">
        <v>699</v>
      </c>
      <c r="E560" s="79" t="s">
        <v>72</v>
      </c>
      <c r="F560" s="79" t="s">
        <v>27</v>
      </c>
      <c r="G560" s="80">
        <v>2174.4</v>
      </c>
    </row>
    <row r="561" spans="1:7" ht="11.25">
      <c r="A561" s="155">
        <f t="shared" si="8"/>
        <v>546</v>
      </c>
      <c r="B561" s="78" t="s">
        <v>735</v>
      </c>
      <c r="C561" s="79" t="s">
        <v>721</v>
      </c>
      <c r="D561" s="79" t="s">
        <v>390</v>
      </c>
      <c r="E561" s="79"/>
      <c r="F561" s="79"/>
      <c r="G561" s="80">
        <v>12614.9</v>
      </c>
    </row>
    <row r="562" spans="1:7" ht="11.25">
      <c r="A562" s="155">
        <f t="shared" si="8"/>
        <v>547</v>
      </c>
      <c r="B562" s="78" t="s">
        <v>783</v>
      </c>
      <c r="C562" s="79" t="s">
        <v>721</v>
      </c>
      <c r="D562" s="79" t="s">
        <v>784</v>
      </c>
      <c r="E562" s="79"/>
      <c r="F562" s="79"/>
      <c r="G562" s="80">
        <v>12614.9</v>
      </c>
    </row>
    <row r="563" spans="1:7" ht="22.5">
      <c r="A563" s="155">
        <f t="shared" si="8"/>
        <v>548</v>
      </c>
      <c r="B563" s="78" t="s">
        <v>527</v>
      </c>
      <c r="C563" s="79" t="s">
        <v>721</v>
      </c>
      <c r="D563" s="79" t="s">
        <v>784</v>
      </c>
      <c r="E563" s="79" t="s">
        <v>528</v>
      </c>
      <c r="F563" s="79"/>
      <c r="G563" s="80">
        <v>12614.9</v>
      </c>
    </row>
    <row r="564" spans="1:7" ht="22.5">
      <c r="A564" s="155">
        <f t="shared" si="8"/>
        <v>549</v>
      </c>
      <c r="B564" s="78" t="s">
        <v>66</v>
      </c>
      <c r="C564" s="79" t="s">
        <v>721</v>
      </c>
      <c r="D564" s="79" t="s">
        <v>784</v>
      </c>
      <c r="E564" s="79" t="s">
        <v>67</v>
      </c>
      <c r="F564" s="79"/>
      <c r="G564" s="80">
        <v>12614.9</v>
      </c>
    </row>
    <row r="565" spans="1:7" ht="56.25">
      <c r="A565" s="155">
        <f t="shared" si="8"/>
        <v>550</v>
      </c>
      <c r="B565" s="78" t="s">
        <v>853</v>
      </c>
      <c r="C565" s="79" t="s">
        <v>721</v>
      </c>
      <c r="D565" s="79" t="s">
        <v>784</v>
      </c>
      <c r="E565" s="79" t="s">
        <v>854</v>
      </c>
      <c r="F565" s="79"/>
      <c r="G565" s="80">
        <v>2054</v>
      </c>
    </row>
    <row r="566" spans="1:7" ht="11.25">
      <c r="A566" s="155">
        <f t="shared" si="8"/>
        <v>551</v>
      </c>
      <c r="B566" s="78" t="s">
        <v>677</v>
      </c>
      <c r="C566" s="79" t="s">
        <v>721</v>
      </c>
      <c r="D566" s="79" t="s">
        <v>784</v>
      </c>
      <c r="E566" s="79" t="s">
        <v>854</v>
      </c>
      <c r="F566" s="79" t="s">
        <v>27</v>
      </c>
      <c r="G566" s="80">
        <v>2054</v>
      </c>
    </row>
    <row r="567" spans="1:7" ht="11.25">
      <c r="A567" s="155">
        <f t="shared" si="8"/>
        <v>552</v>
      </c>
      <c r="B567" s="78" t="s">
        <v>477</v>
      </c>
      <c r="C567" s="79" t="s">
        <v>721</v>
      </c>
      <c r="D567" s="79" t="s">
        <v>784</v>
      </c>
      <c r="E567" s="79" t="s">
        <v>854</v>
      </c>
      <c r="F567" s="79" t="s">
        <v>678</v>
      </c>
      <c r="G567" s="80">
        <v>2054</v>
      </c>
    </row>
    <row r="568" spans="1:7" ht="56.25">
      <c r="A568" s="155">
        <f t="shared" si="8"/>
        <v>553</v>
      </c>
      <c r="B568" s="78" t="s">
        <v>855</v>
      </c>
      <c r="C568" s="79" t="s">
        <v>721</v>
      </c>
      <c r="D568" s="79" t="s">
        <v>784</v>
      </c>
      <c r="E568" s="79" t="s">
        <v>856</v>
      </c>
      <c r="F568" s="79"/>
      <c r="G568" s="80">
        <v>10560.9</v>
      </c>
    </row>
    <row r="569" spans="1:7" ht="11.25">
      <c r="A569" s="155">
        <f t="shared" si="8"/>
        <v>554</v>
      </c>
      <c r="B569" s="78" t="s">
        <v>677</v>
      </c>
      <c r="C569" s="79" t="s">
        <v>721</v>
      </c>
      <c r="D569" s="79" t="s">
        <v>784</v>
      </c>
      <c r="E569" s="79" t="s">
        <v>856</v>
      </c>
      <c r="F569" s="79" t="s">
        <v>27</v>
      </c>
      <c r="G569" s="80">
        <v>10560.9</v>
      </c>
    </row>
    <row r="570" spans="1:7" ht="11.25">
      <c r="A570" s="155">
        <f t="shared" si="8"/>
        <v>555</v>
      </c>
      <c r="B570" s="78" t="s">
        <v>477</v>
      </c>
      <c r="C570" s="79" t="s">
        <v>721</v>
      </c>
      <c r="D570" s="79" t="s">
        <v>784</v>
      </c>
      <c r="E570" s="79" t="s">
        <v>856</v>
      </c>
      <c r="F570" s="79" t="s">
        <v>678</v>
      </c>
      <c r="G570" s="80">
        <v>10560.9</v>
      </c>
    </row>
    <row r="571" spans="1:7" ht="11.25">
      <c r="A571" s="155">
        <f t="shared" si="8"/>
        <v>556</v>
      </c>
      <c r="B571" s="78" t="s">
        <v>102</v>
      </c>
      <c r="C571" s="79" t="s">
        <v>721</v>
      </c>
      <c r="D571" s="79" t="s">
        <v>395</v>
      </c>
      <c r="E571" s="79"/>
      <c r="F571" s="79"/>
      <c r="G571" s="80">
        <v>120</v>
      </c>
    </row>
    <row r="572" spans="1:7" ht="11.25">
      <c r="A572" s="155">
        <f t="shared" si="8"/>
        <v>557</v>
      </c>
      <c r="B572" s="78" t="s">
        <v>502</v>
      </c>
      <c r="C572" s="79" t="s">
        <v>721</v>
      </c>
      <c r="D572" s="79" t="s">
        <v>503</v>
      </c>
      <c r="E572" s="79"/>
      <c r="F572" s="79"/>
      <c r="G572" s="80">
        <v>120</v>
      </c>
    </row>
    <row r="573" spans="1:7" ht="22.5">
      <c r="A573" s="155">
        <f t="shared" si="8"/>
        <v>558</v>
      </c>
      <c r="B573" s="78" t="s">
        <v>527</v>
      </c>
      <c r="C573" s="79" t="s">
        <v>721</v>
      </c>
      <c r="D573" s="79" t="s">
        <v>503</v>
      </c>
      <c r="E573" s="79" t="s">
        <v>528</v>
      </c>
      <c r="F573" s="79"/>
      <c r="G573" s="80">
        <v>120</v>
      </c>
    </row>
    <row r="574" spans="1:7" ht="22.5">
      <c r="A574" s="155">
        <f t="shared" si="8"/>
        <v>559</v>
      </c>
      <c r="B574" s="78" t="s">
        <v>66</v>
      </c>
      <c r="C574" s="79" t="s">
        <v>721</v>
      </c>
      <c r="D574" s="79" t="s">
        <v>503</v>
      </c>
      <c r="E574" s="79" t="s">
        <v>67</v>
      </c>
      <c r="F574" s="79"/>
      <c r="G574" s="80">
        <v>120</v>
      </c>
    </row>
    <row r="575" spans="1:7" ht="45">
      <c r="A575" s="155">
        <f t="shared" si="8"/>
        <v>560</v>
      </c>
      <c r="B575" s="78" t="s">
        <v>606</v>
      </c>
      <c r="C575" s="79" t="s">
        <v>721</v>
      </c>
      <c r="D575" s="79" t="s">
        <v>503</v>
      </c>
      <c r="E575" s="79" t="s">
        <v>73</v>
      </c>
      <c r="F575" s="79"/>
      <c r="G575" s="80">
        <v>120</v>
      </c>
    </row>
    <row r="576" spans="1:7" ht="11.25">
      <c r="A576" s="155">
        <f t="shared" si="8"/>
        <v>561</v>
      </c>
      <c r="B576" s="78" t="s">
        <v>677</v>
      </c>
      <c r="C576" s="79" t="s">
        <v>721</v>
      </c>
      <c r="D576" s="79" t="s">
        <v>503</v>
      </c>
      <c r="E576" s="79" t="s">
        <v>73</v>
      </c>
      <c r="F576" s="79" t="s">
        <v>27</v>
      </c>
      <c r="G576" s="80">
        <v>120</v>
      </c>
    </row>
    <row r="577" spans="1:7" ht="11.25">
      <c r="A577" s="155">
        <f t="shared" si="8"/>
        <v>562</v>
      </c>
      <c r="B577" s="78" t="s">
        <v>477</v>
      </c>
      <c r="C577" s="79" t="s">
        <v>721</v>
      </c>
      <c r="D577" s="79" t="s">
        <v>503</v>
      </c>
      <c r="E577" s="79" t="s">
        <v>73</v>
      </c>
      <c r="F577" s="79" t="s">
        <v>678</v>
      </c>
      <c r="G577" s="80">
        <v>120</v>
      </c>
    </row>
    <row r="578" spans="1:7" ht="22.5">
      <c r="A578" s="155">
        <f t="shared" si="8"/>
        <v>563</v>
      </c>
      <c r="B578" s="78" t="s">
        <v>497</v>
      </c>
      <c r="C578" s="79" t="s">
        <v>721</v>
      </c>
      <c r="D578" s="79" t="s">
        <v>498</v>
      </c>
      <c r="E578" s="79"/>
      <c r="F578" s="79"/>
      <c r="G578" s="80">
        <v>250</v>
      </c>
    </row>
    <row r="579" spans="1:7" ht="22.5">
      <c r="A579" s="155">
        <f t="shared" si="8"/>
        <v>564</v>
      </c>
      <c r="B579" s="78" t="s">
        <v>499</v>
      </c>
      <c r="C579" s="79" t="s">
        <v>721</v>
      </c>
      <c r="D579" s="79" t="s">
        <v>500</v>
      </c>
      <c r="E579" s="79"/>
      <c r="F579" s="79"/>
      <c r="G579" s="80">
        <v>250</v>
      </c>
    </row>
    <row r="580" spans="1:7" ht="22.5">
      <c r="A580" s="155">
        <f t="shared" si="8"/>
        <v>565</v>
      </c>
      <c r="B580" s="78" t="s">
        <v>310</v>
      </c>
      <c r="C580" s="79" t="s">
        <v>721</v>
      </c>
      <c r="D580" s="79" t="s">
        <v>500</v>
      </c>
      <c r="E580" s="79" t="s">
        <v>311</v>
      </c>
      <c r="F580" s="79"/>
      <c r="G580" s="80">
        <v>250</v>
      </c>
    </row>
    <row r="581" spans="1:7" ht="11.25">
      <c r="A581" s="155">
        <f t="shared" si="8"/>
        <v>566</v>
      </c>
      <c r="B581" s="78" t="s">
        <v>74</v>
      </c>
      <c r="C581" s="79" t="s">
        <v>721</v>
      </c>
      <c r="D581" s="79" t="s">
        <v>500</v>
      </c>
      <c r="E581" s="79" t="s">
        <v>75</v>
      </c>
      <c r="F581" s="79"/>
      <c r="G581" s="80">
        <v>250</v>
      </c>
    </row>
    <row r="582" spans="1:7" ht="45">
      <c r="A582" s="155">
        <f t="shared" si="8"/>
        <v>567</v>
      </c>
      <c r="B582" s="78" t="s">
        <v>76</v>
      </c>
      <c r="C582" s="79" t="s">
        <v>721</v>
      </c>
      <c r="D582" s="79" t="s">
        <v>500</v>
      </c>
      <c r="E582" s="79" t="s">
        <v>77</v>
      </c>
      <c r="F582" s="79"/>
      <c r="G582" s="80">
        <v>250</v>
      </c>
    </row>
    <row r="583" spans="1:7" ht="22.5">
      <c r="A583" s="155">
        <f t="shared" si="8"/>
        <v>568</v>
      </c>
      <c r="B583" s="78" t="s">
        <v>78</v>
      </c>
      <c r="C583" s="79" t="s">
        <v>721</v>
      </c>
      <c r="D583" s="79" t="s">
        <v>500</v>
      </c>
      <c r="E583" s="79" t="s">
        <v>77</v>
      </c>
      <c r="F583" s="79" t="s">
        <v>79</v>
      </c>
      <c r="G583" s="80">
        <v>250</v>
      </c>
    </row>
    <row r="584" spans="1:7" ht="11.25">
      <c r="A584" s="155">
        <f t="shared" si="8"/>
        <v>569</v>
      </c>
      <c r="B584" s="78" t="s">
        <v>80</v>
      </c>
      <c r="C584" s="79" t="s">
        <v>721</v>
      </c>
      <c r="D584" s="79" t="s">
        <v>500</v>
      </c>
      <c r="E584" s="79" t="s">
        <v>77</v>
      </c>
      <c r="F584" s="79" t="s">
        <v>81</v>
      </c>
      <c r="G584" s="80">
        <v>250</v>
      </c>
    </row>
    <row r="585" spans="1:7" ht="22.5">
      <c r="A585" s="155">
        <f t="shared" si="8"/>
        <v>570</v>
      </c>
      <c r="B585" s="78" t="s">
        <v>34</v>
      </c>
      <c r="C585" s="79" t="s">
        <v>721</v>
      </c>
      <c r="D585" s="79" t="s">
        <v>501</v>
      </c>
      <c r="E585" s="79"/>
      <c r="F585" s="79"/>
      <c r="G585" s="80">
        <v>128674.8</v>
      </c>
    </row>
    <row r="586" spans="1:7" ht="33.75">
      <c r="A586" s="155">
        <f t="shared" si="8"/>
        <v>571</v>
      </c>
      <c r="B586" s="78" t="s">
        <v>16</v>
      </c>
      <c r="C586" s="79" t="s">
        <v>721</v>
      </c>
      <c r="D586" s="79" t="s">
        <v>17</v>
      </c>
      <c r="E586" s="79"/>
      <c r="F586" s="79"/>
      <c r="G586" s="80">
        <v>64112.8</v>
      </c>
    </row>
    <row r="587" spans="1:7" ht="22.5">
      <c r="A587" s="155">
        <f t="shared" si="8"/>
        <v>572</v>
      </c>
      <c r="B587" s="78" t="s">
        <v>310</v>
      </c>
      <c r="C587" s="79" t="s">
        <v>721</v>
      </c>
      <c r="D587" s="79" t="s">
        <v>17</v>
      </c>
      <c r="E587" s="79" t="s">
        <v>311</v>
      </c>
      <c r="F587" s="79"/>
      <c r="G587" s="80">
        <v>64112.8</v>
      </c>
    </row>
    <row r="588" spans="1:7" ht="45">
      <c r="A588" s="155">
        <f t="shared" si="8"/>
        <v>573</v>
      </c>
      <c r="B588" s="78" t="s">
        <v>82</v>
      </c>
      <c r="C588" s="79" t="s">
        <v>721</v>
      </c>
      <c r="D588" s="79" t="s">
        <v>17</v>
      </c>
      <c r="E588" s="79" t="s">
        <v>83</v>
      </c>
      <c r="F588" s="79"/>
      <c r="G588" s="80">
        <v>64112.8</v>
      </c>
    </row>
    <row r="589" spans="1:7" ht="78.75">
      <c r="A589" s="155">
        <f t="shared" si="8"/>
        <v>574</v>
      </c>
      <c r="B589" s="81" t="s">
        <v>84</v>
      </c>
      <c r="C589" s="79" t="s">
        <v>721</v>
      </c>
      <c r="D589" s="79" t="s">
        <v>17</v>
      </c>
      <c r="E589" s="79" t="s">
        <v>85</v>
      </c>
      <c r="F589" s="79"/>
      <c r="G589" s="80">
        <v>10551.8</v>
      </c>
    </row>
    <row r="590" spans="1:7" ht="11.25">
      <c r="A590" s="155">
        <f t="shared" si="8"/>
        <v>575</v>
      </c>
      <c r="B590" s="78" t="s">
        <v>677</v>
      </c>
      <c r="C590" s="79" t="s">
        <v>721</v>
      </c>
      <c r="D590" s="79" t="s">
        <v>17</v>
      </c>
      <c r="E590" s="79" t="s">
        <v>85</v>
      </c>
      <c r="F590" s="79" t="s">
        <v>27</v>
      </c>
      <c r="G590" s="80">
        <v>10551.8</v>
      </c>
    </row>
    <row r="591" spans="1:7" ht="11.25">
      <c r="A591" s="155">
        <f t="shared" si="8"/>
        <v>576</v>
      </c>
      <c r="B591" s="78" t="s">
        <v>725</v>
      </c>
      <c r="C591" s="79" t="s">
        <v>721</v>
      </c>
      <c r="D591" s="79" t="s">
        <v>17</v>
      </c>
      <c r="E591" s="79" t="s">
        <v>85</v>
      </c>
      <c r="F591" s="79" t="s">
        <v>86</v>
      </c>
      <c r="G591" s="80">
        <v>10551.8</v>
      </c>
    </row>
    <row r="592" spans="1:7" ht="90">
      <c r="A592" s="155">
        <f t="shared" si="8"/>
        <v>577</v>
      </c>
      <c r="B592" s="81" t="s">
        <v>87</v>
      </c>
      <c r="C592" s="79" t="s">
        <v>721</v>
      </c>
      <c r="D592" s="79" t="s">
        <v>17</v>
      </c>
      <c r="E592" s="79" t="s">
        <v>88</v>
      </c>
      <c r="F592" s="79"/>
      <c r="G592" s="80">
        <v>53561</v>
      </c>
    </row>
    <row r="593" spans="1:7" ht="11.25">
      <c r="A593" s="155">
        <f t="shared" si="8"/>
        <v>578</v>
      </c>
      <c r="B593" s="78" t="s">
        <v>677</v>
      </c>
      <c r="C593" s="79" t="s">
        <v>721</v>
      </c>
      <c r="D593" s="79" t="s">
        <v>17</v>
      </c>
      <c r="E593" s="79" t="s">
        <v>88</v>
      </c>
      <c r="F593" s="79" t="s">
        <v>27</v>
      </c>
      <c r="G593" s="80">
        <v>53561</v>
      </c>
    </row>
    <row r="594" spans="1:7" ht="11.25">
      <c r="A594" s="155">
        <f aca="true" t="shared" si="9" ref="A594:A647">A593+1</f>
        <v>579</v>
      </c>
      <c r="B594" s="78" t="s">
        <v>725</v>
      </c>
      <c r="C594" s="79" t="s">
        <v>721</v>
      </c>
      <c r="D594" s="79" t="s">
        <v>17</v>
      </c>
      <c r="E594" s="79" t="s">
        <v>88</v>
      </c>
      <c r="F594" s="79" t="s">
        <v>86</v>
      </c>
      <c r="G594" s="80">
        <v>53561</v>
      </c>
    </row>
    <row r="595" spans="1:7" ht="11.25">
      <c r="A595" s="155">
        <f t="shared" si="9"/>
        <v>580</v>
      </c>
      <c r="B595" s="78" t="s">
        <v>785</v>
      </c>
      <c r="C595" s="79" t="s">
        <v>721</v>
      </c>
      <c r="D595" s="79" t="s">
        <v>217</v>
      </c>
      <c r="E595" s="79"/>
      <c r="F595" s="79"/>
      <c r="G595" s="80">
        <v>64562</v>
      </c>
    </row>
    <row r="596" spans="1:7" ht="22.5">
      <c r="A596" s="155">
        <f t="shared" si="9"/>
        <v>581</v>
      </c>
      <c r="B596" s="78" t="s">
        <v>310</v>
      </c>
      <c r="C596" s="79" t="s">
        <v>721</v>
      </c>
      <c r="D596" s="79" t="s">
        <v>217</v>
      </c>
      <c r="E596" s="79" t="s">
        <v>311</v>
      </c>
      <c r="F596" s="79"/>
      <c r="G596" s="80">
        <v>62890</v>
      </c>
    </row>
    <row r="597" spans="1:7" ht="45">
      <c r="A597" s="155">
        <f t="shared" si="9"/>
        <v>582</v>
      </c>
      <c r="B597" s="78" t="s">
        <v>82</v>
      </c>
      <c r="C597" s="79" t="s">
        <v>721</v>
      </c>
      <c r="D597" s="79" t="s">
        <v>217</v>
      </c>
      <c r="E597" s="79" t="s">
        <v>83</v>
      </c>
      <c r="F597" s="79"/>
      <c r="G597" s="80">
        <v>62890</v>
      </c>
    </row>
    <row r="598" spans="1:7" ht="78.75">
      <c r="A598" s="155">
        <f t="shared" si="9"/>
        <v>583</v>
      </c>
      <c r="B598" s="81" t="s">
        <v>143</v>
      </c>
      <c r="C598" s="79" t="s">
        <v>721</v>
      </c>
      <c r="D598" s="79" t="s">
        <v>217</v>
      </c>
      <c r="E598" s="79" t="s">
        <v>316</v>
      </c>
      <c r="F598" s="79"/>
      <c r="G598" s="80">
        <v>62890</v>
      </c>
    </row>
    <row r="599" spans="1:7" ht="11.25">
      <c r="A599" s="155">
        <f t="shared" si="9"/>
        <v>584</v>
      </c>
      <c r="B599" s="78" t="s">
        <v>677</v>
      </c>
      <c r="C599" s="79" t="s">
        <v>721</v>
      </c>
      <c r="D599" s="79" t="s">
        <v>217</v>
      </c>
      <c r="E599" s="79" t="s">
        <v>316</v>
      </c>
      <c r="F599" s="79" t="s">
        <v>27</v>
      </c>
      <c r="G599" s="80">
        <v>62890</v>
      </c>
    </row>
    <row r="600" spans="1:7" ht="11.25">
      <c r="A600" s="155">
        <f t="shared" si="9"/>
        <v>585</v>
      </c>
      <c r="B600" s="78" t="s">
        <v>477</v>
      </c>
      <c r="C600" s="79" t="s">
        <v>721</v>
      </c>
      <c r="D600" s="79" t="s">
        <v>217</v>
      </c>
      <c r="E600" s="79" t="s">
        <v>316</v>
      </c>
      <c r="F600" s="79" t="s">
        <v>678</v>
      </c>
      <c r="G600" s="80">
        <v>62890</v>
      </c>
    </row>
    <row r="601" spans="1:7" ht="22.5">
      <c r="A601" s="155">
        <f t="shared" si="9"/>
        <v>586</v>
      </c>
      <c r="B601" s="78" t="s">
        <v>527</v>
      </c>
      <c r="C601" s="79" t="s">
        <v>721</v>
      </c>
      <c r="D601" s="79" t="s">
        <v>217</v>
      </c>
      <c r="E601" s="79" t="s">
        <v>528</v>
      </c>
      <c r="F601" s="79"/>
      <c r="G601" s="80">
        <v>1672</v>
      </c>
    </row>
    <row r="602" spans="1:7" ht="22.5">
      <c r="A602" s="155">
        <f t="shared" si="9"/>
        <v>587</v>
      </c>
      <c r="B602" s="78" t="s">
        <v>66</v>
      </c>
      <c r="C602" s="79" t="s">
        <v>721</v>
      </c>
      <c r="D602" s="79" t="s">
        <v>217</v>
      </c>
      <c r="E602" s="79" t="s">
        <v>67</v>
      </c>
      <c r="F602" s="79"/>
      <c r="G602" s="80">
        <v>1672</v>
      </c>
    </row>
    <row r="603" spans="1:7" ht="67.5">
      <c r="A603" s="155">
        <f t="shared" si="9"/>
        <v>588</v>
      </c>
      <c r="B603" s="78" t="s">
        <v>642</v>
      </c>
      <c r="C603" s="79" t="s">
        <v>721</v>
      </c>
      <c r="D603" s="79" t="s">
        <v>217</v>
      </c>
      <c r="E603" s="79" t="s">
        <v>643</v>
      </c>
      <c r="F603" s="79"/>
      <c r="G603" s="80">
        <v>1672</v>
      </c>
    </row>
    <row r="604" spans="1:7" ht="11.25">
      <c r="A604" s="155">
        <f t="shared" si="9"/>
        <v>589</v>
      </c>
      <c r="B604" s="78" t="s">
        <v>677</v>
      </c>
      <c r="C604" s="79" t="s">
        <v>721</v>
      </c>
      <c r="D604" s="79" t="s">
        <v>217</v>
      </c>
      <c r="E604" s="79" t="s">
        <v>643</v>
      </c>
      <c r="F604" s="79" t="s">
        <v>27</v>
      </c>
      <c r="G604" s="80">
        <v>1672</v>
      </c>
    </row>
    <row r="605" spans="1:7" ht="11.25">
      <c r="A605" s="155">
        <f t="shared" si="9"/>
        <v>590</v>
      </c>
      <c r="B605" s="78" t="s">
        <v>477</v>
      </c>
      <c r="C605" s="79" t="s">
        <v>721</v>
      </c>
      <c r="D605" s="79" t="s">
        <v>217</v>
      </c>
      <c r="E605" s="79" t="s">
        <v>643</v>
      </c>
      <c r="F605" s="79" t="s">
        <v>678</v>
      </c>
      <c r="G605" s="80">
        <v>1672</v>
      </c>
    </row>
    <row r="606" spans="1:7" ht="22.5">
      <c r="A606" s="155">
        <f t="shared" si="9"/>
        <v>591</v>
      </c>
      <c r="B606" s="78" t="s">
        <v>418</v>
      </c>
      <c r="C606" s="79" t="s">
        <v>371</v>
      </c>
      <c r="D606" s="79"/>
      <c r="E606" s="79"/>
      <c r="F606" s="79"/>
      <c r="G606" s="80">
        <v>19221.1</v>
      </c>
    </row>
    <row r="607" spans="1:7" ht="11.25">
      <c r="A607" s="155">
        <f t="shared" si="9"/>
        <v>592</v>
      </c>
      <c r="B607" s="78" t="s">
        <v>264</v>
      </c>
      <c r="C607" s="79" t="s">
        <v>371</v>
      </c>
      <c r="D607" s="79" t="s">
        <v>423</v>
      </c>
      <c r="E607" s="79"/>
      <c r="F607" s="79"/>
      <c r="G607" s="80">
        <v>19221.1</v>
      </c>
    </row>
    <row r="608" spans="1:7" ht="11.25">
      <c r="A608" s="155">
        <f t="shared" si="9"/>
        <v>593</v>
      </c>
      <c r="B608" s="78" t="s">
        <v>424</v>
      </c>
      <c r="C608" s="79" t="s">
        <v>371</v>
      </c>
      <c r="D608" s="79" t="s">
        <v>425</v>
      </c>
      <c r="E608" s="79"/>
      <c r="F608" s="79"/>
      <c r="G608" s="80">
        <v>630</v>
      </c>
    </row>
    <row r="609" spans="1:7" ht="22.5">
      <c r="A609" s="155">
        <f t="shared" si="9"/>
        <v>594</v>
      </c>
      <c r="B609" s="78" t="s">
        <v>144</v>
      </c>
      <c r="C609" s="79" t="s">
        <v>371</v>
      </c>
      <c r="D609" s="79" t="s">
        <v>425</v>
      </c>
      <c r="E609" s="79" t="s">
        <v>317</v>
      </c>
      <c r="F609" s="79"/>
      <c r="G609" s="80">
        <v>630</v>
      </c>
    </row>
    <row r="610" spans="1:7" ht="33.75">
      <c r="A610" s="155">
        <f t="shared" si="9"/>
        <v>595</v>
      </c>
      <c r="B610" s="78" t="s">
        <v>318</v>
      </c>
      <c r="C610" s="79" t="s">
        <v>371</v>
      </c>
      <c r="D610" s="79" t="s">
        <v>425</v>
      </c>
      <c r="E610" s="79" t="s">
        <v>319</v>
      </c>
      <c r="F610" s="79"/>
      <c r="G610" s="80">
        <v>630</v>
      </c>
    </row>
    <row r="611" spans="1:7" ht="67.5">
      <c r="A611" s="155">
        <f t="shared" si="9"/>
        <v>596</v>
      </c>
      <c r="B611" s="78" t="s">
        <v>145</v>
      </c>
      <c r="C611" s="79" t="s">
        <v>371</v>
      </c>
      <c r="D611" s="79" t="s">
        <v>425</v>
      </c>
      <c r="E611" s="79" t="s">
        <v>320</v>
      </c>
      <c r="F611" s="79"/>
      <c r="G611" s="80">
        <v>630</v>
      </c>
    </row>
    <row r="612" spans="1:7" ht="11.25">
      <c r="A612" s="155">
        <f t="shared" si="9"/>
        <v>597</v>
      </c>
      <c r="B612" s="78" t="s">
        <v>6</v>
      </c>
      <c r="C612" s="79" t="s">
        <v>371</v>
      </c>
      <c r="D612" s="79" t="s">
        <v>425</v>
      </c>
      <c r="E612" s="79" t="s">
        <v>320</v>
      </c>
      <c r="F612" s="79" t="s">
        <v>7</v>
      </c>
      <c r="G612" s="80">
        <v>630</v>
      </c>
    </row>
    <row r="613" spans="1:7" ht="22.5">
      <c r="A613" s="155">
        <f t="shared" si="9"/>
        <v>598</v>
      </c>
      <c r="B613" s="78" t="s">
        <v>321</v>
      </c>
      <c r="C613" s="79" t="s">
        <v>371</v>
      </c>
      <c r="D613" s="79" t="s">
        <v>425</v>
      </c>
      <c r="E613" s="79" t="s">
        <v>320</v>
      </c>
      <c r="F613" s="79" t="s">
        <v>322</v>
      </c>
      <c r="G613" s="80">
        <v>630</v>
      </c>
    </row>
    <row r="614" spans="1:7" ht="11.25">
      <c r="A614" s="155">
        <f t="shared" si="9"/>
        <v>599</v>
      </c>
      <c r="B614" s="78" t="s">
        <v>426</v>
      </c>
      <c r="C614" s="79" t="s">
        <v>371</v>
      </c>
      <c r="D614" s="79" t="s">
        <v>427</v>
      </c>
      <c r="E614" s="79"/>
      <c r="F614" s="79"/>
      <c r="G614" s="80">
        <v>10987.3</v>
      </c>
    </row>
    <row r="615" spans="1:7" ht="22.5">
      <c r="A615" s="155">
        <f t="shared" si="9"/>
        <v>600</v>
      </c>
      <c r="B615" s="78" t="s">
        <v>144</v>
      </c>
      <c r="C615" s="79" t="s">
        <v>371</v>
      </c>
      <c r="D615" s="79" t="s">
        <v>427</v>
      </c>
      <c r="E615" s="79" t="s">
        <v>317</v>
      </c>
      <c r="F615" s="79"/>
      <c r="G615" s="80">
        <v>10987.3</v>
      </c>
    </row>
    <row r="616" spans="1:7" ht="22.5">
      <c r="A616" s="155">
        <f t="shared" si="9"/>
        <v>601</v>
      </c>
      <c r="B616" s="78" t="s">
        <v>323</v>
      </c>
      <c r="C616" s="79" t="s">
        <v>371</v>
      </c>
      <c r="D616" s="79" t="s">
        <v>427</v>
      </c>
      <c r="E616" s="79" t="s">
        <v>324</v>
      </c>
      <c r="F616" s="79"/>
      <c r="G616" s="80">
        <v>10987.3</v>
      </c>
    </row>
    <row r="617" spans="1:7" ht="90">
      <c r="A617" s="155">
        <f t="shared" si="9"/>
        <v>602</v>
      </c>
      <c r="B617" s="81" t="s">
        <v>146</v>
      </c>
      <c r="C617" s="79" t="s">
        <v>371</v>
      </c>
      <c r="D617" s="79" t="s">
        <v>427</v>
      </c>
      <c r="E617" s="79" t="s">
        <v>325</v>
      </c>
      <c r="F617" s="79"/>
      <c r="G617" s="80">
        <v>10987.3</v>
      </c>
    </row>
    <row r="618" spans="1:7" ht="22.5">
      <c r="A618" s="155">
        <f t="shared" si="9"/>
        <v>603</v>
      </c>
      <c r="B618" s="78" t="s">
        <v>507</v>
      </c>
      <c r="C618" s="79" t="s">
        <v>371</v>
      </c>
      <c r="D618" s="79" t="s">
        <v>427</v>
      </c>
      <c r="E618" s="79" t="s">
        <v>325</v>
      </c>
      <c r="F618" s="79" t="s">
        <v>355</v>
      </c>
      <c r="G618" s="80">
        <v>10987.3</v>
      </c>
    </row>
    <row r="619" spans="1:7" ht="11.25">
      <c r="A619" s="155">
        <f t="shared" si="9"/>
        <v>604</v>
      </c>
      <c r="B619" s="78" t="s">
        <v>356</v>
      </c>
      <c r="C619" s="79" t="s">
        <v>371</v>
      </c>
      <c r="D619" s="79" t="s">
        <v>427</v>
      </c>
      <c r="E619" s="79" t="s">
        <v>325</v>
      </c>
      <c r="F619" s="79" t="s">
        <v>357</v>
      </c>
      <c r="G619" s="80">
        <v>10987.3</v>
      </c>
    </row>
    <row r="620" spans="1:7" ht="11.25">
      <c r="A620" s="155">
        <f t="shared" si="9"/>
        <v>605</v>
      </c>
      <c r="B620" s="78" t="s">
        <v>428</v>
      </c>
      <c r="C620" s="79" t="s">
        <v>371</v>
      </c>
      <c r="D620" s="79" t="s">
        <v>429</v>
      </c>
      <c r="E620" s="79"/>
      <c r="F620" s="79"/>
      <c r="G620" s="80">
        <v>478.9</v>
      </c>
    </row>
    <row r="621" spans="1:7" ht="22.5">
      <c r="A621" s="155">
        <f t="shared" si="9"/>
        <v>606</v>
      </c>
      <c r="B621" s="78" t="s">
        <v>144</v>
      </c>
      <c r="C621" s="79" t="s">
        <v>371</v>
      </c>
      <c r="D621" s="79" t="s">
        <v>429</v>
      </c>
      <c r="E621" s="79" t="s">
        <v>317</v>
      </c>
      <c r="F621" s="79"/>
      <c r="G621" s="80">
        <v>478.9</v>
      </c>
    </row>
    <row r="622" spans="1:7" ht="22.5">
      <c r="A622" s="155">
        <f t="shared" si="9"/>
        <v>607</v>
      </c>
      <c r="B622" s="78" t="s">
        <v>207</v>
      </c>
      <c r="C622" s="79" t="s">
        <v>371</v>
      </c>
      <c r="D622" s="79" t="s">
        <v>429</v>
      </c>
      <c r="E622" s="79" t="s">
        <v>208</v>
      </c>
      <c r="F622" s="79"/>
      <c r="G622" s="80">
        <v>229.4</v>
      </c>
    </row>
    <row r="623" spans="1:7" ht="101.25">
      <c r="A623" s="155">
        <f t="shared" si="9"/>
        <v>608</v>
      </c>
      <c r="B623" s="81" t="s">
        <v>209</v>
      </c>
      <c r="C623" s="79" t="s">
        <v>371</v>
      </c>
      <c r="D623" s="79" t="s">
        <v>429</v>
      </c>
      <c r="E623" s="79" t="s">
        <v>210</v>
      </c>
      <c r="F623" s="79"/>
      <c r="G623" s="80">
        <v>229.4</v>
      </c>
    </row>
    <row r="624" spans="1:7" ht="56.25">
      <c r="A624" s="155">
        <f t="shared" si="9"/>
        <v>609</v>
      </c>
      <c r="B624" s="78" t="s">
        <v>345</v>
      </c>
      <c r="C624" s="79" t="s">
        <v>371</v>
      </c>
      <c r="D624" s="79" t="s">
        <v>429</v>
      </c>
      <c r="E624" s="79" t="s">
        <v>210</v>
      </c>
      <c r="F624" s="79" t="s">
        <v>346</v>
      </c>
      <c r="G624" s="80">
        <v>20.9</v>
      </c>
    </row>
    <row r="625" spans="1:7" ht="22.5">
      <c r="A625" s="155">
        <f t="shared" si="9"/>
        <v>610</v>
      </c>
      <c r="B625" s="78" t="s">
        <v>508</v>
      </c>
      <c r="C625" s="79" t="s">
        <v>371</v>
      </c>
      <c r="D625" s="79" t="s">
        <v>429</v>
      </c>
      <c r="E625" s="79" t="s">
        <v>210</v>
      </c>
      <c r="F625" s="79" t="s">
        <v>459</v>
      </c>
      <c r="G625" s="80">
        <v>20.9</v>
      </c>
    </row>
    <row r="626" spans="1:7" ht="22.5">
      <c r="A626" s="155">
        <f t="shared" si="9"/>
        <v>611</v>
      </c>
      <c r="B626" s="78" t="s">
        <v>511</v>
      </c>
      <c r="C626" s="79" t="s">
        <v>371</v>
      </c>
      <c r="D626" s="79" t="s">
        <v>429</v>
      </c>
      <c r="E626" s="79" t="s">
        <v>210</v>
      </c>
      <c r="F626" s="79" t="s">
        <v>512</v>
      </c>
      <c r="G626" s="80">
        <v>208.5</v>
      </c>
    </row>
    <row r="627" spans="1:7" ht="22.5">
      <c r="A627" s="155">
        <f t="shared" si="9"/>
        <v>612</v>
      </c>
      <c r="B627" s="78" t="s">
        <v>573</v>
      </c>
      <c r="C627" s="79" t="s">
        <v>371</v>
      </c>
      <c r="D627" s="79" t="s">
        <v>429</v>
      </c>
      <c r="E627" s="79" t="s">
        <v>210</v>
      </c>
      <c r="F627" s="79" t="s">
        <v>513</v>
      </c>
      <c r="G627" s="80">
        <v>208.5</v>
      </c>
    </row>
    <row r="628" spans="1:7" ht="22.5">
      <c r="A628" s="155">
        <f t="shared" si="9"/>
        <v>613</v>
      </c>
      <c r="B628" s="78" t="s">
        <v>312</v>
      </c>
      <c r="C628" s="79" t="s">
        <v>371</v>
      </c>
      <c r="D628" s="79" t="s">
        <v>429</v>
      </c>
      <c r="E628" s="79" t="s">
        <v>749</v>
      </c>
      <c r="F628" s="79"/>
      <c r="G628" s="80">
        <v>249.5</v>
      </c>
    </row>
    <row r="629" spans="1:7" ht="78.75">
      <c r="A629" s="155">
        <f t="shared" si="9"/>
        <v>614</v>
      </c>
      <c r="B629" s="81" t="s">
        <v>147</v>
      </c>
      <c r="C629" s="79" t="s">
        <v>371</v>
      </c>
      <c r="D629" s="79" t="s">
        <v>429</v>
      </c>
      <c r="E629" s="79" t="s">
        <v>543</v>
      </c>
      <c r="F629" s="79"/>
      <c r="G629" s="80">
        <v>138.5</v>
      </c>
    </row>
    <row r="630" spans="1:7" ht="22.5">
      <c r="A630" s="155">
        <f t="shared" si="9"/>
        <v>615</v>
      </c>
      <c r="B630" s="78" t="s">
        <v>511</v>
      </c>
      <c r="C630" s="79" t="s">
        <v>371</v>
      </c>
      <c r="D630" s="79" t="s">
        <v>429</v>
      </c>
      <c r="E630" s="79" t="s">
        <v>543</v>
      </c>
      <c r="F630" s="79" t="s">
        <v>512</v>
      </c>
      <c r="G630" s="80">
        <v>8.5</v>
      </c>
    </row>
    <row r="631" spans="1:7" ht="22.5">
      <c r="A631" s="155">
        <f t="shared" si="9"/>
        <v>616</v>
      </c>
      <c r="B631" s="78" t="s">
        <v>573</v>
      </c>
      <c r="C631" s="79" t="s">
        <v>371</v>
      </c>
      <c r="D631" s="79" t="s">
        <v>429</v>
      </c>
      <c r="E631" s="79" t="s">
        <v>543</v>
      </c>
      <c r="F631" s="79" t="s">
        <v>513</v>
      </c>
      <c r="G631" s="80">
        <v>8.5</v>
      </c>
    </row>
    <row r="632" spans="1:7" ht="11.25">
      <c r="A632" s="155">
        <f t="shared" si="9"/>
        <v>617</v>
      </c>
      <c r="B632" s="78" t="s">
        <v>6</v>
      </c>
      <c r="C632" s="79" t="s">
        <v>371</v>
      </c>
      <c r="D632" s="79" t="s">
        <v>429</v>
      </c>
      <c r="E632" s="79" t="s">
        <v>543</v>
      </c>
      <c r="F632" s="79" t="s">
        <v>7</v>
      </c>
      <c r="G632" s="80">
        <v>130</v>
      </c>
    </row>
    <row r="633" spans="1:7" ht="11.25">
      <c r="A633" s="155">
        <f t="shared" si="9"/>
        <v>618</v>
      </c>
      <c r="B633" s="78" t="s">
        <v>326</v>
      </c>
      <c r="C633" s="79" t="s">
        <v>371</v>
      </c>
      <c r="D633" s="79" t="s">
        <v>429</v>
      </c>
      <c r="E633" s="79" t="s">
        <v>543</v>
      </c>
      <c r="F633" s="79" t="s">
        <v>327</v>
      </c>
      <c r="G633" s="80">
        <v>130</v>
      </c>
    </row>
    <row r="634" spans="1:7" ht="123.75">
      <c r="A634" s="155">
        <f t="shared" si="9"/>
        <v>619</v>
      </c>
      <c r="B634" s="81" t="s">
        <v>148</v>
      </c>
      <c r="C634" s="79" t="s">
        <v>371</v>
      </c>
      <c r="D634" s="79" t="s">
        <v>429</v>
      </c>
      <c r="E634" s="79" t="s">
        <v>544</v>
      </c>
      <c r="F634" s="79"/>
      <c r="G634" s="80">
        <v>111</v>
      </c>
    </row>
    <row r="635" spans="1:7" ht="11.25">
      <c r="A635" s="155">
        <f t="shared" si="9"/>
        <v>620</v>
      </c>
      <c r="B635" s="78" t="s">
        <v>6</v>
      </c>
      <c r="C635" s="79" t="s">
        <v>371</v>
      </c>
      <c r="D635" s="79" t="s">
        <v>429</v>
      </c>
      <c r="E635" s="79" t="s">
        <v>544</v>
      </c>
      <c r="F635" s="79" t="s">
        <v>7</v>
      </c>
      <c r="G635" s="80">
        <v>111</v>
      </c>
    </row>
    <row r="636" spans="1:7" ht="22.5">
      <c r="A636" s="155">
        <f t="shared" si="9"/>
        <v>621</v>
      </c>
      <c r="B636" s="78" t="s">
        <v>321</v>
      </c>
      <c r="C636" s="79" t="s">
        <v>371</v>
      </c>
      <c r="D636" s="79" t="s">
        <v>429</v>
      </c>
      <c r="E636" s="79" t="s">
        <v>544</v>
      </c>
      <c r="F636" s="79" t="s">
        <v>322</v>
      </c>
      <c r="G636" s="80">
        <v>111</v>
      </c>
    </row>
    <row r="637" spans="1:7" ht="11.25">
      <c r="A637" s="155">
        <f t="shared" si="9"/>
        <v>622</v>
      </c>
      <c r="B637" s="78" t="s">
        <v>491</v>
      </c>
      <c r="C637" s="79" t="s">
        <v>371</v>
      </c>
      <c r="D637" s="79" t="s">
        <v>492</v>
      </c>
      <c r="E637" s="79"/>
      <c r="F637" s="79"/>
      <c r="G637" s="80">
        <v>7124.9</v>
      </c>
    </row>
    <row r="638" spans="1:7" ht="22.5">
      <c r="A638" s="155">
        <f t="shared" si="9"/>
        <v>623</v>
      </c>
      <c r="B638" s="78" t="s">
        <v>144</v>
      </c>
      <c r="C638" s="79" t="s">
        <v>371</v>
      </c>
      <c r="D638" s="79" t="s">
        <v>492</v>
      </c>
      <c r="E638" s="79" t="s">
        <v>317</v>
      </c>
      <c r="F638" s="79"/>
      <c r="G638" s="80">
        <v>7124.9</v>
      </c>
    </row>
    <row r="639" spans="1:7" ht="22.5">
      <c r="A639" s="155">
        <f t="shared" si="9"/>
        <v>624</v>
      </c>
      <c r="B639" s="78" t="s">
        <v>312</v>
      </c>
      <c r="C639" s="79" t="s">
        <v>371</v>
      </c>
      <c r="D639" s="79" t="s">
        <v>492</v>
      </c>
      <c r="E639" s="79" t="s">
        <v>749</v>
      </c>
      <c r="F639" s="79"/>
      <c r="G639" s="80">
        <v>7124.9</v>
      </c>
    </row>
    <row r="640" spans="1:7" ht="78.75">
      <c r="A640" s="155">
        <f t="shared" si="9"/>
        <v>625</v>
      </c>
      <c r="B640" s="81" t="s">
        <v>149</v>
      </c>
      <c r="C640" s="79" t="s">
        <v>371</v>
      </c>
      <c r="D640" s="79" t="s">
        <v>492</v>
      </c>
      <c r="E640" s="79" t="s">
        <v>750</v>
      </c>
      <c r="F640" s="79"/>
      <c r="G640" s="80">
        <v>7124.9</v>
      </c>
    </row>
    <row r="641" spans="1:7" ht="56.25">
      <c r="A641" s="155">
        <f t="shared" si="9"/>
        <v>626</v>
      </c>
      <c r="B641" s="78" t="s">
        <v>345</v>
      </c>
      <c r="C641" s="79" t="s">
        <v>371</v>
      </c>
      <c r="D641" s="79" t="s">
        <v>492</v>
      </c>
      <c r="E641" s="79" t="s">
        <v>750</v>
      </c>
      <c r="F641" s="79" t="s">
        <v>346</v>
      </c>
      <c r="G641" s="80">
        <v>6480.9</v>
      </c>
    </row>
    <row r="642" spans="1:7" ht="22.5">
      <c r="A642" s="155">
        <f t="shared" si="9"/>
        <v>627</v>
      </c>
      <c r="B642" s="78" t="s">
        <v>508</v>
      </c>
      <c r="C642" s="79" t="s">
        <v>371</v>
      </c>
      <c r="D642" s="79" t="s">
        <v>492</v>
      </c>
      <c r="E642" s="79" t="s">
        <v>750</v>
      </c>
      <c r="F642" s="79" t="s">
        <v>459</v>
      </c>
      <c r="G642" s="80">
        <v>6480.9</v>
      </c>
    </row>
    <row r="643" spans="1:7" ht="22.5">
      <c r="A643" s="155">
        <f t="shared" si="9"/>
        <v>628</v>
      </c>
      <c r="B643" s="78" t="s">
        <v>511</v>
      </c>
      <c r="C643" s="79" t="s">
        <v>371</v>
      </c>
      <c r="D643" s="79" t="s">
        <v>492</v>
      </c>
      <c r="E643" s="79" t="s">
        <v>750</v>
      </c>
      <c r="F643" s="79" t="s">
        <v>512</v>
      </c>
      <c r="G643" s="80">
        <v>643.9</v>
      </c>
    </row>
    <row r="644" spans="1:7" ht="22.5">
      <c r="A644" s="155">
        <f t="shared" si="9"/>
        <v>629</v>
      </c>
      <c r="B644" s="78" t="s">
        <v>573</v>
      </c>
      <c r="C644" s="79" t="s">
        <v>371</v>
      </c>
      <c r="D644" s="79" t="s">
        <v>492</v>
      </c>
      <c r="E644" s="79" t="s">
        <v>750</v>
      </c>
      <c r="F644" s="79" t="s">
        <v>513</v>
      </c>
      <c r="G644" s="80">
        <v>643.9</v>
      </c>
    </row>
    <row r="645" spans="1:7" ht="11.25">
      <c r="A645" s="155">
        <f t="shared" si="9"/>
        <v>630</v>
      </c>
      <c r="B645" s="78" t="s">
        <v>537</v>
      </c>
      <c r="C645" s="79" t="s">
        <v>371</v>
      </c>
      <c r="D645" s="79" t="s">
        <v>492</v>
      </c>
      <c r="E645" s="79" t="s">
        <v>750</v>
      </c>
      <c r="F645" s="79" t="s">
        <v>538</v>
      </c>
      <c r="G645" s="80">
        <v>0.1</v>
      </c>
    </row>
    <row r="646" spans="1:7" ht="11.25">
      <c r="A646" s="155">
        <f t="shared" si="9"/>
        <v>631</v>
      </c>
      <c r="B646" s="78" t="s">
        <v>539</v>
      </c>
      <c r="C646" s="79" t="s">
        <v>371</v>
      </c>
      <c r="D646" s="79" t="s">
        <v>492</v>
      </c>
      <c r="E646" s="79" t="s">
        <v>750</v>
      </c>
      <c r="F646" s="79" t="s">
        <v>540</v>
      </c>
      <c r="G646" s="80">
        <v>0.1</v>
      </c>
    </row>
    <row r="647" spans="1:7" ht="12.75" customHeight="1">
      <c r="A647" s="155">
        <f t="shared" si="9"/>
        <v>632</v>
      </c>
      <c r="B647" s="157" t="s">
        <v>367</v>
      </c>
      <c r="C647" s="158"/>
      <c r="D647" s="158"/>
      <c r="E647" s="158"/>
      <c r="F647" s="158"/>
      <c r="G647" s="131">
        <f>G606+G531+G377+G42+G16</f>
        <v>800309.2</v>
      </c>
    </row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</sheetData>
  <sheetProtection/>
  <mergeCells count="14">
    <mergeCell ref="A10:G10"/>
    <mergeCell ref="A13:A14"/>
    <mergeCell ref="B13:B14"/>
    <mergeCell ref="C13:C14"/>
    <mergeCell ref="D13:D14"/>
    <mergeCell ref="E13:E14"/>
    <mergeCell ref="F13:F14"/>
    <mergeCell ref="G13:G14"/>
    <mergeCell ref="A6:G6"/>
    <mergeCell ref="A7:G7"/>
    <mergeCell ref="A1:G1"/>
    <mergeCell ref="A2:G2"/>
    <mergeCell ref="A3:G3"/>
    <mergeCell ref="A5:G5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00"/>
  </sheetPr>
  <dimension ref="A1:G84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111" customWidth="1"/>
    <col min="2" max="2" width="40.75390625" style="111" customWidth="1"/>
    <col min="3" max="3" width="10.75390625" style="111" customWidth="1"/>
    <col min="4" max="4" width="8.125" style="111" customWidth="1"/>
    <col min="5" max="5" width="10.75390625" style="111" customWidth="1"/>
    <col min="6" max="6" width="11.75390625" style="111" customWidth="1"/>
    <col min="7" max="16384" width="9.125" style="111" customWidth="1"/>
  </cols>
  <sheetData>
    <row r="1" spans="1:6" ht="12.75" customHeight="1">
      <c r="A1" s="232" t="s">
        <v>154</v>
      </c>
      <c r="B1" s="232"/>
      <c r="C1" s="232"/>
      <c r="D1" s="232"/>
      <c r="E1" s="232"/>
      <c r="F1" s="232"/>
    </row>
    <row r="2" spans="1:6" ht="12.75" customHeight="1">
      <c r="A2" s="232" t="s">
        <v>152</v>
      </c>
      <c r="B2" s="232"/>
      <c r="C2" s="232"/>
      <c r="D2" s="232"/>
      <c r="E2" s="232"/>
      <c r="F2" s="232"/>
    </row>
    <row r="3" spans="1:6" ht="12.75" customHeight="1">
      <c r="A3" s="212" t="s">
        <v>861</v>
      </c>
      <c r="B3" s="212"/>
      <c r="C3" s="212"/>
      <c r="D3" s="212"/>
      <c r="E3" s="212"/>
      <c r="F3" s="212"/>
    </row>
    <row r="4" spans="1:6" ht="12.75" customHeight="1">
      <c r="A4" s="85"/>
      <c r="B4" s="85"/>
      <c r="C4" s="85"/>
      <c r="D4" s="85"/>
      <c r="E4" s="86"/>
      <c r="F4" s="86"/>
    </row>
    <row r="5" spans="1:6" ht="12.75" customHeight="1">
      <c r="A5" s="232" t="s">
        <v>155</v>
      </c>
      <c r="B5" s="232"/>
      <c r="C5" s="232"/>
      <c r="D5" s="232"/>
      <c r="E5" s="232"/>
      <c r="F5" s="232"/>
    </row>
    <row r="6" spans="1:6" ht="12.75" customHeight="1">
      <c r="A6" s="232" t="s">
        <v>152</v>
      </c>
      <c r="B6" s="232"/>
      <c r="C6" s="232"/>
      <c r="D6" s="232"/>
      <c r="E6" s="232"/>
      <c r="F6" s="232"/>
    </row>
    <row r="7" spans="1:6" ht="12.75" customHeight="1">
      <c r="A7" s="212" t="s">
        <v>769</v>
      </c>
      <c r="B7" s="212"/>
      <c r="C7" s="212"/>
      <c r="D7" s="212"/>
      <c r="E7" s="212"/>
      <c r="F7" s="212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5"/>
      <c r="B9" s="85"/>
      <c r="C9" s="85"/>
      <c r="D9" s="85"/>
      <c r="E9" s="85"/>
      <c r="F9" s="85"/>
    </row>
    <row r="10" spans="1:6" ht="12.75" customHeight="1">
      <c r="A10" s="231" t="s">
        <v>752</v>
      </c>
      <c r="B10" s="231"/>
      <c r="C10" s="231"/>
      <c r="D10" s="231"/>
      <c r="E10" s="231"/>
      <c r="F10" s="231"/>
    </row>
    <row r="11" spans="1:6" ht="12.75" customHeight="1">
      <c r="A11" s="231" t="s">
        <v>753</v>
      </c>
      <c r="B11" s="231"/>
      <c r="C11" s="231"/>
      <c r="D11" s="231"/>
      <c r="E11" s="231"/>
      <c r="F11" s="231"/>
    </row>
    <row r="12" spans="1:6" ht="12.75" customHeight="1">
      <c r="A12" s="231" t="s">
        <v>506</v>
      </c>
      <c r="B12" s="231"/>
      <c r="C12" s="231"/>
      <c r="D12" s="231"/>
      <c r="E12" s="231"/>
      <c r="F12" s="231"/>
    </row>
    <row r="13" spans="1:6" ht="12.75" customHeight="1">
      <c r="A13" s="231" t="s">
        <v>569</v>
      </c>
      <c r="B13" s="231"/>
      <c r="C13" s="231"/>
      <c r="D13" s="231"/>
      <c r="E13" s="231"/>
      <c r="F13" s="231"/>
    </row>
    <row r="14" spans="1:6" ht="12.75" customHeight="1">
      <c r="A14" s="85"/>
      <c r="B14" s="85"/>
      <c r="C14" s="85"/>
      <c r="D14" s="85"/>
      <c r="E14" s="85"/>
      <c r="F14" s="85"/>
    </row>
    <row r="15" spans="1:6" ht="12.75" customHeight="1">
      <c r="A15" s="85"/>
      <c r="B15" s="85"/>
      <c r="C15" s="85"/>
      <c r="D15" s="85"/>
      <c r="E15" s="85"/>
      <c r="F15" s="84" t="s">
        <v>718</v>
      </c>
    </row>
    <row r="16" spans="1:6" ht="12.75" customHeight="1">
      <c r="A16" s="233" t="s">
        <v>704</v>
      </c>
      <c r="B16" s="233" t="s">
        <v>751</v>
      </c>
      <c r="C16" s="233" t="s">
        <v>20</v>
      </c>
      <c r="D16" s="233" t="s">
        <v>21</v>
      </c>
      <c r="E16" s="233" t="s">
        <v>328</v>
      </c>
      <c r="F16" s="233" t="s">
        <v>329</v>
      </c>
    </row>
    <row r="17" spans="1:6" ht="21" customHeight="1">
      <c r="A17" s="234"/>
      <c r="B17" s="234"/>
      <c r="C17" s="234"/>
      <c r="D17" s="234"/>
      <c r="E17" s="234"/>
      <c r="F17" s="234"/>
    </row>
    <row r="18" spans="1:6" ht="12.75" customHeight="1">
      <c r="A18" s="87" t="s">
        <v>22</v>
      </c>
      <c r="B18" s="87" t="s">
        <v>448</v>
      </c>
      <c r="C18" s="87" t="s">
        <v>23</v>
      </c>
      <c r="D18" s="106" t="s">
        <v>24</v>
      </c>
      <c r="E18" s="107" t="s">
        <v>25</v>
      </c>
      <c r="F18" s="87" t="s">
        <v>26</v>
      </c>
    </row>
    <row r="19" spans="1:6" ht="12.75">
      <c r="A19" s="95">
        <v>1</v>
      </c>
      <c r="B19" s="78" t="s">
        <v>281</v>
      </c>
      <c r="C19" s="79" t="s">
        <v>282</v>
      </c>
      <c r="D19" s="79"/>
      <c r="E19" s="79"/>
      <c r="F19" s="80">
        <v>475895.1</v>
      </c>
    </row>
    <row r="20" spans="1:7" ht="22.5">
      <c r="A20" s="95">
        <f>A19+1</f>
        <v>2</v>
      </c>
      <c r="B20" s="78" t="s">
        <v>35</v>
      </c>
      <c r="C20" s="79" t="s">
        <v>283</v>
      </c>
      <c r="D20" s="79"/>
      <c r="E20" s="79"/>
      <c r="F20" s="80">
        <v>450683</v>
      </c>
      <c r="G20" s="159"/>
    </row>
    <row r="21" spans="1:6" ht="78.75">
      <c r="A21" s="95">
        <f aca="true" t="shared" si="0" ref="A21:A84">A20+1</f>
        <v>3</v>
      </c>
      <c r="B21" s="81" t="s">
        <v>640</v>
      </c>
      <c r="C21" s="79" t="s">
        <v>641</v>
      </c>
      <c r="D21" s="79"/>
      <c r="E21" s="79"/>
      <c r="F21" s="80">
        <v>6507.6</v>
      </c>
    </row>
    <row r="22" spans="1:6" ht="56.25">
      <c r="A22" s="95">
        <f t="shared" si="0"/>
        <v>4</v>
      </c>
      <c r="B22" s="78" t="s">
        <v>345</v>
      </c>
      <c r="C22" s="79" t="s">
        <v>641</v>
      </c>
      <c r="D22" s="79" t="s">
        <v>346</v>
      </c>
      <c r="E22" s="79"/>
      <c r="F22" s="80">
        <v>2229.8</v>
      </c>
    </row>
    <row r="23" spans="1:6" ht="12.75">
      <c r="A23" s="95">
        <f t="shared" si="0"/>
        <v>5</v>
      </c>
      <c r="B23" s="78" t="s">
        <v>686</v>
      </c>
      <c r="C23" s="79" t="s">
        <v>641</v>
      </c>
      <c r="D23" s="79" t="s">
        <v>616</v>
      </c>
      <c r="E23" s="79"/>
      <c r="F23" s="80">
        <v>2229.8</v>
      </c>
    </row>
    <row r="24" spans="1:6" ht="12.75">
      <c r="A24" s="95">
        <f t="shared" si="0"/>
        <v>6</v>
      </c>
      <c r="B24" s="78" t="s">
        <v>688</v>
      </c>
      <c r="C24" s="79" t="s">
        <v>641</v>
      </c>
      <c r="D24" s="79" t="s">
        <v>616</v>
      </c>
      <c r="E24" s="79" t="s">
        <v>400</v>
      </c>
      <c r="F24" s="80">
        <v>2229.8</v>
      </c>
    </row>
    <row r="25" spans="1:6" ht="12.75">
      <c r="A25" s="95">
        <f t="shared" si="0"/>
        <v>7</v>
      </c>
      <c r="B25" s="78" t="s">
        <v>401</v>
      </c>
      <c r="C25" s="79" t="s">
        <v>641</v>
      </c>
      <c r="D25" s="79" t="s">
        <v>616</v>
      </c>
      <c r="E25" s="79" t="s">
        <v>402</v>
      </c>
      <c r="F25" s="80">
        <v>1804.6</v>
      </c>
    </row>
    <row r="26" spans="1:6" ht="12.75">
      <c r="A26" s="95">
        <f t="shared" si="0"/>
        <v>8</v>
      </c>
      <c r="B26" s="78" t="s">
        <v>403</v>
      </c>
      <c r="C26" s="79" t="s">
        <v>641</v>
      </c>
      <c r="D26" s="79" t="s">
        <v>616</v>
      </c>
      <c r="E26" s="79" t="s">
        <v>404</v>
      </c>
      <c r="F26" s="80">
        <v>425.2</v>
      </c>
    </row>
    <row r="27" spans="1:6" ht="22.5">
      <c r="A27" s="95">
        <f t="shared" si="0"/>
        <v>9</v>
      </c>
      <c r="B27" s="78" t="s">
        <v>507</v>
      </c>
      <c r="C27" s="79" t="s">
        <v>641</v>
      </c>
      <c r="D27" s="79" t="s">
        <v>355</v>
      </c>
      <c r="E27" s="79"/>
      <c r="F27" s="80">
        <v>4277.8</v>
      </c>
    </row>
    <row r="28" spans="1:6" ht="12.75">
      <c r="A28" s="95">
        <f t="shared" si="0"/>
        <v>10</v>
      </c>
      <c r="B28" s="78" t="s">
        <v>356</v>
      </c>
      <c r="C28" s="79" t="s">
        <v>641</v>
      </c>
      <c r="D28" s="79" t="s">
        <v>357</v>
      </c>
      <c r="E28" s="79"/>
      <c r="F28" s="80">
        <v>4277.8</v>
      </c>
    </row>
    <row r="29" spans="1:6" ht="12.75">
      <c r="A29" s="95">
        <f t="shared" si="0"/>
        <v>11</v>
      </c>
      <c r="B29" s="78" t="s">
        <v>688</v>
      </c>
      <c r="C29" s="79" t="s">
        <v>641</v>
      </c>
      <c r="D29" s="79" t="s">
        <v>357</v>
      </c>
      <c r="E29" s="79" t="s">
        <v>400</v>
      </c>
      <c r="F29" s="80">
        <v>4277.8</v>
      </c>
    </row>
    <row r="30" spans="1:6" ht="12.75">
      <c r="A30" s="95">
        <f t="shared" si="0"/>
        <v>12</v>
      </c>
      <c r="B30" s="78" t="s">
        <v>401</v>
      </c>
      <c r="C30" s="79" t="s">
        <v>641</v>
      </c>
      <c r="D30" s="79" t="s">
        <v>357</v>
      </c>
      <c r="E30" s="79" t="s">
        <v>402</v>
      </c>
      <c r="F30" s="80">
        <v>1311.6</v>
      </c>
    </row>
    <row r="31" spans="1:6" ht="12.75">
      <c r="A31" s="95">
        <f t="shared" si="0"/>
        <v>13</v>
      </c>
      <c r="B31" s="78" t="s">
        <v>403</v>
      </c>
      <c r="C31" s="79" t="s">
        <v>641</v>
      </c>
      <c r="D31" s="79" t="s">
        <v>357</v>
      </c>
      <c r="E31" s="79" t="s">
        <v>404</v>
      </c>
      <c r="F31" s="80">
        <v>2966.2</v>
      </c>
    </row>
    <row r="32" spans="1:6" ht="123.75">
      <c r="A32" s="95">
        <f t="shared" si="0"/>
        <v>14</v>
      </c>
      <c r="B32" s="81" t="s">
        <v>848</v>
      </c>
      <c r="C32" s="79" t="s">
        <v>307</v>
      </c>
      <c r="D32" s="79"/>
      <c r="E32" s="79"/>
      <c r="F32" s="80">
        <v>48</v>
      </c>
    </row>
    <row r="33" spans="1:6" ht="22.5">
      <c r="A33" s="95">
        <f t="shared" si="0"/>
        <v>15</v>
      </c>
      <c r="B33" s="78" t="s">
        <v>511</v>
      </c>
      <c r="C33" s="79" t="s">
        <v>307</v>
      </c>
      <c r="D33" s="79" t="s">
        <v>512</v>
      </c>
      <c r="E33" s="79"/>
      <c r="F33" s="80">
        <v>18</v>
      </c>
    </row>
    <row r="34" spans="1:6" ht="22.5">
      <c r="A34" s="95">
        <f t="shared" si="0"/>
        <v>16</v>
      </c>
      <c r="B34" s="78" t="s">
        <v>573</v>
      </c>
      <c r="C34" s="79" t="s">
        <v>307</v>
      </c>
      <c r="D34" s="79" t="s">
        <v>513</v>
      </c>
      <c r="E34" s="79"/>
      <c r="F34" s="80">
        <v>18</v>
      </c>
    </row>
    <row r="35" spans="1:6" ht="12.75">
      <c r="A35" s="95">
        <f t="shared" si="0"/>
        <v>17</v>
      </c>
      <c r="B35" s="78" t="s">
        <v>264</v>
      </c>
      <c r="C35" s="79" t="s">
        <v>307</v>
      </c>
      <c r="D35" s="79" t="s">
        <v>513</v>
      </c>
      <c r="E35" s="79" t="s">
        <v>423</v>
      </c>
      <c r="F35" s="80">
        <v>18</v>
      </c>
    </row>
    <row r="36" spans="1:6" ht="12.75">
      <c r="A36" s="95">
        <f t="shared" si="0"/>
        <v>18</v>
      </c>
      <c r="B36" s="78" t="s">
        <v>428</v>
      </c>
      <c r="C36" s="79" t="s">
        <v>307</v>
      </c>
      <c r="D36" s="79" t="s">
        <v>513</v>
      </c>
      <c r="E36" s="79" t="s">
        <v>429</v>
      </c>
      <c r="F36" s="80">
        <v>18</v>
      </c>
    </row>
    <row r="37" spans="1:6" ht="22.5">
      <c r="A37" s="95">
        <f t="shared" si="0"/>
        <v>19</v>
      </c>
      <c r="B37" s="78" t="s">
        <v>507</v>
      </c>
      <c r="C37" s="79" t="s">
        <v>307</v>
      </c>
      <c r="D37" s="79" t="s">
        <v>355</v>
      </c>
      <c r="E37" s="79"/>
      <c r="F37" s="80">
        <v>30</v>
      </c>
    </row>
    <row r="38" spans="1:6" ht="12.75">
      <c r="A38" s="95">
        <f t="shared" si="0"/>
        <v>20</v>
      </c>
      <c r="B38" s="78" t="s">
        <v>356</v>
      </c>
      <c r="C38" s="79" t="s">
        <v>307</v>
      </c>
      <c r="D38" s="79" t="s">
        <v>357</v>
      </c>
      <c r="E38" s="79"/>
      <c r="F38" s="80">
        <v>30</v>
      </c>
    </row>
    <row r="39" spans="1:6" ht="12.75">
      <c r="A39" s="95">
        <f t="shared" si="0"/>
        <v>21</v>
      </c>
      <c r="B39" s="78" t="s">
        <v>264</v>
      </c>
      <c r="C39" s="79" t="s">
        <v>307</v>
      </c>
      <c r="D39" s="79" t="s">
        <v>357</v>
      </c>
      <c r="E39" s="79" t="s">
        <v>423</v>
      </c>
      <c r="F39" s="80">
        <v>30</v>
      </c>
    </row>
    <row r="40" spans="1:6" ht="12.75">
      <c r="A40" s="95">
        <f t="shared" si="0"/>
        <v>22</v>
      </c>
      <c r="B40" s="78" t="s">
        <v>428</v>
      </c>
      <c r="C40" s="79" t="s">
        <v>307</v>
      </c>
      <c r="D40" s="79" t="s">
        <v>357</v>
      </c>
      <c r="E40" s="79" t="s">
        <v>429</v>
      </c>
      <c r="F40" s="80">
        <v>30</v>
      </c>
    </row>
    <row r="41" spans="1:6" ht="78.75">
      <c r="A41" s="95">
        <f t="shared" si="0"/>
        <v>23</v>
      </c>
      <c r="B41" s="81" t="s">
        <v>850</v>
      </c>
      <c r="C41" s="79" t="s">
        <v>309</v>
      </c>
      <c r="D41" s="79"/>
      <c r="E41" s="79"/>
      <c r="F41" s="80">
        <v>698.5</v>
      </c>
    </row>
    <row r="42" spans="1:6" ht="22.5">
      <c r="A42" s="95">
        <f t="shared" si="0"/>
        <v>24</v>
      </c>
      <c r="B42" s="78" t="s">
        <v>511</v>
      </c>
      <c r="C42" s="79" t="s">
        <v>309</v>
      </c>
      <c r="D42" s="79" t="s">
        <v>512</v>
      </c>
      <c r="E42" s="79"/>
      <c r="F42" s="80">
        <v>9</v>
      </c>
    </row>
    <row r="43" spans="1:6" ht="22.5">
      <c r="A43" s="95">
        <f t="shared" si="0"/>
        <v>25</v>
      </c>
      <c r="B43" s="78" t="s">
        <v>573</v>
      </c>
      <c r="C43" s="79" t="s">
        <v>309</v>
      </c>
      <c r="D43" s="79" t="s">
        <v>513</v>
      </c>
      <c r="E43" s="79"/>
      <c r="F43" s="80">
        <v>9</v>
      </c>
    </row>
    <row r="44" spans="1:6" ht="12.75">
      <c r="A44" s="95">
        <f t="shared" si="0"/>
        <v>26</v>
      </c>
      <c r="B44" s="78" t="s">
        <v>264</v>
      </c>
      <c r="C44" s="79" t="s">
        <v>309</v>
      </c>
      <c r="D44" s="79" t="s">
        <v>513</v>
      </c>
      <c r="E44" s="79" t="s">
        <v>423</v>
      </c>
      <c r="F44" s="80">
        <v>9</v>
      </c>
    </row>
    <row r="45" spans="1:6" ht="12.75">
      <c r="A45" s="95">
        <f t="shared" si="0"/>
        <v>27</v>
      </c>
      <c r="B45" s="78" t="s">
        <v>430</v>
      </c>
      <c r="C45" s="79" t="s">
        <v>309</v>
      </c>
      <c r="D45" s="79" t="s">
        <v>513</v>
      </c>
      <c r="E45" s="79" t="s">
        <v>431</v>
      </c>
      <c r="F45" s="80">
        <v>9</v>
      </c>
    </row>
    <row r="46" spans="1:6" ht="12.75">
      <c r="A46" s="95">
        <f t="shared" si="0"/>
        <v>28</v>
      </c>
      <c r="B46" s="78" t="s">
        <v>6</v>
      </c>
      <c r="C46" s="79" t="s">
        <v>309</v>
      </c>
      <c r="D46" s="79" t="s">
        <v>7</v>
      </c>
      <c r="E46" s="79"/>
      <c r="F46" s="80">
        <v>689.5</v>
      </c>
    </row>
    <row r="47" spans="1:6" ht="22.5">
      <c r="A47" s="95">
        <f t="shared" si="0"/>
        <v>29</v>
      </c>
      <c r="B47" s="78" t="s">
        <v>8</v>
      </c>
      <c r="C47" s="79" t="s">
        <v>309</v>
      </c>
      <c r="D47" s="79" t="s">
        <v>9</v>
      </c>
      <c r="E47" s="79"/>
      <c r="F47" s="80">
        <v>689.5</v>
      </c>
    </row>
    <row r="48" spans="1:6" ht="12.75">
      <c r="A48" s="95">
        <f t="shared" si="0"/>
        <v>30</v>
      </c>
      <c r="B48" s="78" t="s">
        <v>264</v>
      </c>
      <c r="C48" s="79" t="s">
        <v>309</v>
      </c>
      <c r="D48" s="79" t="s">
        <v>9</v>
      </c>
      <c r="E48" s="79" t="s">
        <v>423</v>
      </c>
      <c r="F48" s="80">
        <v>689.5</v>
      </c>
    </row>
    <row r="49" spans="1:6" ht="12.75">
      <c r="A49" s="95">
        <f t="shared" si="0"/>
        <v>31</v>
      </c>
      <c r="B49" s="78" t="s">
        <v>430</v>
      </c>
      <c r="C49" s="79" t="s">
        <v>309</v>
      </c>
      <c r="D49" s="79" t="s">
        <v>9</v>
      </c>
      <c r="E49" s="79" t="s">
        <v>431</v>
      </c>
      <c r="F49" s="80">
        <v>689.5</v>
      </c>
    </row>
    <row r="50" spans="1:6" ht="90">
      <c r="A50" s="95">
        <f t="shared" si="0"/>
        <v>32</v>
      </c>
      <c r="B50" s="81" t="s">
        <v>825</v>
      </c>
      <c r="C50" s="79" t="s">
        <v>826</v>
      </c>
      <c r="D50" s="79"/>
      <c r="E50" s="79"/>
      <c r="F50" s="80">
        <v>3717.5</v>
      </c>
    </row>
    <row r="51" spans="1:6" ht="56.25">
      <c r="A51" s="95">
        <f t="shared" si="0"/>
        <v>33</v>
      </c>
      <c r="B51" s="78" t="s">
        <v>345</v>
      </c>
      <c r="C51" s="79" t="s">
        <v>826</v>
      </c>
      <c r="D51" s="79" t="s">
        <v>346</v>
      </c>
      <c r="E51" s="79"/>
      <c r="F51" s="80">
        <v>2039.8</v>
      </c>
    </row>
    <row r="52" spans="1:6" ht="12.75">
      <c r="A52" s="95">
        <f t="shared" si="0"/>
        <v>34</v>
      </c>
      <c r="B52" s="78" t="s">
        <v>686</v>
      </c>
      <c r="C52" s="79" t="s">
        <v>826</v>
      </c>
      <c r="D52" s="79" t="s">
        <v>616</v>
      </c>
      <c r="E52" s="79"/>
      <c r="F52" s="80">
        <v>2039.8</v>
      </c>
    </row>
    <row r="53" spans="1:6" ht="12.75">
      <c r="A53" s="95">
        <f t="shared" si="0"/>
        <v>35</v>
      </c>
      <c r="B53" s="78" t="s">
        <v>688</v>
      </c>
      <c r="C53" s="79" t="s">
        <v>826</v>
      </c>
      <c r="D53" s="79" t="s">
        <v>616</v>
      </c>
      <c r="E53" s="79" t="s">
        <v>400</v>
      </c>
      <c r="F53" s="80">
        <v>2039.8</v>
      </c>
    </row>
    <row r="54" spans="1:6" ht="12.75">
      <c r="A54" s="95">
        <f t="shared" si="0"/>
        <v>36</v>
      </c>
      <c r="B54" s="78" t="s">
        <v>401</v>
      </c>
      <c r="C54" s="79" t="s">
        <v>826</v>
      </c>
      <c r="D54" s="79" t="s">
        <v>616</v>
      </c>
      <c r="E54" s="79" t="s">
        <v>402</v>
      </c>
      <c r="F54" s="80">
        <v>2039.8</v>
      </c>
    </row>
    <row r="55" spans="1:6" ht="22.5">
      <c r="A55" s="95">
        <f t="shared" si="0"/>
        <v>37</v>
      </c>
      <c r="B55" s="78" t="s">
        <v>507</v>
      </c>
      <c r="C55" s="79" t="s">
        <v>826</v>
      </c>
      <c r="D55" s="79" t="s">
        <v>355</v>
      </c>
      <c r="E55" s="79"/>
      <c r="F55" s="80">
        <v>1677.7</v>
      </c>
    </row>
    <row r="56" spans="1:6" ht="12.75">
      <c r="A56" s="95">
        <f t="shared" si="0"/>
        <v>38</v>
      </c>
      <c r="B56" s="78" t="s">
        <v>356</v>
      </c>
      <c r="C56" s="79" t="s">
        <v>826</v>
      </c>
      <c r="D56" s="79" t="s">
        <v>357</v>
      </c>
      <c r="E56" s="79"/>
      <c r="F56" s="80">
        <v>1677.7</v>
      </c>
    </row>
    <row r="57" spans="1:6" ht="12.75">
      <c r="A57" s="95">
        <f t="shared" si="0"/>
        <v>39</v>
      </c>
      <c r="B57" s="78" t="s">
        <v>688</v>
      </c>
      <c r="C57" s="79" t="s">
        <v>826</v>
      </c>
      <c r="D57" s="79" t="s">
        <v>357</v>
      </c>
      <c r="E57" s="79" t="s">
        <v>400</v>
      </c>
      <c r="F57" s="80">
        <v>1677.7</v>
      </c>
    </row>
    <row r="58" spans="1:6" ht="12.75">
      <c r="A58" s="95">
        <f t="shared" si="0"/>
        <v>40</v>
      </c>
      <c r="B58" s="78" t="s">
        <v>401</v>
      </c>
      <c r="C58" s="79" t="s">
        <v>826</v>
      </c>
      <c r="D58" s="79" t="s">
        <v>357</v>
      </c>
      <c r="E58" s="79" t="s">
        <v>402</v>
      </c>
      <c r="F58" s="80">
        <v>1677.7</v>
      </c>
    </row>
    <row r="59" spans="1:6" ht="112.5">
      <c r="A59" s="95">
        <f t="shared" si="0"/>
        <v>41</v>
      </c>
      <c r="B59" s="81" t="s">
        <v>833</v>
      </c>
      <c r="C59" s="79" t="s">
        <v>38</v>
      </c>
      <c r="D59" s="79"/>
      <c r="E59" s="79"/>
      <c r="F59" s="80">
        <v>169525.1</v>
      </c>
    </row>
    <row r="60" spans="1:6" ht="56.25">
      <c r="A60" s="95">
        <f t="shared" si="0"/>
        <v>42</v>
      </c>
      <c r="B60" s="78" t="s">
        <v>345</v>
      </c>
      <c r="C60" s="79" t="s">
        <v>38</v>
      </c>
      <c r="D60" s="79" t="s">
        <v>346</v>
      </c>
      <c r="E60" s="79"/>
      <c r="F60" s="80">
        <v>17329.7</v>
      </c>
    </row>
    <row r="61" spans="1:6" ht="12.75">
      <c r="A61" s="95">
        <f t="shared" si="0"/>
        <v>43</v>
      </c>
      <c r="B61" s="78" t="s">
        <v>686</v>
      </c>
      <c r="C61" s="79" t="s">
        <v>38</v>
      </c>
      <c r="D61" s="79" t="s">
        <v>616</v>
      </c>
      <c r="E61" s="79"/>
      <c r="F61" s="80">
        <v>17329.7</v>
      </c>
    </row>
    <row r="62" spans="1:6" ht="12.75">
      <c r="A62" s="95">
        <f t="shared" si="0"/>
        <v>44</v>
      </c>
      <c r="B62" s="78" t="s">
        <v>688</v>
      </c>
      <c r="C62" s="79" t="s">
        <v>38</v>
      </c>
      <c r="D62" s="79" t="s">
        <v>616</v>
      </c>
      <c r="E62" s="79" t="s">
        <v>400</v>
      </c>
      <c r="F62" s="80">
        <v>17329.7</v>
      </c>
    </row>
    <row r="63" spans="1:6" ht="12.75">
      <c r="A63" s="95">
        <f t="shared" si="0"/>
        <v>45</v>
      </c>
      <c r="B63" s="78" t="s">
        <v>403</v>
      </c>
      <c r="C63" s="79" t="s">
        <v>38</v>
      </c>
      <c r="D63" s="79" t="s">
        <v>616</v>
      </c>
      <c r="E63" s="79" t="s">
        <v>404</v>
      </c>
      <c r="F63" s="80">
        <v>17329.7</v>
      </c>
    </row>
    <row r="64" spans="1:6" ht="22.5">
      <c r="A64" s="95">
        <f t="shared" si="0"/>
        <v>46</v>
      </c>
      <c r="B64" s="78" t="s">
        <v>511</v>
      </c>
      <c r="C64" s="79" t="s">
        <v>38</v>
      </c>
      <c r="D64" s="79" t="s">
        <v>512</v>
      </c>
      <c r="E64" s="79"/>
      <c r="F64" s="80">
        <v>729.5</v>
      </c>
    </row>
    <row r="65" spans="1:6" ht="22.5">
      <c r="A65" s="95">
        <f t="shared" si="0"/>
        <v>47</v>
      </c>
      <c r="B65" s="78" t="s">
        <v>573</v>
      </c>
      <c r="C65" s="79" t="s">
        <v>38</v>
      </c>
      <c r="D65" s="79" t="s">
        <v>513</v>
      </c>
      <c r="E65" s="79"/>
      <c r="F65" s="80">
        <v>729.5</v>
      </c>
    </row>
    <row r="66" spans="1:6" ht="12.75">
      <c r="A66" s="95">
        <f t="shared" si="0"/>
        <v>48</v>
      </c>
      <c r="B66" s="78" t="s">
        <v>688</v>
      </c>
      <c r="C66" s="79" t="s">
        <v>38</v>
      </c>
      <c r="D66" s="79" t="s">
        <v>513</v>
      </c>
      <c r="E66" s="79" t="s">
        <v>400</v>
      </c>
      <c r="F66" s="80">
        <v>729.5</v>
      </c>
    </row>
    <row r="67" spans="1:6" ht="12.75">
      <c r="A67" s="95">
        <f t="shared" si="0"/>
        <v>49</v>
      </c>
      <c r="B67" s="78" t="s">
        <v>403</v>
      </c>
      <c r="C67" s="79" t="s">
        <v>38</v>
      </c>
      <c r="D67" s="79" t="s">
        <v>513</v>
      </c>
      <c r="E67" s="79" t="s">
        <v>404</v>
      </c>
      <c r="F67" s="80">
        <v>729.5</v>
      </c>
    </row>
    <row r="68" spans="1:6" ht="22.5">
      <c r="A68" s="95">
        <f t="shared" si="0"/>
        <v>50</v>
      </c>
      <c r="B68" s="78" t="s">
        <v>507</v>
      </c>
      <c r="C68" s="79" t="s">
        <v>38</v>
      </c>
      <c r="D68" s="79" t="s">
        <v>355</v>
      </c>
      <c r="E68" s="79"/>
      <c r="F68" s="80">
        <v>151465.9</v>
      </c>
    </row>
    <row r="69" spans="1:6" ht="12.75">
      <c r="A69" s="95">
        <f t="shared" si="0"/>
        <v>51</v>
      </c>
      <c r="B69" s="78" t="s">
        <v>356</v>
      </c>
      <c r="C69" s="79" t="s">
        <v>38</v>
      </c>
      <c r="D69" s="79" t="s">
        <v>357</v>
      </c>
      <c r="E69" s="79"/>
      <c r="F69" s="80">
        <v>151465.9</v>
      </c>
    </row>
    <row r="70" spans="1:6" ht="12.75">
      <c r="A70" s="95">
        <f t="shared" si="0"/>
        <v>52</v>
      </c>
      <c r="B70" s="78" t="s">
        <v>688</v>
      </c>
      <c r="C70" s="79" t="s">
        <v>38</v>
      </c>
      <c r="D70" s="79" t="s">
        <v>357</v>
      </c>
      <c r="E70" s="79" t="s">
        <v>400</v>
      </c>
      <c r="F70" s="80">
        <v>151465.9</v>
      </c>
    </row>
    <row r="71" spans="1:6" ht="12.75">
      <c r="A71" s="95">
        <f t="shared" si="0"/>
        <v>53</v>
      </c>
      <c r="B71" s="78" t="s">
        <v>403</v>
      </c>
      <c r="C71" s="79" t="s">
        <v>38</v>
      </c>
      <c r="D71" s="79" t="s">
        <v>357</v>
      </c>
      <c r="E71" s="79" t="s">
        <v>404</v>
      </c>
      <c r="F71" s="80">
        <v>151465.9</v>
      </c>
    </row>
    <row r="72" spans="1:6" ht="78.75">
      <c r="A72" s="95">
        <f t="shared" si="0"/>
        <v>54</v>
      </c>
      <c r="B72" s="81" t="s">
        <v>849</v>
      </c>
      <c r="C72" s="79" t="s">
        <v>308</v>
      </c>
      <c r="D72" s="79"/>
      <c r="E72" s="79"/>
      <c r="F72" s="80">
        <v>20256.7</v>
      </c>
    </row>
    <row r="73" spans="1:6" ht="22.5">
      <c r="A73" s="95">
        <f t="shared" si="0"/>
        <v>55</v>
      </c>
      <c r="B73" s="78" t="s">
        <v>511</v>
      </c>
      <c r="C73" s="79" t="s">
        <v>308</v>
      </c>
      <c r="D73" s="79" t="s">
        <v>512</v>
      </c>
      <c r="E73" s="79"/>
      <c r="F73" s="80">
        <v>1198.2</v>
      </c>
    </row>
    <row r="74" spans="1:6" ht="22.5">
      <c r="A74" s="95">
        <f t="shared" si="0"/>
        <v>56</v>
      </c>
      <c r="B74" s="78" t="s">
        <v>573</v>
      </c>
      <c r="C74" s="79" t="s">
        <v>308</v>
      </c>
      <c r="D74" s="79" t="s">
        <v>513</v>
      </c>
      <c r="E74" s="79"/>
      <c r="F74" s="80">
        <v>1198.2</v>
      </c>
    </row>
    <row r="75" spans="1:6" ht="12.75">
      <c r="A75" s="95">
        <f t="shared" si="0"/>
        <v>57</v>
      </c>
      <c r="B75" s="78" t="s">
        <v>264</v>
      </c>
      <c r="C75" s="79" t="s">
        <v>308</v>
      </c>
      <c r="D75" s="79" t="s">
        <v>513</v>
      </c>
      <c r="E75" s="79" t="s">
        <v>423</v>
      </c>
      <c r="F75" s="80">
        <v>1198.2</v>
      </c>
    </row>
    <row r="76" spans="1:6" ht="12.75">
      <c r="A76" s="95">
        <f t="shared" si="0"/>
        <v>58</v>
      </c>
      <c r="B76" s="78" t="s">
        <v>428</v>
      </c>
      <c r="C76" s="79" t="s">
        <v>308</v>
      </c>
      <c r="D76" s="79" t="s">
        <v>513</v>
      </c>
      <c r="E76" s="79" t="s">
        <v>429</v>
      </c>
      <c r="F76" s="80">
        <v>1198.2</v>
      </c>
    </row>
    <row r="77" spans="1:6" ht="22.5">
      <c r="A77" s="95">
        <f t="shared" si="0"/>
        <v>59</v>
      </c>
      <c r="B77" s="78" t="s">
        <v>507</v>
      </c>
      <c r="C77" s="79" t="s">
        <v>308</v>
      </c>
      <c r="D77" s="79" t="s">
        <v>355</v>
      </c>
      <c r="E77" s="79"/>
      <c r="F77" s="80">
        <v>19058.5</v>
      </c>
    </row>
    <row r="78" spans="1:6" ht="12.75">
      <c r="A78" s="95">
        <f t="shared" si="0"/>
        <v>60</v>
      </c>
      <c r="B78" s="78" t="s">
        <v>356</v>
      </c>
      <c r="C78" s="79" t="s">
        <v>308</v>
      </c>
      <c r="D78" s="79" t="s">
        <v>357</v>
      </c>
      <c r="E78" s="79"/>
      <c r="F78" s="80">
        <v>19058.5</v>
      </c>
    </row>
    <row r="79" spans="1:6" ht="12.75">
      <c r="A79" s="95">
        <f t="shared" si="0"/>
        <v>61</v>
      </c>
      <c r="B79" s="78" t="s">
        <v>264</v>
      </c>
      <c r="C79" s="79" t="s">
        <v>308</v>
      </c>
      <c r="D79" s="79" t="s">
        <v>357</v>
      </c>
      <c r="E79" s="79" t="s">
        <v>423</v>
      </c>
      <c r="F79" s="80">
        <v>19058.5</v>
      </c>
    </row>
    <row r="80" spans="1:6" ht="12.75">
      <c r="A80" s="95">
        <f t="shared" si="0"/>
        <v>62</v>
      </c>
      <c r="B80" s="78" t="s">
        <v>428</v>
      </c>
      <c r="C80" s="79" t="s">
        <v>308</v>
      </c>
      <c r="D80" s="79" t="s">
        <v>357</v>
      </c>
      <c r="E80" s="79" t="s">
        <v>429</v>
      </c>
      <c r="F80" s="80">
        <v>19058.5</v>
      </c>
    </row>
    <row r="81" spans="1:6" ht="112.5">
      <c r="A81" s="95">
        <f t="shared" si="0"/>
        <v>63</v>
      </c>
      <c r="B81" s="81" t="s">
        <v>827</v>
      </c>
      <c r="C81" s="79" t="s">
        <v>36</v>
      </c>
      <c r="D81" s="79"/>
      <c r="E81" s="79"/>
      <c r="F81" s="80">
        <v>41588</v>
      </c>
    </row>
    <row r="82" spans="1:6" ht="56.25">
      <c r="A82" s="95">
        <f t="shared" si="0"/>
        <v>64</v>
      </c>
      <c r="B82" s="78" t="s">
        <v>345</v>
      </c>
      <c r="C82" s="79" t="s">
        <v>36</v>
      </c>
      <c r="D82" s="79" t="s">
        <v>346</v>
      </c>
      <c r="E82" s="79"/>
      <c r="F82" s="80">
        <v>21168.5</v>
      </c>
    </row>
    <row r="83" spans="1:6" ht="12.75">
      <c r="A83" s="95">
        <f t="shared" si="0"/>
        <v>65</v>
      </c>
      <c r="B83" s="78" t="s">
        <v>686</v>
      </c>
      <c r="C83" s="79" t="s">
        <v>36</v>
      </c>
      <c r="D83" s="79" t="s">
        <v>616</v>
      </c>
      <c r="E83" s="79"/>
      <c r="F83" s="80">
        <v>21168.5</v>
      </c>
    </row>
    <row r="84" spans="1:6" ht="12.75">
      <c r="A84" s="95">
        <f t="shared" si="0"/>
        <v>66</v>
      </c>
      <c r="B84" s="78" t="s">
        <v>688</v>
      </c>
      <c r="C84" s="79" t="s">
        <v>36</v>
      </c>
      <c r="D84" s="79" t="s">
        <v>616</v>
      </c>
      <c r="E84" s="79" t="s">
        <v>400</v>
      </c>
      <c r="F84" s="80">
        <v>21168.5</v>
      </c>
    </row>
    <row r="85" spans="1:6" ht="12.75">
      <c r="A85" s="95">
        <f aca="true" t="shared" si="1" ref="A85:A148">A84+1</f>
        <v>67</v>
      </c>
      <c r="B85" s="78" t="s">
        <v>401</v>
      </c>
      <c r="C85" s="79" t="s">
        <v>36</v>
      </c>
      <c r="D85" s="79" t="s">
        <v>616</v>
      </c>
      <c r="E85" s="79" t="s">
        <v>402</v>
      </c>
      <c r="F85" s="80">
        <v>21168.5</v>
      </c>
    </row>
    <row r="86" spans="1:6" ht="22.5">
      <c r="A86" s="95">
        <f t="shared" si="1"/>
        <v>68</v>
      </c>
      <c r="B86" s="78" t="s">
        <v>511</v>
      </c>
      <c r="C86" s="79" t="s">
        <v>36</v>
      </c>
      <c r="D86" s="79" t="s">
        <v>512</v>
      </c>
      <c r="E86" s="79"/>
      <c r="F86" s="80">
        <v>519.4</v>
      </c>
    </row>
    <row r="87" spans="1:6" ht="22.5">
      <c r="A87" s="95">
        <f t="shared" si="1"/>
        <v>69</v>
      </c>
      <c r="B87" s="78" t="s">
        <v>573</v>
      </c>
      <c r="C87" s="79" t="s">
        <v>36</v>
      </c>
      <c r="D87" s="79" t="s">
        <v>513</v>
      </c>
      <c r="E87" s="79"/>
      <c r="F87" s="80">
        <v>519.4</v>
      </c>
    </row>
    <row r="88" spans="1:6" ht="12.75">
      <c r="A88" s="95">
        <f t="shared" si="1"/>
        <v>70</v>
      </c>
      <c r="B88" s="78" t="s">
        <v>688</v>
      </c>
      <c r="C88" s="79" t="s">
        <v>36</v>
      </c>
      <c r="D88" s="79" t="s">
        <v>513</v>
      </c>
      <c r="E88" s="79" t="s">
        <v>400</v>
      </c>
      <c r="F88" s="80">
        <v>519.4</v>
      </c>
    </row>
    <row r="89" spans="1:6" ht="12.75">
      <c r="A89" s="95">
        <f t="shared" si="1"/>
        <v>71</v>
      </c>
      <c r="B89" s="78" t="s">
        <v>401</v>
      </c>
      <c r="C89" s="79" t="s">
        <v>36</v>
      </c>
      <c r="D89" s="79" t="s">
        <v>513</v>
      </c>
      <c r="E89" s="79" t="s">
        <v>402</v>
      </c>
      <c r="F89" s="80">
        <v>519.4</v>
      </c>
    </row>
    <row r="90" spans="1:6" ht="22.5">
      <c r="A90" s="95">
        <f t="shared" si="1"/>
        <v>72</v>
      </c>
      <c r="B90" s="78" t="s">
        <v>507</v>
      </c>
      <c r="C90" s="79" t="s">
        <v>36</v>
      </c>
      <c r="D90" s="79" t="s">
        <v>355</v>
      </c>
      <c r="E90" s="79"/>
      <c r="F90" s="80">
        <v>19900.1</v>
      </c>
    </row>
    <row r="91" spans="1:6" ht="12.75">
      <c r="A91" s="95">
        <f t="shared" si="1"/>
        <v>73</v>
      </c>
      <c r="B91" s="78" t="s">
        <v>356</v>
      </c>
      <c r="C91" s="79" t="s">
        <v>36</v>
      </c>
      <c r="D91" s="79" t="s">
        <v>357</v>
      </c>
      <c r="E91" s="79"/>
      <c r="F91" s="80">
        <v>19900.1</v>
      </c>
    </row>
    <row r="92" spans="1:6" ht="12.75">
      <c r="A92" s="95">
        <f t="shared" si="1"/>
        <v>74</v>
      </c>
      <c r="B92" s="78" t="s">
        <v>688</v>
      </c>
      <c r="C92" s="79" t="s">
        <v>36</v>
      </c>
      <c r="D92" s="79" t="s">
        <v>357</v>
      </c>
      <c r="E92" s="79" t="s">
        <v>400</v>
      </c>
      <c r="F92" s="80">
        <v>19900.1</v>
      </c>
    </row>
    <row r="93" spans="1:6" ht="12.75">
      <c r="A93" s="95">
        <f t="shared" si="1"/>
        <v>75</v>
      </c>
      <c r="B93" s="78" t="s">
        <v>401</v>
      </c>
      <c r="C93" s="79" t="s">
        <v>36</v>
      </c>
      <c r="D93" s="79" t="s">
        <v>357</v>
      </c>
      <c r="E93" s="79" t="s">
        <v>402</v>
      </c>
      <c r="F93" s="80">
        <v>19900.1</v>
      </c>
    </row>
    <row r="94" spans="1:7" ht="56.25">
      <c r="A94" s="95">
        <f t="shared" si="1"/>
        <v>76</v>
      </c>
      <c r="B94" s="78" t="s">
        <v>828</v>
      </c>
      <c r="C94" s="79" t="s">
        <v>37</v>
      </c>
      <c r="D94" s="79"/>
      <c r="E94" s="79"/>
      <c r="F94" s="80">
        <f>61721.3+155.6</f>
        <v>61876.9</v>
      </c>
      <c r="G94" s="159"/>
    </row>
    <row r="95" spans="1:6" ht="56.25">
      <c r="A95" s="95">
        <f t="shared" si="1"/>
        <v>77</v>
      </c>
      <c r="B95" s="78" t="s">
        <v>345</v>
      </c>
      <c r="C95" s="79" t="s">
        <v>37</v>
      </c>
      <c r="D95" s="79" t="s">
        <v>346</v>
      </c>
      <c r="E95" s="79"/>
      <c r="F95" s="80">
        <v>16600</v>
      </c>
    </row>
    <row r="96" spans="1:6" ht="12.75">
      <c r="A96" s="95">
        <f t="shared" si="1"/>
        <v>78</v>
      </c>
      <c r="B96" s="78" t="s">
        <v>686</v>
      </c>
      <c r="C96" s="79" t="s">
        <v>37</v>
      </c>
      <c r="D96" s="79" t="s">
        <v>616</v>
      </c>
      <c r="E96" s="79"/>
      <c r="F96" s="80">
        <v>16600</v>
      </c>
    </row>
    <row r="97" spans="1:6" ht="12.75">
      <c r="A97" s="95">
        <f t="shared" si="1"/>
        <v>79</v>
      </c>
      <c r="B97" s="78" t="s">
        <v>688</v>
      </c>
      <c r="C97" s="79" t="s">
        <v>37</v>
      </c>
      <c r="D97" s="79" t="s">
        <v>616</v>
      </c>
      <c r="E97" s="79" t="s">
        <v>400</v>
      </c>
      <c r="F97" s="80">
        <v>16600</v>
      </c>
    </row>
    <row r="98" spans="1:6" ht="12.75">
      <c r="A98" s="95">
        <f t="shared" si="1"/>
        <v>80</v>
      </c>
      <c r="B98" s="78" t="s">
        <v>401</v>
      </c>
      <c r="C98" s="79" t="s">
        <v>37</v>
      </c>
      <c r="D98" s="79" t="s">
        <v>616</v>
      </c>
      <c r="E98" s="79" t="s">
        <v>402</v>
      </c>
      <c r="F98" s="80">
        <v>16600</v>
      </c>
    </row>
    <row r="99" spans="1:6" ht="22.5">
      <c r="A99" s="95">
        <f t="shared" si="1"/>
        <v>81</v>
      </c>
      <c r="B99" s="78" t="s">
        <v>511</v>
      </c>
      <c r="C99" s="79" t="s">
        <v>37</v>
      </c>
      <c r="D99" s="79" t="s">
        <v>512</v>
      </c>
      <c r="E99" s="79"/>
      <c r="F99" s="80">
        <v>18922.1</v>
      </c>
    </row>
    <row r="100" spans="1:6" ht="22.5">
      <c r="A100" s="95">
        <f t="shared" si="1"/>
        <v>82</v>
      </c>
      <c r="B100" s="78" t="s">
        <v>573</v>
      </c>
      <c r="C100" s="79" t="s">
        <v>37</v>
      </c>
      <c r="D100" s="79" t="s">
        <v>513</v>
      </c>
      <c r="E100" s="79"/>
      <c r="F100" s="80">
        <v>18922.1</v>
      </c>
    </row>
    <row r="101" spans="1:6" ht="12.75">
      <c r="A101" s="95">
        <f t="shared" si="1"/>
        <v>83</v>
      </c>
      <c r="B101" s="78" t="s">
        <v>688</v>
      </c>
      <c r="C101" s="79" t="s">
        <v>37</v>
      </c>
      <c r="D101" s="79" t="s">
        <v>513</v>
      </c>
      <c r="E101" s="79" t="s">
        <v>400</v>
      </c>
      <c r="F101" s="80">
        <v>18922.1</v>
      </c>
    </row>
    <row r="102" spans="1:6" ht="12.75">
      <c r="A102" s="95">
        <f t="shared" si="1"/>
        <v>84</v>
      </c>
      <c r="B102" s="78" t="s">
        <v>401</v>
      </c>
      <c r="C102" s="79" t="s">
        <v>37</v>
      </c>
      <c r="D102" s="79" t="s">
        <v>513</v>
      </c>
      <c r="E102" s="79" t="s">
        <v>402</v>
      </c>
      <c r="F102" s="80">
        <v>18922.1</v>
      </c>
    </row>
    <row r="103" spans="1:6" ht="22.5">
      <c r="A103" s="95">
        <f t="shared" si="1"/>
        <v>85</v>
      </c>
      <c r="B103" s="78" t="s">
        <v>507</v>
      </c>
      <c r="C103" s="79" t="s">
        <v>37</v>
      </c>
      <c r="D103" s="79" t="s">
        <v>355</v>
      </c>
      <c r="E103" s="79"/>
      <c r="F103" s="80">
        <f>25916.7+155.6</f>
        <v>26072.3</v>
      </c>
    </row>
    <row r="104" spans="1:6" ht="12.75">
      <c r="A104" s="95">
        <f t="shared" si="1"/>
        <v>86</v>
      </c>
      <c r="B104" s="78" t="s">
        <v>356</v>
      </c>
      <c r="C104" s="79" t="s">
        <v>37</v>
      </c>
      <c r="D104" s="79" t="s">
        <v>357</v>
      </c>
      <c r="E104" s="79"/>
      <c r="F104" s="80">
        <f>25916.7+155.6</f>
        <v>26072.3</v>
      </c>
    </row>
    <row r="105" spans="1:6" ht="12.75">
      <c r="A105" s="95">
        <f t="shared" si="1"/>
        <v>87</v>
      </c>
      <c r="B105" s="78" t="s">
        <v>688</v>
      </c>
      <c r="C105" s="79" t="s">
        <v>37</v>
      </c>
      <c r="D105" s="79" t="s">
        <v>357</v>
      </c>
      <c r="E105" s="79" t="s">
        <v>400</v>
      </c>
      <c r="F105" s="80">
        <f>25916.7+155.6</f>
        <v>26072.3</v>
      </c>
    </row>
    <row r="106" spans="1:6" ht="12.75">
      <c r="A106" s="95">
        <f t="shared" si="1"/>
        <v>88</v>
      </c>
      <c r="B106" s="78" t="s">
        <v>401</v>
      </c>
      <c r="C106" s="79" t="s">
        <v>37</v>
      </c>
      <c r="D106" s="79" t="s">
        <v>357</v>
      </c>
      <c r="E106" s="79" t="s">
        <v>402</v>
      </c>
      <c r="F106" s="80">
        <f>25916.7+155.6</f>
        <v>26072.3</v>
      </c>
    </row>
    <row r="107" spans="1:6" ht="12.75">
      <c r="A107" s="95">
        <f t="shared" si="1"/>
        <v>89</v>
      </c>
      <c r="B107" s="78" t="s">
        <v>537</v>
      </c>
      <c r="C107" s="79" t="s">
        <v>37</v>
      </c>
      <c r="D107" s="79" t="s">
        <v>538</v>
      </c>
      <c r="E107" s="79"/>
      <c r="F107" s="80">
        <v>282.5</v>
      </c>
    </row>
    <row r="108" spans="1:6" ht="12.75">
      <c r="A108" s="95">
        <f t="shared" si="1"/>
        <v>90</v>
      </c>
      <c r="B108" s="78" t="s">
        <v>539</v>
      </c>
      <c r="C108" s="79" t="s">
        <v>37</v>
      </c>
      <c r="D108" s="79" t="s">
        <v>540</v>
      </c>
      <c r="E108" s="79"/>
      <c r="F108" s="80">
        <v>282.5</v>
      </c>
    </row>
    <row r="109" spans="1:6" ht="12.75">
      <c r="A109" s="95">
        <f t="shared" si="1"/>
        <v>91</v>
      </c>
      <c r="B109" s="78" t="s">
        <v>688</v>
      </c>
      <c r="C109" s="79" t="s">
        <v>37</v>
      </c>
      <c r="D109" s="79" t="s">
        <v>540</v>
      </c>
      <c r="E109" s="79" t="s">
        <v>400</v>
      </c>
      <c r="F109" s="80">
        <v>282.5</v>
      </c>
    </row>
    <row r="110" spans="1:6" ht="12.75">
      <c r="A110" s="95">
        <f t="shared" si="1"/>
        <v>92</v>
      </c>
      <c r="B110" s="78" t="s">
        <v>401</v>
      </c>
      <c r="C110" s="79" t="s">
        <v>37</v>
      </c>
      <c r="D110" s="79" t="s">
        <v>540</v>
      </c>
      <c r="E110" s="79" t="s">
        <v>402</v>
      </c>
      <c r="F110" s="80">
        <v>282.5</v>
      </c>
    </row>
    <row r="111" spans="1:7" ht="56.25">
      <c r="A111" s="95">
        <f t="shared" si="1"/>
        <v>93</v>
      </c>
      <c r="B111" s="78" t="s">
        <v>834</v>
      </c>
      <c r="C111" s="79" t="s">
        <v>39</v>
      </c>
      <c r="D111" s="79"/>
      <c r="E111" s="79"/>
      <c r="F111" s="80">
        <f>90018-155.6</f>
        <v>89862.4</v>
      </c>
      <c r="G111" s="159"/>
    </row>
    <row r="112" spans="1:6" ht="56.25">
      <c r="A112" s="95">
        <f t="shared" si="1"/>
        <v>94</v>
      </c>
      <c r="B112" s="78" t="s">
        <v>345</v>
      </c>
      <c r="C112" s="79" t="s">
        <v>39</v>
      </c>
      <c r="D112" s="79" t="s">
        <v>346</v>
      </c>
      <c r="E112" s="79"/>
      <c r="F112" s="80">
        <v>4078.1</v>
      </c>
    </row>
    <row r="113" spans="1:6" ht="12.75">
      <c r="A113" s="95">
        <f t="shared" si="1"/>
        <v>95</v>
      </c>
      <c r="B113" s="78" t="s">
        <v>686</v>
      </c>
      <c r="C113" s="79" t="s">
        <v>39</v>
      </c>
      <c r="D113" s="79" t="s">
        <v>616</v>
      </c>
      <c r="E113" s="79"/>
      <c r="F113" s="80">
        <v>4078.1</v>
      </c>
    </row>
    <row r="114" spans="1:6" ht="12.75">
      <c r="A114" s="95">
        <f t="shared" si="1"/>
        <v>96</v>
      </c>
      <c r="B114" s="78" t="s">
        <v>688</v>
      </c>
      <c r="C114" s="79" t="s">
        <v>39</v>
      </c>
      <c r="D114" s="79" t="s">
        <v>616</v>
      </c>
      <c r="E114" s="79" t="s">
        <v>400</v>
      </c>
      <c r="F114" s="80">
        <v>4078.1</v>
      </c>
    </row>
    <row r="115" spans="1:6" ht="12.75">
      <c r="A115" s="95">
        <f t="shared" si="1"/>
        <v>97</v>
      </c>
      <c r="B115" s="78" t="s">
        <v>403</v>
      </c>
      <c r="C115" s="79" t="s">
        <v>39</v>
      </c>
      <c r="D115" s="79" t="s">
        <v>616</v>
      </c>
      <c r="E115" s="79" t="s">
        <v>404</v>
      </c>
      <c r="F115" s="80">
        <v>4078.1</v>
      </c>
    </row>
    <row r="116" spans="1:6" ht="22.5">
      <c r="A116" s="95">
        <f t="shared" si="1"/>
        <v>98</v>
      </c>
      <c r="B116" s="78" t="s">
        <v>511</v>
      </c>
      <c r="C116" s="79" t="s">
        <v>39</v>
      </c>
      <c r="D116" s="79" t="s">
        <v>512</v>
      </c>
      <c r="E116" s="79"/>
      <c r="F116" s="80">
        <v>5707.2</v>
      </c>
    </row>
    <row r="117" spans="1:6" ht="22.5">
      <c r="A117" s="95">
        <f t="shared" si="1"/>
        <v>99</v>
      </c>
      <c r="B117" s="78" t="s">
        <v>573</v>
      </c>
      <c r="C117" s="79" t="s">
        <v>39</v>
      </c>
      <c r="D117" s="79" t="s">
        <v>513</v>
      </c>
      <c r="E117" s="79"/>
      <c r="F117" s="80">
        <v>5707.2</v>
      </c>
    </row>
    <row r="118" spans="1:6" ht="12.75">
      <c r="A118" s="95">
        <f t="shared" si="1"/>
        <v>100</v>
      </c>
      <c r="B118" s="78" t="s">
        <v>688</v>
      </c>
      <c r="C118" s="79" t="s">
        <v>39</v>
      </c>
      <c r="D118" s="79" t="s">
        <v>513</v>
      </c>
      <c r="E118" s="79" t="s">
        <v>400</v>
      </c>
      <c r="F118" s="80">
        <v>5707.2</v>
      </c>
    </row>
    <row r="119" spans="1:6" ht="12.75">
      <c r="A119" s="95">
        <f t="shared" si="1"/>
        <v>101</v>
      </c>
      <c r="B119" s="78" t="s">
        <v>403</v>
      </c>
      <c r="C119" s="79" t="s">
        <v>39</v>
      </c>
      <c r="D119" s="79" t="s">
        <v>513</v>
      </c>
      <c r="E119" s="79" t="s">
        <v>404</v>
      </c>
      <c r="F119" s="80">
        <v>5707.2</v>
      </c>
    </row>
    <row r="120" spans="1:6" ht="22.5">
      <c r="A120" s="95">
        <f t="shared" si="1"/>
        <v>102</v>
      </c>
      <c r="B120" s="78" t="s">
        <v>507</v>
      </c>
      <c r="C120" s="79" t="s">
        <v>39</v>
      </c>
      <c r="D120" s="79" t="s">
        <v>355</v>
      </c>
      <c r="E120" s="79"/>
      <c r="F120" s="80">
        <f>80167.7-155.6</f>
        <v>80012.09999999999</v>
      </c>
    </row>
    <row r="121" spans="1:6" ht="12.75">
      <c r="A121" s="95">
        <f t="shared" si="1"/>
        <v>103</v>
      </c>
      <c r="B121" s="78" t="s">
        <v>356</v>
      </c>
      <c r="C121" s="79" t="s">
        <v>39</v>
      </c>
      <c r="D121" s="79" t="s">
        <v>357</v>
      </c>
      <c r="E121" s="79"/>
      <c r="F121" s="80">
        <f>80167.7-155.6</f>
        <v>80012.09999999999</v>
      </c>
    </row>
    <row r="122" spans="1:6" ht="12.75">
      <c r="A122" s="95">
        <f t="shared" si="1"/>
        <v>104</v>
      </c>
      <c r="B122" s="78" t="s">
        <v>688</v>
      </c>
      <c r="C122" s="79" t="s">
        <v>39</v>
      </c>
      <c r="D122" s="79" t="s">
        <v>357</v>
      </c>
      <c r="E122" s="79" t="s">
        <v>400</v>
      </c>
      <c r="F122" s="80">
        <f>80167.7-155.6</f>
        <v>80012.09999999999</v>
      </c>
    </row>
    <row r="123" spans="1:6" ht="12.75">
      <c r="A123" s="95">
        <f t="shared" si="1"/>
        <v>105</v>
      </c>
      <c r="B123" s="78" t="s">
        <v>403</v>
      </c>
      <c r="C123" s="79" t="s">
        <v>39</v>
      </c>
      <c r="D123" s="79" t="s">
        <v>357</v>
      </c>
      <c r="E123" s="79" t="s">
        <v>404</v>
      </c>
      <c r="F123" s="80">
        <f>80167.7-155.6</f>
        <v>80012.09999999999</v>
      </c>
    </row>
    <row r="124" spans="1:6" ht="12.75">
      <c r="A124" s="95">
        <f t="shared" si="1"/>
        <v>106</v>
      </c>
      <c r="B124" s="78" t="s">
        <v>537</v>
      </c>
      <c r="C124" s="79" t="s">
        <v>39</v>
      </c>
      <c r="D124" s="79" t="s">
        <v>538</v>
      </c>
      <c r="E124" s="79"/>
      <c r="F124" s="80">
        <v>65</v>
      </c>
    </row>
    <row r="125" spans="1:6" ht="12.75">
      <c r="A125" s="95">
        <f t="shared" si="1"/>
        <v>107</v>
      </c>
      <c r="B125" s="78" t="s">
        <v>539</v>
      </c>
      <c r="C125" s="79" t="s">
        <v>39</v>
      </c>
      <c r="D125" s="79" t="s">
        <v>540</v>
      </c>
      <c r="E125" s="79"/>
      <c r="F125" s="80">
        <v>65</v>
      </c>
    </row>
    <row r="126" spans="1:6" ht="12.75">
      <c r="A126" s="95">
        <f t="shared" si="1"/>
        <v>108</v>
      </c>
      <c r="B126" s="78" t="s">
        <v>688</v>
      </c>
      <c r="C126" s="79" t="s">
        <v>39</v>
      </c>
      <c r="D126" s="79" t="s">
        <v>540</v>
      </c>
      <c r="E126" s="79" t="s">
        <v>400</v>
      </c>
      <c r="F126" s="80">
        <v>65</v>
      </c>
    </row>
    <row r="127" spans="1:6" ht="12.75">
      <c r="A127" s="95">
        <f t="shared" si="1"/>
        <v>109</v>
      </c>
      <c r="B127" s="78" t="s">
        <v>403</v>
      </c>
      <c r="C127" s="79" t="s">
        <v>39</v>
      </c>
      <c r="D127" s="79" t="s">
        <v>540</v>
      </c>
      <c r="E127" s="79" t="s">
        <v>404</v>
      </c>
      <c r="F127" s="80">
        <v>65</v>
      </c>
    </row>
    <row r="128" spans="1:6" ht="56.25">
      <c r="A128" s="95">
        <f t="shared" si="1"/>
        <v>110</v>
      </c>
      <c r="B128" s="78" t="s">
        <v>835</v>
      </c>
      <c r="C128" s="79" t="s">
        <v>40</v>
      </c>
      <c r="D128" s="79"/>
      <c r="E128" s="79"/>
      <c r="F128" s="80">
        <v>29911.2</v>
      </c>
    </row>
    <row r="129" spans="1:6" ht="56.25">
      <c r="A129" s="95">
        <f t="shared" si="1"/>
        <v>111</v>
      </c>
      <c r="B129" s="78" t="s">
        <v>345</v>
      </c>
      <c r="C129" s="79" t="s">
        <v>40</v>
      </c>
      <c r="D129" s="79" t="s">
        <v>346</v>
      </c>
      <c r="E129" s="79"/>
      <c r="F129" s="80">
        <v>25385.8</v>
      </c>
    </row>
    <row r="130" spans="1:6" ht="12.75">
      <c r="A130" s="95">
        <f t="shared" si="1"/>
        <v>112</v>
      </c>
      <c r="B130" s="78" t="s">
        <v>686</v>
      </c>
      <c r="C130" s="79" t="s">
        <v>40</v>
      </c>
      <c r="D130" s="79" t="s">
        <v>616</v>
      </c>
      <c r="E130" s="79"/>
      <c r="F130" s="80">
        <v>25385.8</v>
      </c>
    </row>
    <row r="131" spans="1:6" ht="12.75">
      <c r="A131" s="95">
        <f t="shared" si="1"/>
        <v>113</v>
      </c>
      <c r="B131" s="78" t="s">
        <v>688</v>
      </c>
      <c r="C131" s="79" t="s">
        <v>40</v>
      </c>
      <c r="D131" s="79" t="s">
        <v>616</v>
      </c>
      <c r="E131" s="79" t="s">
        <v>400</v>
      </c>
      <c r="F131" s="80">
        <v>25385.8</v>
      </c>
    </row>
    <row r="132" spans="1:6" ht="12.75">
      <c r="A132" s="95">
        <f t="shared" si="1"/>
        <v>114</v>
      </c>
      <c r="B132" s="78" t="s">
        <v>403</v>
      </c>
      <c r="C132" s="79" t="s">
        <v>40</v>
      </c>
      <c r="D132" s="79" t="s">
        <v>616</v>
      </c>
      <c r="E132" s="79" t="s">
        <v>404</v>
      </c>
      <c r="F132" s="80">
        <v>25385.8</v>
      </c>
    </row>
    <row r="133" spans="1:6" ht="22.5">
      <c r="A133" s="95">
        <f t="shared" si="1"/>
        <v>115</v>
      </c>
      <c r="B133" s="78" t="s">
        <v>511</v>
      </c>
      <c r="C133" s="79" t="s">
        <v>40</v>
      </c>
      <c r="D133" s="79" t="s">
        <v>512</v>
      </c>
      <c r="E133" s="79"/>
      <c r="F133" s="80">
        <v>4474.4</v>
      </c>
    </row>
    <row r="134" spans="1:6" ht="22.5">
      <c r="A134" s="95">
        <f t="shared" si="1"/>
        <v>116</v>
      </c>
      <c r="B134" s="78" t="s">
        <v>573</v>
      </c>
      <c r="C134" s="79" t="s">
        <v>40</v>
      </c>
      <c r="D134" s="79" t="s">
        <v>513</v>
      </c>
      <c r="E134" s="79"/>
      <c r="F134" s="80">
        <v>4474.4</v>
      </c>
    </row>
    <row r="135" spans="1:6" ht="12.75">
      <c r="A135" s="95">
        <f t="shared" si="1"/>
        <v>117</v>
      </c>
      <c r="B135" s="78" t="s">
        <v>688</v>
      </c>
      <c r="C135" s="79" t="s">
        <v>40</v>
      </c>
      <c r="D135" s="79" t="s">
        <v>513</v>
      </c>
      <c r="E135" s="79" t="s">
        <v>400</v>
      </c>
      <c r="F135" s="80">
        <v>4474.4</v>
      </c>
    </row>
    <row r="136" spans="1:6" ht="12.75">
      <c r="A136" s="95">
        <f t="shared" si="1"/>
        <v>118</v>
      </c>
      <c r="B136" s="78" t="s">
        <v>403</v>
      </c>
      <c r="C136" s="79" t="s">
        <v>40</v>
      </c>
      <c r="D136" s="79" t="s">
        <v>513</v>
      </c>
      <c r="E136" s="79" t="s">
        <v>404</v>
      </c>
      <c r="F136" s="80">
        <v>4474.4</v>
      </c>
    </row>
    <row r="137" spans="1:6" ht="12.75">
      <c r="A137" s="95">
        <f t="shared" si="1"/>
        <v>119</v>
      </c>
      <c r="B137" s="78" t="s">
        <v>537</v>
      </c>
      <c r="C137" s="79" t="s">
        <v>40</v>
      </c>
      <c r="D137" s="79" t="s">
        <v>538</v>
      </c>
      <c r="E137" s="79"/>
      <c r="F137" s="80">
        <v>51</v>
      </c>
    </row>
    <row r="138" spans="1:6" ht="12.75">
      <c r="A138" s="95">
        <f t="shared" si="1"/>
        <v>120</v>
      </c>
      <c r="B138" s="78" t="s">
        <v>539</v>
      </c>
      <c r="C138" s="79" t="s">
        <v>40</v>
      </c>
      <c r="D138" s="79" t="s">
        <v>540</v>
      </c>
      <c r="E138" s="79"/>
      <c r="F138" s="80">
        <v>51</v>
      </c>
    </row>
    <row r="139" spans="1:6" ht="12.75">
      <c r="A139" s="95">
        <f t="shared" si="1"/>
        <v>121</v>
      </c>
      <c r="B139" s="78" t="s">
        <v>688</v>
      </c>
      <c r="C139" s="79" t="s">
        <v>40</v>
      </c>
      <c r="D139" s="79" t="s">
        <v>540</v>
      </c>
      <c r="E139" s="79" t="s">
        <v>400</v>
      </c>
      <c r="F139" s="80">
        <v>51</v>
      </c>
    </row>
    <row r="140" spans="1:6" ht="12.75">
      <c r="A140" s="95">
        <f t="shared" si="1"/>
        <v>122</v>
      </c>
      <c r="B140" s="78" t="s">
        <v>403</v>
      </c>
      <c r="C140" s="79" t="s">
        <v>40</v>
      </c>
      <c r="D140" s="79" t="s">
        <v>540</v>
      </c>
      <c r="E140" s="79" t="s">
        <v>404</v>
      </c>
      <c r="F140" s="80">
        <v>51</v>
      </c>
    </row>
    <row r="141" spans="1:6" ht="78.75">
      <c r="A141" s="95">
        <f t="shared" si="1"/>
        <v>123</v>
      </c>
      <c r="B141" s="81" t="s">
        <v>153</v>
      </c>
      <c r="C141" s="79" t="s">
        <v>41</v>
      </c>
      <c r="D141" s="79"/>
      <c r="E141" s="79"/>
      <c r="F141" s="80">
        <v>26639.4</v>
      </c>
    </row>
    <row r="142" spans="1:6" ht="12.75">
      <c r="A142" s="95">
        <f t="shared" si="1"/>
        <v>124</v>
      </c>
      <c r="B142" s="78" t="s">
        <v>677</v>
      </c>
      <c r="C142" s="79" t="s">
        <v>41</v>
      </c>
      <c r="D142" s="79" t="s">
        <v>27</v>
      </c>
      <c r="E142" s="79"/>
      <c r="F142" s="80">
        <v>26639.4</v>
      </c>
    </row>
    <row r="143" spans="1:6" ht="12.75">
      <c r="A143" s="95">
        <f t="shared" si="1"/>
        <v>125</v>
      </c>
      <c r="B143" s="78" t="s">
        <v>477</v>
      </c>
      <c r="C143" s="79" t="s">
        <v>41</v>
      </c>
      <c r="D143" s="79" t="s">
        <v>678</v>
      </c>
      <c r="E143" s="79"/>
      <c r="F143" s="80">
        <v>26639.4</v>
      </c>
    </row>
    <row r="144" spans="1:6" ht="12.75">
      <c r="A144" s="95">
        <f t="shared" si="1"/>
        <v>126</v>
      </c>
      <c r="B144" s="78" t="s">
        <v>688</v>
      </c>
      <c r="C144" s="79" t="s">
        <v>41</v>
      </c>
      <c r="D144" s="79" t="s">
        <v>678</v>
      </c>
      <c r="E144" s="79" t="s">
        <v>400</v>
      </c>
      <c r="F144" s="80">
        <v>26639.4</v>
      </c>
    </row>
    <row r="145" spans="1:6" ht="12.75">
      <c r="A145" s="95">
        <f t="shared" si="1"/>
        <v>127</v>
      </c>
      <c r="B145" s="78" t="s">
        <v>403</v>
      </c>
      <c r="C145" s="79" t="s">
        <v>41</v>
      </c>
      <c r="D145" s="79" t="s">
        <v>678</v>
      </c>
      <c r="E145" s="79" t="s">
        <v>404</v>
      </c>
      <c r="F145" s="80">
        <v>26639.4</v>
      </c>
    </row>
    <row r="146" spans="1:6" ht="78.75">
      <c r="A146" s="95">
        <f t="shared" si="1"/>
        <v>128</v>
      </c>
      <c r="B146" s="81" t="s">
        <v>829</v>
      </c>
      <c r="C146" s="79" t="s">
        <v>830</v>
      </c>
      <c r="D146" s="79"/>
      <c r="E146" s="79"/>
      <c r="F146" s="80">
        <v>51.7</v>
      </c>
    </row>
    <row r="147" spans="1:6" ht="56.25">
      <c r="A147" s="95">
        <f t="shared" si="1"/>
        <v>129</v>
      </c>
      <c r="B147" s="78" t="s">
        <v>345</v>
      </c>
      <c r="C147" s="79" t="s">
        <v>830</v>
      </c>
      <c r="D147" s="79" t="s">
        <v>346</v>
      </c>
      <c r="E147" s="79"/>
      <c r="F147" s="80">
        <v>51.7</v>
      </c>
    </row>
    <row r="148" spans="1:6" ht="12.75">
      <c r="A148" s="95">
        <f t="shared" si="1"/>
        <v>130</v>
      </c>
      <c r="B148" s="78" t="s">
        <v>686</v>
      </c>
      <c r="C148" s="79" t="s">
        <v>830</v>
      </c>
      <c r="D148" s="79" t="s">
        <v>616</v>
      </c>
      <c r="E148" s="79"/>
      <c r="F148" s="80">
        <v>51.7</v>
      </c>
    </row>
    <row r="149" spans="1:6" ht="12.75">
      <c r="A149" s="95">
        <f aca="true" t="shared" si="2" ref="A149:A212">A148+1</f>
        <v>131</v>
      </c>
      <c r="B149" s="78" t="s">
        <v>688</v>
      </c>
      <c r="C149" s="79" t="s">
        <v>830</v>
      </c>
      <c r="D149" s="79" t="s">
        <v>616</v>
      </c>
      <c r="E149" s="79" t="s">
        <v>400</v>
      </c>
      <c r="F149" s="80">
        <v>51.7</v>
      </c>
    </row>
    <row r="150" spans="1:6" ht="12.75">
      <c r="A150" s="95">
        <f t="shared" si="2"/>
        <v>132</v>
      </c>
      <c r="B150" s="78" t="s">
        <v>401</v>
      </c>
      <c r="C150" s="79" t="s">
        <v>830</v>
      </c>
      <c r="D150" s="79" t="s">
        <v>616</v>
      </c>
      <c r="E150" s="79" t="s">
        <v>402</v>
      </c>
      <c r="F150" s="80">
        <v>51.7</v>
      </c>
    </row>
    <row r="151" spans="1:6" ht="22.5">
      <c r="A151" s="95">
        <f t="shared" si="2"/>
        <v>133</v>
      </c>
      <c r="B151" s="78" t="s">
        <v>836</v>
      </c>
      <c r="C151" s="79" t="s">
        <v>42</v>
      </c>
      <c r="D151" s="79"/>
      <c r="E151" s="79"/>
      <c r="F151" s="80">
        <v>300</v>
      </c>
    </row>
    <row r="152" spans="1:6" ht="78.75">
      <c r="A152" s="95">
        <f t="shared" si="2"/>
        <v>134</v>
      </c>
      <c r="B152" s="81" t="s">
        <v>837</v>
      </c>
      <c r="C152" s="79" t="s">
        <v>43</v>
      </c>
      <c r="D152" s="79"/>
      <c r="E152" s="79"/>
      <c r="F152" s="80">
        <v>300</v>
      </c>
    </row>
    <row r="153" spans="1:6" ht="22.5">
      <c r="A153" s="95">
        <f t="shared" si="2"/>
        <v>135</v>
      </c>
      <c r="B153" s="78" t="s">
        <v>511</v>
      </c>
      <c r="C153" s="79" t="s">
        <v>43</v>
      </c>
      <c r="D153" s="79" t="s">
        <v>512</v>
      </c>
      <c r="E153" s="79"/>
      <c r="F153" s="80">
        <v>300</v>
      </c>
    </row>
    <row r="154" spans="1:6" ht="22.5">
      <c r="A154" s="95">
        <f t="shared" si="2"/>
        <v>136</v>
      </c>
      <c r="B154" s="78" t="s">
        <v>573</v>
      </c>
      <c r="C154" s="79" t="s">
        <v>43</v>
      </c>
      <c r="D154" s="79" t="s">
        <v>513</v>
      </c>
      <c r="E154" s="79"/>
      <c r="F154" s="80">
        <v>300</v>
      </c>
    </row>
    <row r="155" spans="1:6" ht="12.75">
      <c r="A155" s="95">
        <f t="shared" si="2"/>
        <v>137</v>
      </c>
      <c r="B155" s="78" t="s">
        <v>688</v>
      </c>
      <c r="C155" s="79" t="s">
        <v>43</v>
      </c>
      <c r="D155" s="79" t="s">
        <v>513</v>
      </c>
      <c r="E155" s="79" t="s">
        <v>400</v>
      </c>
      <c r="F155" s="80">
        <v>300</v>
      </c>
    </row>
    <row r="156" spans="1:6" ht="12.75">
      <c r="A156" s="95">
        <f t="shared" si="2"/>
        <v>138</v>
      </c>
      <c r="B156" s="78" t="s">
        <v>403</v>
      </c>
      <c r="C156" s="79" t="s">
        <v>43</v>
      </c>
      <c r="D156" s="79" t="s">
        <v>513</v>
      </c>
      <c r="E156" s="79" t="s">
        <v>404</v>
      </c>
      <c r="F156" s="80">
        <v>300</v>
      </c>
    </row>
    <row r="157" spans="1:6" ht="22.5">
      <c r="A157" s="95">
        <f t="shared" si="2"/>
        <v>139</v>
      </c>
      <c r="B157" s="78" t="s">
        <v>838</v>
      </c>
      <c r="C157" s="79" t="s">
        <v>47</v>
      </c>
      <c r="D157" s="79"/>
      <c r="E157" s="79"/>
      <c r="F157" s="80">
        <v>2945.6</v>
      </c>
    </row>
    <row r="158" spans="1:6" ht="67.5">
      <c r="A158" s="95">
        <f t="shared" si="2"/>
        <v>140</v>
      </c>
      <c r="B158" s="81" t="s">
        <v>839</v>
      </c>
      <c r="C158" s="79" t="s">
        <v>48</v>
      </c>
      <c r="D158" s="79"/>
      <c r="E158" s="79"/>
      <c r="F158" s="80">
        <v>1795.2</v>
      </c>
    </row>
    <row r="159" spans="1:6" ht="22.5">
      <c r="A159" s="95">
        <f t="shared" si="2"/>
        <v>141</v>
      </c>
      <c r="B159" s="78" t="s">
        <v>511</v>
      </c>
      <c r="C159" s="79" t="s">
        <v>48</v>
      </c>
      <c r="D159" s="79" t="s">
        <v>512</v>
      </c>
      <c r="E159" s="79"/>
      <c r="F159" s="80">
        <v>146.1</v>
      </c>
    </row>
    <row r="160" spans="1:6" ht="22.5">
      <c r="A160" s="95">
        <f t="shared" si="2"/>
        <v>142</v>
      </c>
      <c r="B160" s="78" t="s">
        <v>573</v>
      </c>
      <c r="C160" s="79" t="s">
        <v>48</v>
      </c>
      <c r="D160" s="79" t="s">
        <v>513</v>
      </c>
      <c r="E160" s="79"/>
      <c r="F160" s="80">
        <v>146.1</v>
      </c>
    </row>
    <row r="161" spans="1:6" ht="12.75">
      <c r="A161" s="95">
        <f t="shared" si="2"/>
        <v>143</v>
      </c>
      <c r="B161" s="78" t="s">
        <v>688</v>
      </c>
      <c r="C161" s="79" t="s">
        <v>48</v>
      </c>
      <c r="D161" s="79" t="s">
        <v>513</v>
      </c>
      <c r="E161" s="79" t="s">
        <v>400</v>
      </c>
      <c r="F161" s="80">
        <v>146.1</v>
      </c>
    </row>
    <row r="162" spans="1:6" ht="12.75">
      <c r="A162" s="95">
        <f t="shared" si="2"/>
        <v>144</v>
      </c>
      <c r="B162" s="78" t="s">
        <v>405</v>
      </c>
      <c r="C162" s="79" t="s">
        <v>48</v>
      </c>
      <c r="D162" s="79" t="s">
        <v>513</v>
      </c>
      <c r="E162" s="79" t="s">
        <v>406</v>
      </c>
      <c r="F162" s="80">
        <v>146.1</v>
      </c>
    </row>
    <row r="163" spans="1:6" ht="22.5">
      <c r="A163" s="95">
        <f t="shared" si="2"/>
        <v>145</v>
      </c>
      <c r="B163" s="78" t="s">
        <v>507</v>
      </c>
      <c r="C163" s="79" t="s">
        <v>48</v>
      </c>
      <c r="D163" s="79" t="s">
        <v>355</v>
      </c>
      <c r="E163" s="79"/>
      <c r="F163" s="80">
        <v>1649.1</v>
      </c>
    </row>
    <row r="164" spans="1:6" ht="12.75">
      <c r="A164" s="95">
        <f t="shared" si="2"/>
        <v>146</v>
      </c>
      <c r="B164" s="78" t="s">
        <v>356</v>
      </c>
      <c r="C164" s="79" t="s">
        <v>48</v>
      </c>
      <c r="D164" s="79" t="s">
        <v>357</v>
      </c>
      <c r="E164" s="79"/>
      <c r="F164" s="80">
        <v>1649.1</v>
      </c>
    </row>
    <row r="165" spans="1:6" ht="12.75">
      <c r="A165" s="95">
        <f t="shared" si="2"/>
        <v>147</v>
      </c>
      <c r="B165" s="78" t="s">
        <v>688</v>
      </c>
      <c r="C165" s="79" t="s">
        <v>48</v>
      </c>
      <c r="D165" s="79" t="s">
        <v>357</v>
      </c>
      <c r="E165" s="79" t="s">
        <v>400</v>
      </c>
      <c r="F165" s="80">
        <v>1649.1</v>
      </c>
    </row>
    <row r="166" spans="1:6" ht="12.75">
      <c r="A166" s="95">
        <f t="shared" si="2"/>
        <v>148</v>
      </c>
      <c r="B166" s="78" t="s">
        <v>405</v>
      </c>
      <c r="C166" s="79" t="s">
        <v>48</v>
      </c>
      <c r="D166" s="79" t="s">
        <v>357</v>
      </c>
      <c r="E166" s="79" t="s">
        <v>406</v>
      </c>
      <c r="F166" s="80">
        <v>1649.1</v>
      </c>
    </row>
    <row r="167" spans="1:6" ht="101.25">
      <c r="A167" s="95">
        <f t="shared" si="2"/>
        <v>149</v>
      </c>
      <c r="B167" s="81" t="s">
        <v>840</v>
      </c>
      <c r="C167" s="79" t="s">
        <v>49</v>
      </c>
      <c r="D167" s="79"/>
      <c r="E167" s="79"/>
      <c r="F167" s="80">
        <v>608</v>
      </c>
    </row>
    <row r="168" spans="1:6" ht="12.75">
      <c r="A168" s="95">
        <f t="shared" si="2"/>
        <v>150</v>
      </c>
      <c r="B168" s="78" t="s">
        <v>6</v>
      </c>
      <c r="C168" s="79" t="s">
        <v>49</v>
      </c>
      <c r="D168" s="79" t="s">
        <v>7</v>
      </c>
      <c r="E168" s="79"/>
      <c r="F168" s="80">
        <v>608</v>
      </c>
    </row>
    <row r="169" spans="1:6" ht="12.75">
      <c r="A169" s="95">
        <f t="shared" si="2"/>
        <v>151</v>
      </c>
      <c r="B169" s="78" t="s">
        <v>326</v>
      </c>
      <c r="C169" s="79" t="s">
        <v>49</v>
      </c>
      <c r="D169" s="79" t="s">
        <v>327</v>
      </c>
      <c r="E169" s="79"/>
      <c r="F169" s="80">
        <v>608</v>
      </c>
    </row>
    <row r="170" spans="1:6" ht="12.75">
      <c r="A170" s="95">
        <f t="shared" si="2"/>
        <v>152</v>
      </c>
      <c r="B170" s="78" t="s">
        <v>688</v>
      </c>
      <c r="C170" s="79" t="s">
        <v>49</v>
      </c>
      <c r="D170" s="79" t="s">
        <v>327</v>
      </c>
      <c r="E170" s="79" t="s">
        <v>400</v>
      </c>
      <c r="F170" s="80">
        <v>608</v>
      </c>
    </row>
    <row r="171" spans="1:6" ht="12.75">
      <c r="A171" s="95">
        <f t="shared" si="2"/>
        <v>153</v>
      </c>
      <c r="B171" s="78" t="s">
        <v>405</v>
      </c>
      <c r="C171" s="79" t="s">
        <v>49</v>
      </c>
      <c r="D171" s="79" t="s">
        <v>327</v>
      </c>
      <c r="E171" s="79" t="s">
        <v>406</v>
      </c>
      <c r="F171" s="80">
        <v>608</v>
      </c>
    </row>
    <row r="172" spans="1:6" ht="56.25">
      <c r="A172" s="95">
        <f t="shared" si="2"/>
        <v>154</v>
      </c>
      <c r="B172" s="78" t="s">
        <v>50</v>
      </c>
      <c r="C172" s="79" t="s">
        <v>51</v>
      </c>
      <c r="D172" s="79"/>
      <c r="E172" s="79"/>
      <c r="F172" s="80">
        <v>80</v>
      </c>
    </row>
    <row r="173" spans="1:6" ht="22.5">
      <c r="A173" s="95">
        <f t="shared" si="2"/>
        <v>155</v>
      </c>
      <c r="B173" s="78" t="s">
        <v>511</v>
      </c>
      <c r="C173" s="79" t="s">
        <v>51</v>
      </c>
      <c r="D173" s="79" t="s">
        <v>512</v>
      </c>
      <c r="E173" s="79"/>
      <c r="F173" s="80">
        <v>80</v>
      </c>
    </row>
    <row r="174" spans="1:6" ht="22.5">
      <c r="A174" s="95">
        <f t="shared" si="2"/>
        <v>156</v>
      </c>
      <c r="B174" s="78" t="s">
        <v>573</v>
      </c>
      <c r="C174" s="79" t="s">
        <v>51</v>
      </c>
      <c r="D174" s="79" t="s">
        <v>513</v>
      </c>
      <c r="E174" s="79"/>
      <c r="F174" s="80">
        <v>80</v>
      </c>
    </row>
    <row r="175" spans="1:6" ht="12.75">
      <c r="A175" s="95">
        <f t="shared" si="2"/>
        <v>157</v>
      </c>
      <c r="B175" s="78" t="s">
        <v>688</v>
      </c>
      <c r="C175" s="79" t="s">
        <v>51</v>
      </c>
      <c r="D175" s="79" t="s">
        <v>513</v>
      </c>
      <c r="E175" s="79" t="s">
        <v>400</v>
      </c>
      <c r="F175" s="80">
        <v>80</v>
      </c>
    </row>
    <row r="176" spans="1:6" ht="12.75">
      <c r="A176" s="95">
        <f t="shared" si="2"/>
        <v>158</v>
      </c>
      <c r="B176" s="78" t="s">
        <v>405</v>
      </c>
      <c r="C176" s="79" t="s">
        <v>51</v>
      </c>
      <c r="D176" s="79" t="s">
        <v>513</v>
      </c>
      <c r="E176" s="79" t="s">
        <v>406</v>
      </c>
      <c r="F176" s="80">
        <v>80</v>
      </c>
    </row>
    <row r="177" spans="1:6" ht="78.75">
      <c r="A177" s="95">
        <f t="shared" si="2"/>
        <v>159</v>
      </c>
      <c r="B177" s="81" t="s">
        <v>841</v>
      </c>
      <c r="C177" s="79" t="s">
        <v>302</v>
      </c>
      <c r="D177" s="79"/>
      <c r="E177" s="79"/>
      <c r="F177" s="80">
        <v>1.8</v>
      </c>
    </row>
    <row r="178" spans="1:6" ht="22.5">
      <c r="A178" s="95">
        <f t="shared" si="2"/>
        <v>160</v>
      </c>
      <c r="B178" s="78" t="s">
        <v>511</v>
      </c>
      <c r="C178" s="79" t="s">
        <v>302</v>
      </c>
      <c r="D178" s="79" t="s">
        <v>512</v>
      </c>
      <c r="E178" s="79"/>
      <c r="F178" s="80">
        <v>0.2</v>
      </c>
    </row>
    <row r="179" spans="1:6" ht="22.5">
      <c r="A179" s="95">
        <f t="shared" si="2"/>
        <v>161</v>
      </c>
      <c r="B179" s="78" t="s">
        <v>573</v>
      </c>
      <c r="C179" s="79" t="s">
        <v>302</v>
      </c>
      <c r="D179" s="79" t="s">
        <v>513</v>
      </c>
      <c r="E179" s="79"/>
      <c r="F179" s="80">
        <v>0.2</v>
      </c>
    </row>
    <row r="180" spans="1:6" ht="12.75">
      <c r="A180" s="95">
        <f t="shared" si="2"/>
        <v>162</v>
      </c>
      <c r="B180" s="78" t="s">
        <v>688</v>
      </c>
      <c r="C180" s="79" t="s">
        <v>302</v>
      </c>
      <c r="D180" s="79" t="s">
        <v>513</v>
      </c>
      <c r="E180" s="79" t="s">
        <v>400</v>
      </c>
      <c r="F180" s="80">
        <v>0.2</v>
      </c>
    </row>
    <row r="181" spans="1:6" ht="12.75">
      <c r="A181" s="95">
        <f t="shared" si="2"/>
        <v>163</v>
      </c>
      <c r="B181" s="78" t="s">
        <v>405</v>
      </c>
      <c r="C181" s="79" t="s">
        <v>302</v>
      </c>
      <c r="D181" s="79" t="s">
        <v>513</v>
      </c>
      <c r="E181" s="79" t="s">
        <v>406</v>
      </c>
      <c r="F181" s="80">
        <v>0.2</v>
      </c>
    </row>
    <row r="182" spans="1:6" ht="22.5">
      <c r="A182" s="95">
        <f t="shared" si="2"/>
        <v>164</v>
      </c>
      <c r="B182" s="78" t="s">
        <v>507</v>
      </c>
      <c r="C182" s="79" t="s">
        <v>302</v>
      </c>
      <c r="D182" s="79" t="s">
        <v>355</v>
      </c>
      <c r="E182" s="79"/>
      <c r="F182" s="80">
        <v>1.6</v>
      </c>
    </row>
    <row r="183" spans="1:6" ht="12.75">
      <c r="A183" s="95">
        <f t="shared" si="2"/>
        <v>165</v>
      </c>
      <c r="B183" s="78" t="s">
        <v>356</v>
      </c>
      <c r="C183" s="79" t="s">
        <v>302</v>
      </c>
      <c r="D183" s="79" t="s">
        <v>357</v>
      </c>
      <c r="E183" s="79"/>
      <c r="F183" s="80">
        <v>1.6</v>
      </c>
    </row>
    <row r="184" spans="1:6" ht="12.75">
      <c r="A184" s="95">
        <f t="shared" si="2"/>
        <v>166</v>
      </c>
      <c r="B184" s="78" t="s">
        <v>688</v>
      </c>
      <c r="C184" s="79" t="s">
        <v>302</v>
      </c>
      <c r="D184" s="79" t="s">
        <v>357</v>
      </c>
      <c r="E184" s="79" t="s">
        <v>400</v>
      </c>
      <c r="F184" s="80">
        <v>1.6</v>
      </c>
    </row>
    <row r="185" spans="1:6" ht="12.75">
      <c r="A185" s="95">
        <f t="shared" si="2"/>
        <v>167</v>
      </c>
      <c r="B185" s="78" t="s">
        <v>405</v>
      </c>
      <c r="C185" s="79" t="s">
        <v>302</v>
      </c>
      <c r="D185" s="79" t="s">
        <v>357</v>
      </c>
      <c r="E185" s="79" t="s">
        <v>406</v>
      </c>
      <c r="F185" s="80">
        <v>1.6</v>
      </c>
    </row>
    <row r="186" spans="1:6" ht="101.25">
      <c r="A186" s="95">
        <f t="shared" si="2"/>
        <v>168</v>
      </c>
      <c r="B186" s="81" t="s">
        <v>842</v>
      </c>
      <c r="C186" s="79" t="s">
        <v>303</v>
      </c>
      <c r="D186" s="79"/>
      <c r="E186" s="79"/>
      <c r="F186" s="80">
        <v>260.6</v>
      </c>
    </row>
    <row r="187" spans="1:6" ht="12.75">
      <c r="A187" s="95">
        <f t="shared" si="2"/>
        <v>169</v>
      </c>
      <c r="B187" s="78" t="s">
        <v>6</v>
      </c>
      <c r="C187" s="79" t="s">
        <v>303</v>
      </c>
      <c r="D187" s="79" t="s">
        <v>7</v>
      </c>
      <c r="E187" s="79"/>
      <c r="F187" s="80">
        <v>260.6</v>
      </c>
    </row>
    <row r="188" spans="1:6" ht="12.75">
      <c r="A188" s="95">
        <f t="shared" si="2"/>
        <v>170</v>
      </c>
      <c r="B188" s="78" t="s">
        <v>326</v>
      </c>
      <c r="C188" s="79" t="s">
        <v>303</v>
      </c>
      <c r="D188" s="79" t="s">
        <v>327</v>
      </c>
      <c r="E188" s="79"/>
      <c r="F188" s="80">
        <v>260.6</v>
      </c>
    </row>
    <row r="189" spans="1:6" ht="12.75">
      <c r="A189" s="95">
        <f t="shared" si="2"/>
        <v>171</v>
      </c>
      <c r="B189" s="78" t="s">
        <v>688</v>
      </c>
      <c r="C189" s="79" t="s">
        <v>303</v>
      </c>
      <c r="D189" s="79" t="s">
        <v>327</v>
      </c>
      <c r="E189" s="79" t="s">
        <v>400</v>
      </c>
      <c r="F189" s="80">
        <v>260.6</v>
      </c>
    </row>
    <row r="190" spans="1:6" ht="12.75">
      <c r="A190" s="95">
        <f t="shared" si="2"/>
        <v>172</v>
      </c>
      <c r="B190" s="78" t="s">
        <v>405</v>
      </c>
      <c r="C190" s="79" t="s">
        <v>303</v>
      </c>
      <c r="D190" s="79" t="s">
        <v>327</v>
      </c>
      <c r="E190" s="79" t="s">
        <v>406</v>
      </c>
      <c r="F190" s="80">
        <v>260.6</v>
      </c>
    </row>
    <row r="191" spans="1:6" ht="67.5">
      <c r="A191" s="95">
        <f t="shared" si="2"/>
        <v>173</v>
      </c>
      <c r="B191" s="81" t="s">
        <v>843</v>
      </c>
      <c r="C191" s="79" t="s">
        <v>304</v>
      </c>
      <c r="D191" s="79"/>
      <c r="E191" s="79"/>
      <c r="F191" s="80">
        <v>200</v>
      </c>
    </row>
    <row r="192" spans="1:6" ht="22.5">
      <c r="A192" s="95">
        <f t="shared" si="2"/>
        <v>174</v>
      </c>
      <c r="B192" s="78" t="s">
        <v>511</v>
      </c>
      <c r="C192" s="79" t="s">
        <v>304</v>
      </c>
      <c r="D192" s="79" t="s">
        <v>512</v>
      </c>
      <c r="E192" s="79"/>
      <c r="F192" s="80">
        <v>200</v>
      </c>
    </row>
    <row r="193" spans="1:6" ht="22.5">
      <c r="A193" s="95">
        <f t="shared" si="2"/>
        <v>175</v>
      </c>
      <c r="B193" s="78" t="s">
        <v>573</v>
      </c>
      <c r="C193" s="79" t="s">
        <v>304</v>
      </c>
      <c r="D193" s="79" t="s">
        <v>513</v>
      </c>
      <c r="E193" s="79"/>
      <c r="F193" s="80">
        <v>200</v>
      </c>
    </row>
    <row r="194" spans="1:6" ht="12.75">
      <c r="A194" s="95">
        <f t="shared" si="2"/>
        <v>176</v>
      </c>
      <c r="B194" s="78" t="s">
        <v>688</v>
      </c>
      <c r="C194" s="79" t="s">
        <v>304</v>
      </c>
      <c r="D194" s="79" t="s">
        <v>513</v>
      </c>
      <c r="E194" s="79" t="s">
        <v>400</v>
      </c>
      <c r="F194" s="80">
        <v>200</v>
      </c>
    </row>
    <row r="195" spans="1:6" ht="12.75">
      <c r="A195" s="95">
        <f t="shared" si="2"/>
        <v>177</v>
      </c>
      <c r="B195" s="78" t="s">
        <v>405</v>
      </c>
      <c r="C195" s="79" t="s">
        <v>304</v>
      </c>
      <c r="D195" s="79" t="s">
        <v>513</v>
      </c>
      <c r="E195" s="79" t="s">
        <v>406</v>
      </c>
      <c r="F195" s="80">
        <v>200</v>
      </c>
    </row>
    <row r="196" spans="1:6" ht="12.75">
      <c r="A196" s="95">
        <f t="shared" si="2"/>
        <v>178</v>
      </c>
      <c r="B196" s="108" t="s">
        <v>405</v>
      </c>
      <c r="C196" s="109" t="s">
        <v>304</v>
      </c>
      <c r="D196" s="109" t="s">
        <v>799</v>
      </c>
      <c r="E196" s="109" t="s">
        <v>406</v>
      </c>
      <c r="F196" s="110">
        <v>200</v>
      </c>
    </row>
    <row r="197" spans="1:6" ht="22.5">
      <c r="A197" s="95">
        <f t="shared" si="2"/>
        <v>179</v>
      </c>
      <c r="B197" s="78" t="s">
        <v>603</v>
      </c>
      <c r="C197" s="79" t="s">
        <v>44</v>
      </c>
      <c r="D197" s="79"/>
      <c r="E197" s="79"/>
      <c r="F197" s="80">
        <v>3413</v>
      </c>
    </row>
    <row r="198" spans="1:6" ht="90">
      <c r="A198" s="95">
        <f t="shared" si="2"/>
        <v>180</v>
      </c>
      <c r="B198" s="81" t="s">
        <v>831</v>
      </c>
      <c r="C198" s="79" t="s">
        <v>45</v>
      </c>
      <c r="D198" s="79"/>
      <c r="E198" s="79"/>
      <c r="F198" s="80">
        <v>3413</v>
      </c>
    </row>
    <row r="199" spans="1:6" ht="22.5">
      <c r="A199" s="95">
        <f t="shared" si="2"/>
        <v>181</v>
      </c>
      <c r="B199" s="78" t="s">
        <v>511</v>
      </c>
      <c r="C199" s="79" t="s">
        <v>45</v>
      </c>
      <c r="D199" s="79" t="s">
        <v>512</v>
      </c>
      <c r="E199" s="79"/>
      <c r="F199" s="80">
        <v>1423.8</v>
      </c>
    </row>
    <row r="200" spans="1:6" ht="22.5">
      <c r="A200" s="95">
        <f t="shared" si="2"/>
        <v>182</v>
      </c>
      <c r="B200" s="78" t="s">
        <v>573</v>
      </c>
      <c r="C200" s="79" t="s">
        <v>45</v>
      </c>
      <c r="D200" s="79" t="s">
        <v>513</v>
      </c>
      <c r="E200" s="79"/>
      <c r="F200" s="80">
        <v>1423.8</v>
      </c>
    </row>
    <row r="201" spans="1:6" ht="12.75">
      <c r="A201" s="95">
        <f t="shared" si="2"/>
        <v>183</v>
      </c>
      <c r="B201" s="78" t="s">
        <v>688</v>
      </c>
      <c r="C201" s="79" t="s">
        <v>45</v>
      </c>
      <c r="D201" s="79" t="s">
        <v>513</v>
      </c>
      <c r="E201" s="79" t="s">
        <v>400</v>
      </c>
      <c r="F201" s="80">
        <v>1423.8</v>
      </c>
    </row>
    <row r="202" spans="1:6" ht="12.75">
      <c r="A202" s="95">
        <f t="shared" si="2"/>
        <v>184</v>
      </c>
      <c r="B202" s="78" t="s">
        <v>401</v>
      </c>
      <c r="C202" s="79" t="s">
        <v>45</v>
      </c>
      <c r="D202" s="79" t="s">
        <v>513</v>
      </c>
      <c r="E202" s="79" t="s">
        <v>402</v>
      </c>
      <c r="F202" s="80">
        <v>576</v>
      </c>
    </row>
    <row r="203" spans="1:6" ht="12.75">
      <c r="A203" s="95">
        <f t="shared" si="2"/>
        <v>185</v>
      </c>
      <c r="B203" s="78" t="s">
        <v>403</v>
      </c>
      <c r="C203" s="79" t="s">
        <v>45</v>
      </c>
      <c r="D203" s="79" t="s">
        <v>513</v>
      </c>
      <c r="E203" s="79" t="s">
        <v>404</v>
      </c>
      <c r="F203" s="80">
        <v>847.8</v>
      </c>
    </row>
    <row r="204" spans="1:6" ht="22.5">
      <c r="A204" s="95">
        <f t="shared" si="2"/>
        <v>186</v>
      </c>
      <c r="B204" s="78" t="s">
        <v>507</v>
      </c>
      <c r="C204" s="79" t="s">
        <v>45</v>
      </c>
      <c r="D204" s="79" t="s">
        <v>355</v>
      </c>
      <c r="E204" s="79"/>
      <c r="F204" s="80">
        <v>1989.2</v>
      </c>
    </row>
    <row r="205" spans="1:6" ht="12.75">
      <c r="A205" s="95">
        <f t="shared" si="2"/>
        <v>187</v>
      </c>
      <c r="B205" s="78" t="s">
        <v>356</v>
      </c>
      <c r="C205" s="79" t="s">
        <v>45</v>
      </c>
      <c r="D205" s="79" t="s">
        <v>357</v>
      </c>
      <c r="E205" s="79"/>
      <c r="F205" s="80">
        <v>1989.2</v>
      </c>
    </row>
    <row r="206" spans="1:6" ht="12.75">
      <c r="A206" s="95">
        <f t="shared" si="2"/>
        <v>188</v>
      </c>
      <c r="B206" s="78" t="s">
        <v>688</v>
      </c>
      <c r="C206" s="79" t="s">
        <v>45</v>
      </c>
      <c r="D206" s="79" t="s">
        <v>357</v>
      </c>
      <c r="E206" s="79" t="s">
        <v>400</v>
      </c>
      <c r="F206" s="80">
        <v>1989.2</v>
      </c>
    </row>
    <row r="207" spans="1:6" ht="12.75">
      <c r="A207" s="95">
        <f t="shared" si="2"/>
        <v>189</v>
      </c>
      <c r="B207" s="78" t="s">
        <v>401</v>
      </c>
      <c r="C207" s="79" t="s">
        <v>45</v>
      </c>
      <c r="D207" s="79" t="s">
        <v>357</v>
      </c>
      <c r="E207" s="79" t="s">
        <v>402</v>
      </c>
      <c r="F207" s="80">
        <v>93</v>
      </c>
    </row>
    <row r="208" spans="1:6" ht="12.75">
      <c r="A208" s="95">
        <f t="shared" si="2"/>
        <v>190</v>
      </c>
      <c r="B208" s="78" t="s">
        <v>403</v>
      </c>
      <c r="C208" s="79" t="s">
        <v>45</v>
      </c>
      <c r="D208" s="79" t="s">
        <v>357</v>
      </c>
      <c r="E208" s="79" t="s">
        <v>404</v>
      </c>
      <c r="F208" s="80">
        <v>1896.2</v>
      </c>
    </row>
    <row r="209" spans="1:6" ht="33.75">
      <c r="A209" s="95">
        <f t="shared" si="2"/>
        <v>191</v>
      </c>
      <c r="B209" s="78" t="s">
        <v>844</v>
      </c>
      <c r="C209" s="79" t="s">
        <v>305</v>
      </c>
      <c r="D209" s="79"/>
      <c r="E209" s="79"/>
      <c r="F209" s="80">
        <v>18553.5</v>
      </c>
    </row>
    <row r="210" spans="1:6" ht="56.25">
      <c r="A210" s="95">
        <f t="shared" si="2"/>
        <v>192</v>
      </c>
      <c r="B210" s="78" t="s">
        <v>845</v>
      </c>
      <c r="C210" s="79" t="s">
        <v>306</v>
      </c>
      <c r="D210" s="79"/>
      <c r="E210" s="79"/>
      <c r="F210" s="80">
        <v>18353.5</v>
      </c>
    </row>
    <row r="211" spans="1:6" ht="56.25">
      <c r="A211" s="95">
        <f t="shared" si="2"/>
        <v>193</v>
      </c>
      <c r="B211" s="78" t="s">
        <v>345</v>
      </c>
      <c r="C211" s="79" t="s">
        <v>306</v>
      </c>
      <c r="D211" s="79" t="s">
        <v>346</v>
      </c>
      <c r="E211" s="79"/>
      <c r="F211" s="80">
        <v>16715.2</v>
      </c>
    </row>
    <row r="212" spans="1:6" ht="12.75">
      <c r="A212" s="95">
        <f t="shared" si="2"/>
        <v>194</v>
      </c>
      <c r="B212" s="78" t="s">
        <v>686</v>
      </c>
      <c r="C212" s="79" t="s">
        <v>306</v>
      </c>
      <c r="D212" s="79" t="s">
        <v>616</v>
      </c>
      <c r="E212" s="79"/>
      <c r="F212" s="80">
        <v>16715.2</v>
      </c>
    </row>
    <row r="213" spans="1:6" ht="12.75">
      <c r="A213" s="95">
        <f aca="true" t="shared" si="3" ref="A213:A276">A212+1</f>
        <v>195</v>
      </c>
      <c r="B213" s="78" t="s">
        <v>688</v>
      </c>
      <c r="C213" s="79" t="s">
        <v>306</v>
      </c>
      <c r="D213" s="79" t="s">
        <v>616</v>
      </c>
      <c r="E213" s="79" t="s">
        <v>400</v>
      </c>
      <c r="F213" s="80">
        <v>16715.2</v>
      </c>
    </row>
    <row r="214" spans="1:6" ht="12.75">
      <c r="A214" s="95">
        <f t="shared" si="3"/>
        <v>196</v>
      </c>
      <c r="B214" s="78" t="s">
        <v>407</v>
      </c>
      <c r="C214" s="79" t="s">
        <v>306</v>
      </c>
      <c r="D214" s="79" t="s">
        <v>616</v>
      </c>
      <c r="E214" s="79" t="s">
        <v>408</v>
      </c>
      <c r="F214" s="80">
        <v>16715.2</v>
      </c>
    </row>
    <row r="215" spans="1:6" ht="22.5">
      <c r="A215" s="95">
        <f t="shared" si="3"/>
        <v>197</v>
      </c>
      <c r="B215" s="78" t="s">
        <v>511</v>
      </c>
      <c r="C215" s="79" t="s">
        <v>306</v>
      </c>
      <c r="D215" s="79" t="s">
        <v>512</v>
      </c>
      <c r="E215" s="79"/>
      <c r="F215" s="80">
        <v>1626.3</v>
      </c>
    </row>
    <row r="216" spans="1:6" ht="22.5">
      <c r="A216" s="95">
        <f t="shared" si="3"/>
        <v>198</v>
      </c>
      <c r="B216" s="78" t="s">
        <v>573</v>
      </c>
      <c r="C216" s="79" t="s">
        <v>306</v>
      </c>
      <c r="D216" s="79" t="s">
        <v>513</v>
      </c>
      <c r="E216" s="79"/>
      <c r="F216" s="80">
        <v>1626.3</v>
      </c>
    </row>
    <row r="217" spans="1:6" ht="12.75">
      <c r="A217" s="95">
        <f t="shared" si="3"/>
        <v>199</v>
      </c>
      <c r="B217" s="78" t="s">
        <v>688</v>
      </c>
      <c r="C217" s="79" t="s">
        <v>306</v>
      </c>
      <c r="D217" s="79" t="s">
        <v>513</v>
      </c>
      <c r="E217" s="79" t="s">
        <v>400</v>
      </c>
      <c r="F217" s="80">
        <v>1626.3</v>
      </c>
    </row>
    <row r="218" spans="1:6" ht="12.75">
      <c r="A218" s="95">
        <f t="shared" si="3"/>
        <v>200</v>
      </c>
      <c r="B218" s="78" t="s">
        <v>407</v>
      </c>
      <c r="C218" s="79" t="s">
        <v>306</v>
      </c>
      <c r="D218" s="79" t="s">
        <v>513</v>
      </c>
      <c r="E218" s="79" t="s">
        <v>408</v>
      </c>
      <c r="F218" s="80">
        <v>1626.3</v>
      </c>
    </row>
    <row r="219" spans="1:6" ht="12.75">
      <c r="A219" s="95">
        <f t="shared" si="3"/>
        <v>201</v>
      </c>
      <c r="B219" s="78" t="s">
        <v>537</v>
      </c>
      <c r="C219" s="79" t="s">
        <v>306</v>
      </c>
      <c r="D219" s="79" t="s">
        <v>538</v>
      </c>
      <c r="E219" s="79"/>
      <c r="F219" s="80">
        <v>12</v>
      </c>
    </row>
    <row r="220" spans="1:6" ht="12.75">
      <c r="A220" s="95">
        <f t="shared" si="3"/>
        <v>202</v>
      </c>
      <c r="B220" s="78" t="s">
        <v>539</v>
      </c>
      <c r="C220" s="79" t="s">
        <v>306</v>
      </c>
      <c r="D220" s="79" t="s">
        <v>540</v>
      </c>
      <c r="E220" s="79"/>
      <c r="F220" s="80">
        <v>12</v>
      </c>
    </row>
    <row r="221" spans="1:6" ht="12.75">
      <c r="A221" s="95">
        <f t="shared" si="3"/>
        <v>203</v>
      </c>
      <c r="B221" s="78" t="s">
        <v>688</v>
      </c>
      <c r="C221" s="79" t="s">
        <v>306</v>
      </c>
      <c r="D221" s="79" t="s">
        <v>540</v>
      </c>
      <c r="E221" s="79" t="s">
        <v>400</v>
      </c>
      <c r="F221" s="80">
        <v>12</v>
      </c>
    </row>
    <row r="222" spans="1:6" ht="12.75">
      <c r="A222" s="95">
        <f t="shared" si="3"/>
        <v>204</v>
      </c>
      <c r="B222" s="78" t="s">
        <v>407</v>
      </c>
      <c r="C222" s="79" t="s">
        <v>306</v>
      </c>
      <c r="D222" s="79" t="s">
        <v>540</v>
      </c>
      <c r="E222" s="79" t="s">
        <v>408</v>
      </c>
      <c r="F222" s="80">
        <v>12</v>
      </c>
    </row>
    <row r="223" spans="1:6" ht="67.5">
      <c r="A223" s="95">
        <f t="shared" si="3"/>
        <v>205</v>
      </c>
      <c r="B223" s="81" t="s">
        <v>846</v>
      </c>
      <c r="C223" s="79" t="s">
        <v>847</v>
      </c>
      <c r="D223" s="79"/>
      <c r="E223" s="79"/>
      <c r="F223" s="80">
        <v>200</v>
      </c>
    </row>
    <row r="224" spans="1:6" ht="22.5">
      <c r="A224" s="95">
        <f t="shared" si="3"/>
        <v>206</v>
      </c>
      <c r="B224" s="78" t="s">
        <v>511</v>
      </c>
      <c r="C224" s="79" t="s">
        <v>847</v>
      </c>
      <c r="D224" s="79" t="s">
        <v>512</v>
      </c>
      <c r="E224" s="79"/>
      <c r="F224" s="80">
        <v>200</v>
      </c>
    </row>
    <row r="225" spans="1:6" ht="22.5">
      <c r="A225" s="95">
        <f t="shared" si="3"/>
        <v>207</v>
      </c>
      <c r="B225" s="78" t="s">
        <v>573</v>
      </c>
      <c r="C225" s="79" t="s">
        <v>847</v>
      </c>
      <c r="D225" s="79" t="s">
        <v>513</v>
      </c>
      <c r="E225" s="79"/>
      <c r="F225" s="80">
        <v>200</v>
      </c>
    </row>
    <row r="226" spans="1:6" ht="12.75">
      <c r="A226" s="95">
        <f t="shared" si="3"/>
        <v>208</v>
      </c>
      <c r="B226" s="78" t="s">
        <v>688</v>
      </c>
      <c r="C226" s="79" t="s">
        <v>847</v>
      </c>
      <c r="D226" s="79" t="s">
        <v>513</v>
      </c>
      <c r="E226" s="79" t="s">
        <v>400</v>
      </c>
      <c r="F226" s="80">
        <v>200</v>
      </c>
    </row>
    <row r="227" spans="1:6" ht="12.75">
      <c r="A227" s="95">
        <f t="shared" si="3"/>
        <v>209</v>
      </c>
      <c r="B227" s="78" t="s">
        <v>407</v>
      </c>
      <c r="C227" s="79" t="s">
        <v>847</v>
      </c>
      <c r="D227" s="79" t="s">
        <v>513</v>
      </c>
      <c r="E227" s="79" t="s">
        <v>408</v>
      </c>
      <c r="F227" s="80">
        <v>200</v>
      </c>
    </row>
    <row r="228" spans="1:6" ht="22.5">
      <c r="A228" s="95">
        <f t="shared" si="3"/>
        <v>210</v>
      </c>
      <c r="B228" s="78" t="s">
        <v>144</v>
      </c>
      <c r="C228" s="79" t="s">
        <v>317</v>
      </c>
      <c r="D228" s="79"/>
      <c r="E228" s="79"/>
      <c r="F228" s="80">
        <v>19221.1</v>
      </c>
    </row>
    <row r="229" spans="1:6" ht="33.75">
      <c r="A229" s="95">
        <f t="shared" si="3"/>
        <v>211</v>
      </c>
      <c r="B229" s="78" t="s">
        <v>318</v>
      </c>
      <c r="C229" s="79" t="s">
        <v>319</v>
      </c>
      <c r="D229" s="79"/>
      <c r="E229" s="79"/>
      <c r="F229" s="80">
        <v>630</v>
      </c>
    </row>
    <row r="230" spans="1:6" ht="67.5">
      <c r="A230" s="95">
        <f t="shared" si="3"/>
        <v>212</v>
      </c>
      <c r="B230" s="78" t="s">
        <v>145</v>
      </c>
      <c r="C230" s="79" t="s">
        <v>320</v>
      </c>
      <c r="D230" s="79"/>
      <c r="E230" s="79"/>
      <c r="F230" s="80">
        <v>630</v>
      </c>
    </row>
    <row r="231" spans="1:6" ht="12.75">
      <c r="A231" s="95">
        <f t="shared" si="3"/>
        <v>213</v>
      </c>
      <c r="B231" s="78" t="s">
        <v>6</v>
      </c>
      <c r="C231" s="79" t="s">
        <v>320</v>
      </c>
      <c r="D231" s="79" t="s">
        <v>7</v>
      </c>
      <c r="E231" s="79"/>
      <c r="F231" s="80">
        <v>630</v>
      </c>
    </row>
    <row r="232" spans="1:6" ht="22.5">
      <c r="A232" s="95">
        <f t="shared" si="3"/>
        <v>214</v>
      </c>
      <c r="B232" s="78" t="s">
        <v>321</v>
      </c>
      <c r="C232" s="79" t="s">
        <v>320</v>
      </c>
      <c r="D232" s="79" t="s">
        <v>322</v>
      </c>
      <c r="E232" s="79"/>
      <c r="F232" s="80">
        <v>630</v>
      </c>
    </row>
    <row r="233" spans="1:6" ht="12.75">
      <c r="A233" s="95">
        <f t="shared" si="3"/>
        <v>215</v>
      </c>
      <c r="B233" s="78" t="s">
        <v>264</v>
      </c>
      <c r="C233" s="79" t="s">
        <v>320</v>
      </c>
      <c r="D233" s="79" t="s">
        <v>322</v>
      </c>
      <c r="E233" s="79" t="s">
        <v>423</v>
      </c>
      <c r="F233" s="80">
        <v>630</v>
      </c>
    </row>
    <row r="234" spans="1:6" ht="12.75">
      <c r="A234" s="95">
        <f t="shared" si="3"/>
        <v>216</v>
      </c>
      <c r="B234" s="78" t="s">
        <v>424</v>
      </c>
      <c r="C234" s="79" t="s">
        <v>320</v>
      </c>
      <c r="D234" s="79" t="s">
        <v>322</v>
      </c>
      <c r="E234" s="79" t="s">
        <v>425</v>
      </c>
      <c r="F234" s="80">
        <v>630</v>
      </c>
    </row>
    <row r="235" spans="1:6" ht="22.5">
      <c r="A235" s="95">
        <f t="shared" si="3"/>
        <v>217</v>
      </c>
      <c r="B235" s="78" t="s">
        <v>207</v>
      </c>
      <c r="C235" s="79" t="s">
        <v>208</v>
      </c>
      <c r="D235" s="79"/>
      <c r="E235" s="79"/>
      <c r="F235" s="80">
        <v>229.4</v>
      </c>
    </row>
    <row r="236" spans="1:6" ht="101.25">
      <c r="A236" s="95">
        <f t="shared" si="3"/>
        <v>218</v>
      </c>
      <c r="B236" s="81" t="s">
        <v>209</v>
      </c>
      <c r="C236" s="79" t="s">
        <v>210</v>
      </c>
      <c r="D236" s="79"/>
      <c r="E236" s="79"/>
      <c r="F236" s="80">
        <v>229.4</v>
      </c>
    </row>
    <row r="237" spans="1:6" ht="56.25">
      <c r="A237" s="95">
        <f t="shared" si="3"/>
        <v>219</v>
      </c>
      <c r="B237" s="78" t="s">
        <v>345</v>
      </c>
      <c r="C237" s="79" t="s">
        <v>210</v>
      </c>
      <c r="D237" s="79" t="s">
        <v>346</v>
      </c>
      <c r="E237" s="79"/>
      <c r="F237" s="80">
        <v>20.9</v>
      </c>
    </row>
    <row r="238" spans="1:6" ht="22.5">
      <c r="A238" s="95">
        <f t="shared" si="3"/>
        <v>220</v>
      </c>
      <c r="B238" s="78" t="s">
        <v>508</v>
      </c>
      <c r="C238" s="79" t="s">
        <v>210</v>
      </c>
      <c r="D238" s="79" t="s">
        <v>459</v>
      </c>
      <c r="E238" s="79"/>
      <c r="F238" s="80">
        <v>20.9</v>
      </c>
    </row>
    <row r="239" spans="1:6" ht="12.75">
      <c r="A239" s="95">
        <f t="shared" si="3"/>
        <v>221</v>
      </c>
      <c r="B239" s="78" t="s">
        <v>264</v>
      </c>
      <c r="C239" s="79" t="s">
        <v>210</v>
      </c>
      <c r="D239" s="79" t="s">
        <v>459</v>
      </c>
      <c r="E239" s="79" t="s">
        <v>423</v>
      </c>
      <c r="F239" s="80">
        <v>20.9</v>
      </c>
    </row>
    <row r="240" spans="1:6" ht="12.75">
      <c r="A240" s="95">
        <f t="shared" si="3"/>
        <v>222</v>
      </c>
      <c r="B240" s="78" t="s">
        <v>428</v>
      </c>
      <c r="C240" s="79" t="s">
        <v>210</v>
      </c>
      <c r="D240" s="79" t="s">
        <v>459</v>
      </c>
      <c r="E240" s="79" t="s">
        <v>429</v>
      </c>
      <c r="F240" s="80">
        <v>20.9</v>
      </c>
    </row>
    <row r="241" spans="1:6" ht="22.5">
      <c r="A241" s="95">
        <f t="shared" si="3"/>
        <v>223</v>
      </c>
      <c r="B241" s="78" t="s">
        <v>511</v>
      </c>
      <c r="C241" s="79" t="s">
        <v>210</v>
      </c>
      <c r="D241" s="79" t="s">
        <v>512</v>
      </c>
      <c r="E241" s="79"/>
      <c r="F241" s="80">
        <v>208.5</v>
      </c>
    </row>
    <row r="242" spans="1:6" ht="22.5">
      <c r="A242" s="95">
        <f t="shared" si="3"/>
        <v>224</v>
      </c>
      <c r="B242" s="78" t="s">
        <v>573</v>
      </c>
      <c r="C242" s="79" t="s">
        <v>210</v>
      </c>
      <c r="D242" s="79" t="s">
        <v>513</v>
      </c>
      <c r="E242" s="79"/>
      <c r="F242" s="80">
        <v>208.5</v>
      </c>
    </row>
    <row r="243" spans="1:6" ht="12.75">
      <c r="A243" s="95">
        <f t="shared" si="3"/>
        <v>225</v>
      </c>
      <c r="B243" s="78" t="s">
        <v>264</v>
      </c>
      <c r="C243" s="79" t="s">
        <v>210</v>
      </c>
      <c r="D243" s="79" t="s">
        <v>513</v>
      </c>
      <c r="E243" s="79" t="s">
        <v>423</v>
      </c>
      <c r="F243" s="80">
        <v>208.5</v>
      </c>
    </row>
    <row r="244" spans="1:6" ht="12.75">
      <c r="A244" s="95">
        <f t="shared" si="3"/>
        <v>226</v>
      </c>
      <c r="B244" s="78" t="s">
        <v>428</v>
      </c>
      <c r="C244" s="79" t="s">
        <v>210</v>
      </c>
      <c r="D244" s="79" t="s">
        <v>513</v>
      </c>
      <c r="E244" s="79" t="s">
        <v>429</v>
      </c>
      <c r="F244" s="80">
        <v>208.5</v>
      </c>
    </row>
    <row r="245" spans="1:6" ht="22.5">
      <c r="A245" s="95">
        <f t="shared" si="3"/>
        <v>227</v>
      </c>
      <c r="B245" s="78" t="s">
        <v>323</v>
      </c>
      <c r="C245" s="79" t="s">
        <v>324</v>
      </c>
      <c r="D245" s="79"/>
      <c r="E245" s="79"/>
      <c r="F245" s="80">
        <v>10987.3</v>
      </c>
    </row>
    <row r="246" spans="1:6" ht="90">
      <c r="A246" s="95">
        <f t="shared" si="3"/>
        <v>228</v>
      </c>
      <c r="B246" s="81" t="s">
        <v>146</v>
      </c>
      <c r="C246" s="79" t="s">
        <v>325</v>
      </c>
      <c r="D246" s="79"/>
      <c r="E246" s="79"/>
      <c r="F246" s="80">
        <v>10987.3</v>
      </c>
    </row>
    <row r="247" spans="1:6" ht="22.5">
      <c r="A247" s="95">
        <f t="shared" si="3"/>
        <v>229</v>
      </c>
      <c r="B247" s="78" t="s">
        <v>507</v>
      </c>
      <c r="C247" s="79" t="s">
        <v>325</v>
      </c>
      <c r="D247" s="79" t="s">
        <v>355</v>
      </c>
      <c r="E247" s="79"/>
      <c r="F247" s="80">
        <v>10987.3</v>
      </c>
    </row>
    <row r="248" spans="1:6" ht="12.75">
      <c r="A248" s="95">
        <f t="shared" si="3"/>
        <v>230</v>
      </c>
      <c r="B248" s="78" t="s">
        <v>356</v>
      </c>
      <c r="C248" s="79" t="s">
        <v>325</v>
      </c>
      <c r="D248" s="79" t="s">
        <v>357</v>
      </c>
      <c r="E248" s="79"/>
      <c r="F248" s="80">
        <v>10987.3</v>
      </c>
    </row>
    <row r="249" spans="1:6" ht="12.75">
      <c r="A249" s="95">
        <f t="shared" si="3"/>
        <v>231</v>
      </c>
      <c r="B249" s="78" t="s">
        <v>264</v>
      </c>
      <c r="C249" s="79" t="s">
        <v>325</v>
      </c>
      <c r="D249" s="79" t="s">
        <v>357</v>
      </c>
      <c r="E249" s="79" t="s">
        <v>423</v>
      </c>
      <c r="F249" s="80">
        <v>10987.3</v>
      </c>
    </row>
    <row r="250" spans="1:6" ht="12.75">
      <c r="A250" s="95">
        <f t="shared" si="3"/>
        <v>232</v>
      </c>
      <c r="B250" s="78" t="s">
        <v>426</v>
      </c>
      <c r="C250" s="79" t="s">
        <v>325</v>
      </c>
      <c r="D250" s="79" t="s">
        <v>357</v>
      </c>
      <c r="E250" s="79" t="s">
        <v>427</v>
      </c>
      <c r="F250" s="80">
        <v>10987.3</v>
      </c>
    </row>
    <row r="251" spans="1:6" ht="22.5">
      <c r="A251" s="95">
        <f t="shared" si="3"/>
        <v>233</v>
      </c>
      <c r="B251" s="78" t="s">
        <v>312</v>
      </c>
      <c r="C251" s="79" t="s">
        <v>749</v>
      </c>
      <c r="D251" s="79"/>
      <c r="E251" s="79"/>
      <c r="F251" s="80">
        <v>7374.4</v>
      </c>
    </row>
    <row r="252" spans="1:6" ht="78.75">
      <c r="A252" s="95">
        <f t="shared" si="3"/>
        <v>234</v>
      </c>
      <c r="B252" s="81" t="s">
        <v>149</v>
      </c>
      <c r="C252" s="79" t="s">
        <v>750</v>
      </c>
      <c r="D252" s="79"/>
      <c r="E252" s="79"/>
      <c r="F252" s="80">
        <v>7124.9</v>
      </c>
    </row>
    <row r="253" spans="1:6" ht="56.25">
      <c r="A253" s="95">
        <f t="shared" si="3"/>
        <v>235</v>
      </c>
      <c r="B253" s="78" t="s">
        <v>345</v>
      </c>
      <c r="C253" s="79" t="s">
        <v>750</v>
      </c>
      <c r="D253" s="79" t="s">
        <v>346</v>
      </c>
      <c r="E253" s="79"/>
      <c r="F253" s="80">
        <v>6480.9</v>
      </c>
    </row>
    <row r="254" spans="1:6" ht="22.5">
      <c r="A254" s="95">
        <f t="shared" si="3"/>
        <v>236</v>
      </c>
      <c r="B254" s="78" t="s">
        <v>508</v>
      </c>
      <c r="C254" s="79" t="s">
        <v>750</v>
      </c>
      <c r="D254" s="79" t="s">
        <v>459</v>
      </c>
      <c r="E254" s="79"/>
      <c r="F254" s="80">
        <v>6480.9</v>
      </c>
    </row>
    <row r="255" spans="1:6" ht="12.75">
      <c r="A255" s="95">
        <f t="shared" si="3"/>
        <v>237</v>
      </c>
      <c r="B255" s="78" t="s">
        <v>264</v>
      </c>
      <c r="C255" s="79" t="s">
        <v>750</v>
      </c>
      <c r="D255" s="79" t="s">
        <v>459</v>
      </c>
      <c r="E255" s="79" t="s">
        <v>423</v>
      </c>
      <c r="F255" s="80">
        <v>6480.9</v>
      </c>
    </row>
    <row r="256" spans="1:6" ht="12.75">
      <c r="A256" s="95">
        <f t="shared" si="3"/>
        <v>238</v>
      </c>
      <c r="B256" s="78" t="s">
        <v>491</v>
      </c>
      <c r="C256" s="79" t="s">
        <v>750</v>
      </c>
      <c r="D256" s="79" t="s">
        <v>459</v>
      </c>
      <c r="E256" s="79" t="s">
        <v>492</v>
      </c>
      <c r="F256" s="80">
        <v>6480.9</v>
      </c>
    </row>
    <row r="257" spans="1:6" ht="22.5">
      <c r="A257" s="95">
        <f t="shared" si="3"/>
        <v>239</v>
      </c>
      <c r="B257" s="78" t="s">
        <v>511</v>
      </c>
      <c r="C257" s="79" t="s">
        <v>750</v>
      </c>
      <c r="D257" s="79" t="s">
        <v>512</v>
      </c>
      <c r="E257" s="79"/>
      <c r="F257" s="80">
        <v>643.9</v>
      </c>
    </row>
    <row r="258" spans="1:6" ht="22.5">
      <c r="A258" s="95">
        <f t="shared" si="3"/>
        <v>240</v>
      </c>
      <c r="B258" s="78" t="s">
        <v>573</v>
      </c>
      <c r="C258" s="79" t="s">
        <v>750</v>
      </c>
      <c r="D258" s="79" t="s">
        <v>513</v>
      </c>
      <c r="E258" s="79"/>
      <c r="F258" s="80">
        <v>643.9</v>
      </c>
    </row>
    <row r="259" spans="1:6" ht="12.75">
      <c r="A259" s="95">
        <f t="shared" si="3"/>
        <v>241</v>
      </c>
      <c r="B259" s="78" t="s">
        <v>264</v>
      </c>
      <c r="C259" s="79" t="s">
        <v>750</v>
      </c>
      <c r="D259" s="79" t="s">
        <v>513</v>
      </c>
      <c r="E259" s="79" t="s">
        <v>423</v>
      </c>
      <c r="F259" s="80">
        <v>643.9</v>
      </c>
    </row>
    <row r="260" spans="1:6" ht="12.75">
      <c r="A260" s="95">
        <f t="shared" si="3"/>
        <v>242</v>
      </c>
      <c r="B260" s="78" t="s">
        <v>491</v>
      </c>
      <c r="C260" s="79" t="s">
        <v>750</v>
      </c>
      <c r="D260" s="79" t="s">
        <v>513</v>
      </c>
      <c r="E260" s="79" t="s">
        <v>492</v>
      </c>
      <c r="F260" s="80">
        <v>643.9</v>
      </c>
    </row>
    <row r="261" spans="1:6" ht="12.75">
      <c r="A261" s="95">
        <f t="shared" si="3"/>
        <v>243</v>
      </c>
      <c r="B261" s="78" t="s">
        <v>537</v>
      </c>
      <c r="C261" s="79" t="s">
        <v>750</v>
      </c>
      <c r="D261" s="79" t="s">
        <v>538</v>
      </c>
      <c r="E261" s="79"/>
      <c r="F261" s="80">
        <v>0.1</v>
      </c>
    </row>
    <row r="262" spans="1:6" ht="12.75">
      <c r="A262" s="95">
        <f t="shared" si="3"/>
        <v>244</v>
      </c>
      <c r="B262" s="78" t="s">
        <v>539</v>
      </c>
      <c r="C262" s="79" t="s">
        <v>750</v>
      </c>
      <c r="D262" s="79" t="s">
        <v>540</v>
      </c>
      <c r="E262" s="79"/>
      <c r="F262" s="80">
        <v>0.1</v>
      </c>
    </row>
    <row r="263" spans="1:6" ht="12.75">
      <c r="A263" s="95">
        <f t="shared" si="3"/>
        <v>245</v>
      </c>
      <c r="B263" s="78" t="s">
        <v>264</v>
      </c>
      <c r="C263" s="79" t="s">
        <v>750</v>
      </c>
      <c r="D263" s="79" t="s">
        <v>540</v>
      </c>
      <c r="E263" s="79" t="s">
        <v>423</v>
      </c>
      <c r="F263" s="80">
        <v>0.1</v>
      </c>
    </row>
    <row r="264" spans="1:6" ht="12.75">
      <c r="A264" s="95">
        <f t="shared" si="3"/>
        <v>246</v>
      </c>
      <c r="B264" s="78" t="s">
        <v>491</v>
      </c>
      <c r="C264" s="79" t="s">
        <v>750</v>
      </c>
      <c r="D264" s="79" t="s">
        <v>540</v>
      </c>
      <c r="E264" s="79" t="s">
        <v>492</v>
      </c>
      <c r="F264" s="80">
        <v>0.1</v>
      </c>
    </row>
    <row r="265" spans="1:6" ht="78.75">
      <c r="A265" s="95">
        <f t="shared" si="3"/>
        <v>247</v>
      </c>
      <c r="B265" s="81" t="s">
        <v>147</v>
      </c>
      <c r="C265" s="79" t="s">
        <v>543</v>
      </c>
      <c r="D265" s="79"/>
      <c r="E265" s="79"/>
      <c r="F265" s="80">
        <v>138.5</v>
      </c>
    </row>
    <row r="266" spans="1:6" ht="22.5">
      <c r="A266" s="95">
        <f t="shared" si="3"/>
        <v>248</v>
      </c>
      <c r="B266" s="78" t="s">
        <v>511</v>
      </c>
      <c r="C266" s="79" t="s">
        <v>543</v>
      </c>
      <c r="D266" s="79" t="s">
        <v>512</v>
      </c>
      <c r="E266" s="79"/>
      <c r="F266" s="80">
        <v>8.5</v>
      </c>
    </row>
    <row r="267" spans="1:6" ht="22.5">
      <c r="A267" s="95">
        <f t="shared" si="3"/>
        <v>249</v>
      </c>
      <c r="B267" s="78" t="s">
        <v>573</v>
      </c>
      <c r="C267" s="79" t="s">
        <v>543</v>
      </c>
      <c r="D267" s="79" t="s">
        <v>513</v>
      </c>
      <c r="E267" s="79"/>
      <c r="F267" s="80">
        <v>8.5</v>
      </c>
    </row>
    <row r="268" spans="1:6" ht="12.75">
      <c r="A268" s="95">
        <f t="shared" si="3"/>
        <v>250</v>
      </c>
      <c r="B268" s="78" t="s">
        <v>264</v>
      </c>
      <c r="C268" s="79" t="s">
        <v>543</v>
      </c>
      <c r="D268" s="79" t="s">
        <v>513</v>
      </c>
      <c r="E268" s="79" t="s">
        <v>423</v>
      </c>
      <c r="F268" s="80">
        <v>8.5</v>
      </c>
    </row>
    <row r="269" spans="1:6" ht="12.75">
      <c r="A269" s="95">
        <f t="shared" si="3"/>
        <v>251</v>
      </c>
      <c r="B269" s="78" t="s">
        <v>428</v>
      </c>
      <c r="C269" s="79" t="s">
        <v>543</v>
      </c>
      <c r="D269" s="79" t="s">
        <v>513</v>
      </c>
      <c r="E269" s="79" t="s">
        <v>429</v>
      </c>
      <c r="F269" s="80">
        <v>8.5</v>
      </c>
    </row>
    <row r="270" spans="1:6" ht="12.75">
      <c r="A270" s="95">
        <f t="shared" si="3"/>
        <v>252</v>
      </c>
      <c r="B270" s="78" t="s">
        <v>6</v>
      </c>
      <c r="C270" s="79" t="s">
        <v>543</v>
      </c>
      <c r="D270" s="79" t="s">
        <v>7</v>
      </c>
      <c r="E270" s="79"/>
      <c r="F270" s="80">
        <v>130</v>
      </c>
    </row>
    <row r="271" spans="1:6" ht="12.75">
      <c r="A271" s="95">
        <f t="shared" si="3"/>
        <v>253</v>
      </c>
      <c r="B271" s="78" t="s">
        <v>326</v>
      </c>
      <c r="C271" s="79" t="s">
        <v>543</v>
      </c>
      <c r="D271" s="79" t="s">
        <v>327</v>
      </c>
      <c r="E271" s="79"/>
      <c r="F271" s="80">
        <v>130</v>
      </c>
    </row>
    <row r="272" spans="1:6" ht="12.75">
      <c r="A272" s="95">
        <f t="shared" si="3"/>
        <v>254</v>
      </c>
      <c r="B272" s="78" t="s">
        <v>264</v>
      </c>
      <c r="C272" s="79" t="s">
        <v>543</v>
      </c>
      <c r="D272" s="79" t="s">
        <v>327</v>
      </c>
      <c r="E272" s="79" t="s">
        <v>423</v>
      </c>
      <c r="F272" s="80">
        <v>130</v>
      </c>
    </row>
    <row r="273" spans="1:6" ht="12.75">
      <c r="A273" s="95">
        <f t="shared" si="3"/>
        <v>255</v>
      </c>
      <c r="B273" s="78" t="s">
        <v>428</v>
      </c>
      <c r="C273" s="79" t="s">
        <v>543</v>
      </c>
      <c r="D273" s="79" t="s">
        <v>327</v>
      </c>
      <c r="E273" s="79" t="s">
        <v>429</v>
      </c>
      <c r="F273" s="80">
        <v>130</v>
      </c>
    </row>
    <row r="274" spans="1:6" ht="123.75">
      <c r="A274" s="95">
        <f t="shared" si="3"/>
        <v>256</v>
      </c>
      <c r="B274" s="81" t="s">
        <v>148</v>
      </c>
      <c r="C274" s="79" t="s">
        <v>544</v>
      </c>
      <c r="D274" s="79"/>
      <c r="E274" s="79"/>
      <c r="F274" s="80">
        <v>111</v>
      </c>
    </row>
    <row r="275" spans="1:6" ht="12.75">
      <c r="A275" s="95">
        <f t="shared" si="3"/>
        <v>257</v>
      </c>
      <c r="B275" s="78" t="s">
        <v>6</v>
      </c>
      <c r="C275" s="79" t="s">
        <v>544</v>
      </c>
      <c r="D275" s="79" t="s">
        <v>7</v>
      </c>
      <c r="E275" s="79"/>
      <c r="F275" s="80">
        <v>111</v>
      </c>
    </row>
    <row r="276" spans="1:6" ht="22.5">
      <c r="A276" s="95">
        <f t="shared" si="3"/>
        <v>258</v>
      </c>
      <c r="B276" s="78" t="s">
        <v>321</v>
      </c>
      <c r="C276" s="79" t="s">
        <v>544</v>
      </c>
      <c r="D276" s="79" t="s">
        <v>322</v>
      </c>
      <c r="E276" s="79"/>
      <c r="F276" s="80">
        <v>111</v>
      </c>
    </row>
    <row r="277" spans="1:6" ht="12.75">
      <c r="A277" s="95">
        <f aca="true" t="shared" si="4" ref="A277:A340">A276+1</f>
        <v>259</v>
      </c>
      <c r="B277" s="78" t="s">
        <v>264</v>
      </c>
      <c r="C277" s="79" t="s">
        <v>544</v>
      </c>
      <c r="D277" s="79" t="s">
        <v>322</v>
      </c>
      <c r="E277" s="79" t="s">
        <v>423</v>
      </c>
      <c r="F277" s="80">
        <v>111</v>
      </c>
    </row>
    <row r="278" spans="1:6" ht="12.75">
      <c r="A278" s="95">
        <f t="shared" si="4"/>
        <v>260</v>
      </c>
      <c r="B278" s="78" t="s">
        <v>428</v>
      </c>
      <c r="C278" s="79" t="s">
        <v>544</v>
      </c>
      <c r="D278" s="79" t="s">
        <v>322</v>
      </c>
      <c r="E278" s="79" t="s">
        <v>429</v>
      </c>
      <c r="F278" s="80">
        <v>111</v>
      </c>
    </row>
    <row r="279" spans="1:6" ht="33.75">
      <c r="A279" s="95">
        <f t="shared" si="4"/>
        <v>261</v>
      </c>
      <c r="B279" s="78" t="s">
        <v>105</v>
      </c>
      <c r="C279" s="79" t="s">
        <v>106</v>
      </c>
      <c r="D279" s="79"/>
      <c r="E279" s="79"/>
      <c r="F279" s="80">
        <v>42068.5</v>
      </c>
    </row>
    <row r="280" spans="1:6" ht="22.5">
      <c r="A280" s="95">
        <f t="shared" si="4"/>
        <v>262</v>
      </c>
      <c r="B280" s="78" t="s">
        <v>675</v>
      </c>
      <c r="C280" s="79" t="s">
        <v>676</v>
      </c>
      <c r="D280" s="79"/>
      <c r="E280" s="79"/>
      <c r="F280" s="80">
        <v>18405.9</v>
      </c>
    </row>
    <row r="281" spans="1:6" ht="157.5">
      <c r="A281" s="95">
        <f t="shared" si="4"/>
        <v>263</v>
      </c>
      <c r="B281" s="81" t="s">
        <v>627</v>
      </c>
      <c r="C281" s="79" t="s">
        <v>628</v>
      </c>
      <c r="D281" s="79"/>
      <c r="E281" s="79"/>
      <c r="F281" s="80">
        <v>16738.2</v>
      </c>
    </row>
    <row r="282" spans="1:6" ht="22.5">
      <c r="A282" s="95">
        <f t="shared" si="4"/>
        <v>264</v>
      </c>
      <c r="B282" s="78" t="s">
        <v>511</v>
      </c>
      <c r="C282" s="79" t="s">
        <v>628</v>
      </c>
      <c r="D282" s="79" t="s">
        <v>512</v>
      </c>
      <c r="E282" s="79"/>
      <c r="F282" s="80">
        <v>16738.2</v>
      </c>
    </row>
    <row r="283" spans="1:6" ht="22.5">
      <c r="A283" s="95">
        <f t="shared" si="4"/>
        <v>265</v>
      </c>
      <c r="B283" s="78" t="s">
        <v>573</v>
      </c>
      <c r="C283" s="79" t="s">
        <v>628</v>
      </c>
      <c r="D283" s="79" t="s">
        <v>513</v>
      </c>
      <c r="E283" s="79"/>
      <c r="F283" s="80">
        <v>16738.2</v>
      </c>
    </row>
    <row r="284" spans="1:6" ht="12.75">
      <c r="A284" s="95">
        <f t="shared" si="4"/>
        <v>266</v>
      </c>
      <c r="B284" s="78" t="s">
        <v>102</v>
      </c>
      <c r="C284" s="79" t="s">
        <v>628</v>
      </c>
      <c r="D284" s="79" t="s">
        <v>513</v>
      </c>
      <c r="E284" s="79" t="s">
        <v>395</v>
      </c>
      <c r="F284" s="80">
        <v>16738.2</v>
      </c>
    </row>
    <row r="285" spans="1:6" ht="12.75">
      <c r="A285" s="95">
        <f t="shared" si="4"/>
        <v>267</v>
      </c>
      <c r="B285" s="78" t="s">
        <v>396</v>
      </c>
      <c r="C285" s="79" t="s">
        <v>628</v>
      </c>
      <c r="D285" s="79" t="s">
        <v>513</v>
      </c>
      <c r="E285" s="79" t="s">
        <v>397</v>
      </c>
      <c r="F285" s="80">
        <v>16738.2</v>
      </c>
    </row>
    <row r="286" spans="1:6" ht="12.75">
      <c r="A286" s="95">
        <f t="shared" si="4"/>
        <v>268</v>
      </c>
      <c r="B286" s="108" t="s">
        <v>396</v>
      </c>
      <c r="C286" s="109" t="s">
        <v>628</v>
      </c>
      <c r="D286" s="109" t="s">
        <v>131</v>
      </c>
      <c r="E286" s="109" t="s">
        <v>397</v>
      </c>
      <c r="F286" s="110">
        <v>16738.2</v>
      </c>
    </row>
    <row r="287" spans="1:6" ht="78.75">
      <c r="A287" s="95">
        <f t="shared" si="4"/>
        <v>269</v>
      </c>
      <c r="B287" s="81" t="s">
        <v>679</v>
      </c>
      <c r="C287" s="79" t="s">
        <v>680</v>
      </c>
      <c r="D287" s="79"/>
      <c r="E287" s="79"/>
      <c r="F287" s="80">
        <v>800</v>
      </c>
    </row>
    <row r="288" spans="1:6" ht="22.5">
      <c r="A288" s="95">
        <f t="shared" si="4"/>
        <v>270</v>
      </c>
      <c r="B288" s="78" t="s">
        <v>511</v>
      </c>
      <c r="C288" s="79" t="s">
        <v>680</v>
      </c>
      <c r="D288" s="79" t="s">
        <v>512</v>
      </c>
      <c r="E288" s="79"/>
      <c r="F288" s="80">
        <v>800</v>
      </c>
    </row>
    <row r="289" spans="1:6" ht="22.5">
      <c r="A289" s="95">
        <f t="shared" si="4"/>
        <v>271</v>
      </c>
      <c r="B289" s="78" t="s">
        <v>573</v>
      </c>
      <c r="C289" s="79" t="s">
        <v>680</v>
      </c>
      <c r="D289" s="79" t="s">
        <v>513</v>
      </c>
      <c r="E289" s="79"/>
      <c r="F289" s="80">
        <v>800</v>
      </c>
    </row>
    <row r="290" spans="1:6" ht="12.75">
      <c r="A290" s="95">
        <f t="shared" si="4"/>
        <v>272</v>
      </c>
      <c r="B290" s="78" t="s">
        <v>102</v>
      </c>
      <c r="C290" s="79" t="s">
        <v>680</v>
      </c>
      <c r="D290" s="79" t="s">
        <v>513</v>
      </c>
      <c r="E290" s="79" t="s">
        <v>395</v>
      </c>
      <c r="F290" s="80">
        <v>800</v>
      </c>
    </row>
    <row r="291" spans="1:6" ht="12.75">
      <c r="A291" s="95">
        <f t="shared" si="4"/>
        <v>273</v>
      </c>
      <c r="B291" s="78" t="s">
        <v>396</v>
      </c>
      <c r="C291" s="79" t="s">
        <v>680</v>
      </c>
      <c r="D291" s="79" t="s">
        <v>513</v>
      </c>
      <c r="E291" s="79" t="s">
        <v>397</v>
      </c>
      <c r="F291" s="80">
        <v>800</v>
      </c>
    </row>
    <row r="292" spans="1:6" ht="78.75">
      <c r="A292" s="95">
        <f t="shared" si="4"/>
        <v>274</v>
      </c>
      <c r="B292" s="81" t="s">
        <v>801</v>
      </c>
      <c r="C292" s="79" t="s">
        <v>802</v>
      </c>
      <c r="D292" s="79"/>
      <c r="E292" s="79"/>
      <c r="F292" s="80">
        <v>200</v>
      </c>
    </row>
    <row r="293" spans="1:6" ht="22.5">
      <c r="A293" s="95">
        <f t="shared" si="4"/>
        <v>275</v>
      </c>
      <c r="B293" s="78" t="s">
        <v>511</v>
      </c>
      <c r="C293" s="79" t="s">
        <v>802</v>
      </c>
      <c r="D293" s="79" t="s">
        <v>512</v>
      </c>
      <c r="E293" s="79"/>
      <c r="F293" s="80">
        <v>200</v>
      </c>
    </row>
    <row r="294" spans="1:6" ht="22.5">
      <c r="A294" s="95">
        <f t="shared" si="4"/>
        <v>276</v>
      </c>
      <c r="B294" s="78" t="s">
        <v>573</v>
      </c>
      <c r="C294" s="79" t="s">
        <v>802</v>
      </c>
      <c r="D294" s="79" t="s">
        <v>513</v>
      </c>
      <c r="E294" s="79"/>
      <c r="F294" s="80">
        <v>200</v>
      </c>
    </row>
    <row r="295" spans="1:6" ht="12.75">
      <c r="A295" s="95">
        <f t="shared" si="4"/>
        <v>277</v>
      </c>
      <c r="B295" s="78" t="s">
        <v>102</v>
      </c>
      <c r="C295" s="79" t="s">
        <v>802</v>
      </c>
      <c r="D295" s="79" t="s">
        <v>513</v>
      </c>
      <c r="E295" s="79" t="s">
        <v>395</v>
      </c>
      <c r="F295" s="80">
        <v>200</v>
      </c>
    </row>
    <row r="296" spans="1:6" ht="22.5">
      <c r="A296" s="95">
        <f t="shared" si="4"/>
        <v>278</v>
      </c>
      <c r="B296" s="78" t="s">
        <v>398</v>
      </c>
      <c r="C296" s="79" t="s">
        <v>802</v>
      </c>
      <c r="D296" s="79" t="s">
        <v>513</v>
      </c>
      <c r="E296" s="79" t="s">
        <v>399</v>
      </c>
      <c r="F296" s="80">
        <v>200</v>
      </c>
    </row>
    <row r="297" spans="1:6" ht="67.5">
      <c r="A297" s="95">
        <f t="shared" si="4"/>
        <v>279</v>
      </c>
      <c r="B297" s="81" t="s">
        <v>593</v>
      </c>
      <c r="C297" s="79" t="s">
        <v>594</v>
      </c>
      <c r="D297" s="79"/>
      <c r="E297" s="79"/>
      <c r="F297" s="80">
        <v>500</v>
      </c>
    </row>
    <row r="298" spans="1:6" ht="22.5">
      <c r="A298" s="95">
        <f t="shared" si="4"/>
        <v>280</v>
      </c>
      <c r="B298" s="78" t="s">
        <v>511</v>
      </c>
      <c r="C298" s="79" t="s">
        <v>594</v>
      </c>
      <c r="D298" s="79" t="s">
        <v>512</v>
      </c>
      <c r="E298" s="79"/>
      <c r="F298" s="80">
        <v>500</v>
      </c>
    </row>
    <row r="299" spans="1:6" ht="22.5">
      <c r="A299" s="95">
        <f t="shared" si="4"/>
        <v>281</v>
      </c>
      <c r="B299" s="78" t="s">
        <v>573</v>
      </c>
      <c r="C299" s="79" t="s">
        <v>594</v>
      </c>
      <c r="D299" s="79" t="s">
        <v>513</v>
      </c>
      <c r="E299" s="79"/>
      <c r="F299" s="80">
        <v>500</v>
      </c>
    </row>
    <row r="300" spans="1:6" ht="12.75">
      <c r="A300" s="95">
        <f t="shared" si="4"/>
        <v>282</v>
      </c>
      <c r="B300" s="78" t="s">
        <v>102</v>
      </c>
      <c r="C300" s="79" t="s">
        <v>594</v>
      </c>
      <c r="D300" s="79" t="s">
        <v>513</v>
      </c>
      <c r="E300" s="79" t="s">
        <v>395</v>
      </c>
      <c r="F300" s="80">
        <v>500</v>
      </c>
    </row>
    <row r="301" spans="1:6" ht="12.75">
      <c r="A301" s="95">
        <f t="shared" si="4"/>
        <v>283</v>
      </c>
      <c r="B301" s="78" t="s">
        <v>396</v>
      </c>
      <c r="C301" s="79" t="s">
        <v>594</v>
      </c>
      <c r="D301" s="79" t="s">
        <v>513</v>
      </c>
      <c r="E301" s="79" t="s">
        <v>397</v>
      </c>
      <c r="F301" s="80">
        <v>500</v>
      </c>
    </row>
    <row r="302" spans="1:6" ht="168.75">
      <c r="A302" s="95">
        <f t="shared" si="4"/>
        <v>284</v>
      </c>
      <c r="B302" s="81" t="s">
        <v>803</v>
      </c>
      <c r="C302" s="79" t="s">
        <v>804</v>
      </c>
      <c r="D302" s="79"/>
      <c r="E302" s="79"/>
      <c r="F302" s="80">
        <v>167.7</v>
      </c>
    </row>
    <row r="303" spans="1:6" ht="22.5">
      <c r="A303" s="95">
        <f t="shared" si="4"/>
        <v>285</v>
      </c>
      <c r="B303" s="78" t="s">
        <v>511</v>
      </c>
      <c r="C303" s="79" t="s">
        <v>804</v>
      </c>
      <c r="D303" s="79" t="s">
        <v>512</v>
      </c>
      <c r="E303" s="79"/>
      <c r="F303" s="80">
        <v>167.7</v>
      </c>
    </row>
    <row r="304" spans="1:6" ht="22.5">
      <c r="A304" s="95">
        <f t="shared" si="4"/>
        <v>286</v>
      </c>
      <c r="B304" s="78" t="s">
        <v>573</v>
      </c>
      <c r="C304" s="79" t="s">
        <v>804</v>
      </c>
      <c r="D304" s="79" t="s">
        <v>513</v>
      </c>
      <c r="E304" s="79"/>
      <c r="F304" s="80">
        <v>167.7</v>
      </c>
    </row>
    <row r="305" spans="1:6" ht="12.75">
      <c r="A305" s="95">
        <f t="shared" si="4"/>
        <v>287</v>
      </c>
      <c r="B305" s="78" t="s">
        <v>102</v>
      </c>
      <c r="C305" s="79" t="s">
        <v>804</v>
      </c>
      <c r="D305" s="79" t="s">
        <v>513</v>
      </c>
      <c r="E305" s="79" t="s">
        <v>395</v>
      </c>
      <c r="F305" s="80">
        <v>167.7</v>
      </c>
    </row>
    <row r="306" spans="1:6" ht="12.75">
      <c r="A306" s="95">
        <f t="shared" si="4"/>
        <v>288</v>
      </c>
      <c r="B306" s="78" t="s">
        <v>396</v>
      </c>
      <c r="C306" s="79" t="s">
        <v>804</v>
      </c>
      <c r="D306" s="79" t="s">
        <v>513</v>
      </c>
      <c r="E306" s="79" t="s">
        <v>397</v>
      </c>
      <c r="F306" s="80">
        <v>167.7</v>
      </c>
    </row>
    <row r="307" spans="1:6" ht="22.5">
      <c r="A307" s="95">
        <f t="shared" si="4"/>
        <v>289</v>
      </c>
      <c r="B307" s="78" t="s">
        <v>796</v>
      </c>
      <c r="C307" s="79" t="s">
        <v>681</v>
      </c>
      <c r="D307" s="79"/>
      <c r="E307" s="79"/>
      <c r="F307" s="80">
        <v>1438.3</v>
      </c>
    </row>
    <row r="308" spans="1:6" ht="67.5">
      <c r="A308" s="95">
        <f t="shared" si="4"/>
        <v>290</v>
      </c>
      <c r="B308" s="81" t="s">
        <v>132</v>
      </c>
      <c r="C308" s="79" t="s">
        <v>133</v>
      </c>
      <c r="D308" s="79"/>
      <c r="E308" s="79"/>
      <c r="F308" s="80">
        <v>1438.3</v>
      </c>
    </row>
    <row r="309" spans="1:6" ht="22.5">
      <c r="A309" s="95">
        <f t="shared" si="4"/>
        <v>291</v>
      </c>
      <c r="B309" s="78" t="s">
        <v>511</v>
      </c>
      <c r="C309" s="79" t="s">
        <v>133</v>
      </c>
      <c r="D309" s="79" t="s">
        <v>512</v>
      </c>
      <c r="E309" s="79"/>
      <c r="F309" s="80">
        <v>1438.3</v>
      </c>
    </row>
    <row r="310" spans="1:6" ht="22.5">
      <c r="A310" s="95">
        <f t="shared" si="4"/>
        <v>292</v>
      </c>
      <c r="B310" s="78" t="s">
        <v>573</v>
      </c>
      <c r="C310" s="79" t="s">
        <v>133</v>
      </c>
      <c r="D310" s="79" t="s">
        <v>513</v>
      </c>
      <c r="E310" s="79"/>
      <c r="F310" s="80">
        <v>1438.3</v>
      </c>
    </row>
    <row r="311" spans="1:6" ht="12.75">
      <c r="A311" s="95">
        <f t="shared" si="4"/>
        <v>293</v>
      </c>
      <c r="B311" s="78" t="s">
        <v>102</v>
      </c>
      <c r="C311" s="79" t="s">
        <v>133</v>
      </c>
      <c r="D311" s="79" t="s">
        <v>513</v>
      </c>
      <c r="E311" s="79" t="s">
        <v>395</v>
      </c>
      <c r="F311" s="80">
        <v>1438.3</v>
      </c>
    </row>
    <row r="312" spans="1:6" ht="12.75">
      <c r="A312" s="95">
        <f t="shared" si="4"/>
        <v>294</v>
      </c>
      <c r="B312" s="78" t="s">
        <v>396</v>
      </c>
      <c r="C312" s="79" t="s">
        <v>133</v>
      </c>
      <c r="D312" s="79" t="s">
        <v>513</v>
      </c>
      <c r="E312" s="79" t="s">
        <v>397</v>
      </c>
      <c r="F312" s="80">
        <v>1438.3</v>
      </c>
    </row>
    <row r="313" spans="1:6" ht="22.5">
      <c r="A313" s="95">
        <f t="shared" si="4"/>
        <v>295</v>
      </c>
      <c r="B313" s="78" t="s">
        <v>683</v>
      </c>
      <c r="C313" s="79" t="s">
        <v>684</v>
      </c>
      <c r="D313" s="79"/>
      <c r="E313" s="79"/>
      <c r="F313" s="80">
        <v>4549</v>
      </c>
    </row>
    <row r="314" spans="1:6" ht="78.75">
      <c r="A314" s="95">
        <f t="shared" si="4"/>
        <v>296</v>
      </c>
      <c r="B314" s="81" t="s">
        <v>805</v>
      </c>
      <c r="C314" s="79" t="s">
        <v>685</v>
      </c>
      <c r="D314" s="79"/>
      <c r="E314" s="79"/>
      <c r="F314" s="80">
        <v>4549</v>
      </c>
    </row>
    <row r="315" spans="1:6" ht="56.25">
      <c r="A315" s="95">
        <f t="shared" si="4"/>
        <v>297</v>
      </c>
      <c r="B315" s="78" t="s">
        <v>345</v>
      </c>
      <c r="C315" s="79" t="s">
        <v>685</v>
      </c>
      <c r="D315" s="79" t="s">
        <v>346</v>
      </c>
      <c r="E315" s="79"/>
      <c r="F315" s="80">
        <v>2401.9</v>
      </c>
    </row>
    <row r="316" spans="1:6" ht="12.75">
      <c r="A316" s="95">
        <f t="shared" si="4"/>
        <v>298</v>
      </c>
      <c r="B316" s="78" t="s">
        <v>686</v>
      </c>
      <c r="C316" s="79" t="s">
        <v>685</v>
      </c>
      <c r="D316" s="79" t="s">
        <v>616</v>
      </c>
      <c r="E316" s="79"/>
      <c r="F316" s="80">
        <v>2401.9</v>
      </c>
    </row>
    <row r="317" spans="1:6" ht="12.75">
      <c r="A317" s="95">
        <f t="shared" si="4"/>
        <v>299</v>
      </c>
      <c r="B317" s="78" t="s">
        <v>102</v>
      </c>
      <c r="C317" s="79" t="s">
        <v>685</v>
      </c>
      <c r="D317" s="79" t="s">
        <v>616</v>
      </c>
      <c r="E317" s="79" t="s">
        <v>395</v>
      </c>
      <c r="F317" s="80">
        <v>2401.9</v>
      </c>
    </row>
    <row r="318" spans="1:6" ht="22.5">
      <c r="A318" s="95">
        <f t="shared" si="4"/>
        <v>300</v>
      </c>
      <c r="B318" s="78" t="s">
        <v>398</v>
      </c>
      <c r="C318" s="79" t="s">
        <v>685</v>
      </c>
      <c r="D318" s="79" t="s">
        <v>616</v>
      </c>
      <c r="E318" s="79" t="s">
        <v>399</v>
      </c>
      <c r="F318" s="80">
        <v>2401.9</v>
      </c>
    </row>
    <row r="319" spans="1:6" ht="22.5">
      <c r="A319" s="95">
        <f t="shared" si="4"/>
        <v>301</v>
      </c>
      <c r="B319" s="78" t="s">
        <v>511</v>
      </c>
      <c r="C319" s="79" t="s">
        <v>685</v>
      </c>
      <c r="D319" s="79" t="s">
        <v>512</v>
      </c>
      <c r="E319" s="79"/>
      <c r="F319" s="80">
        <v>2147.1</v>
      </c>
    </row>
    <row r="320" spans="1:6" ht="22.5">
      <c r="A320" s="95">
        <f t="shared" si="4"/>
        <v>302</v>
      </c>
      <c r="B320" s="78" t="s">
        <v>573</v>
      </c>
      <c r="C320" s="79" t="s">
        <v>685</v>
      </c>
      <c r="D320" s="79" t="s">
        <v>513</v>
      </c>
      <c r="E320" s="79"/>
      <c r="F320" s="80">
        <v>2147.1</v>
      </c>
    </row>
    <row r="321" spans="1:6" ht="12.75">
      <c r="A321" s="95">
        <f t="shared" si="4"/>
        <v>303</v>
      </c>
      <c r="B321" s="78" t="s">
        <v>102</v>
      </c>
      <c r="C321" s="79" t="s">
        <v>685</v>
      </c>
      <c r="D321" s="79" t="s">
        <v>513</v>
      </c>
      <c r="E321" s="79" t="s">
        <v>395</v>
      </c>
      <c r="F321" s="80">
        <v>2147.1</v>
      </c>
    </row>
    <row r="322" spans="1:6" ht="22.5">
      <c r="A322" s="95">
        <f t="shared" si="4"/>
        <v>304</v>
      </c>
      <c r="B322" s="78" t="s">
        <v>398</v>
      </c>
      <c r="C322" s="79" t="s">
        <v>685</v>
      </c>
      <c r="D322" s="79" t="s">
        <v>513</v>
      </c>
      <c r="E322" s="79" t="s">
        <v>399</v>
      </c>
      <c r="F322" s="80">
        <v>2147.1</v>
      </c>
    </row>
    <row r="323" spans="1:6" ht="12.75">
      <c r="A323" s="95">
        <f t="shared" si="4"/>
        <v>305</v>
      </c>
      <c r="B323" s="78" t="s">
        <v>349</v>
      </c>
      <c r="C323" s="79" t="s">
        <v>682</v>
      </c>
      <c r="D323" s="79"/>
      <c r="E323" s="79"/>
      <c r="F323" s="80">
        <v>17675.3</v>
      </c>
    </row>
    <row r="324" spans="1:6" ht="78.75">
      <c r="A324" s="95">
        <f t="shared" si="4"/>
        <v>306</v>
      </c>
      <c r="B324" s="81" t="s">
        <v>595</v>
      </c>
      <c r="C324" s="79" t="s">
        <v>596</v>
      </c>
      <c r="D324" s="79"/>
      <c r="E324" s="79"/>
      <c r="F324" s="80">
        <v>15616</v>
      </c>
    </row>
    <row r="325" spans="1:6" ht="12.75">
      <c r="A325" s="95">
        <f t="shared" si="4"/>
        <v>307</v>
      </c>
      <c r="B325" s="78" t="s">
        <v>537</v>
      </c>
      <c r="C325" s="79" t="s">
        <v>596</v>
      </c>
      <c r="D325" s="79" t="s">
        <v>538</v>
      </c>
      <c r="E325" s="79"/>
      <c r="F325" s="80">
        <v>15616</v>
      </c>
    </row>
    <row r="326" spans="1:6" ht="33.75">
      <c r="A326" s="95">
        <f t="shared" si="4"/>
        <v>308</v>
      </c>
      <c r="B326" s="78" t="s">
        <v>741</v>
      </c>
      <c r="C326" s="79" t="s">
        <v>596</v>
      </c>
      <c r="D326" s="79" t="s">
        <v>742</v>
      </c>
      <c r="E326" s="79"/>
      <c r="F326" s="80">
        <v>15616</v>
      </c>
    </row>
    <row r="327" spans="1:6" ht="12.75">
      <c r="A327" s="95">
        <f t="shared" si="4"/>
        <v>309</v>
      </c>
      <c r="B327" s="78" t="s">
        <v>102</v>
      </c>
      <c r="C327" s="79" t="s">
        <v>596</v>
      </c>
      <c r="D327" s="79" t="s">
        <v>742</v>
      </c>
      <c r="E327" s="79" t="s">
        <v>395</v>
      </c>
      <c r="F327" s="80">
        <v>15616</v>
      </c>
    </row>
    <row r="328" spans="1:6" ht="12.75">
      <c r="A328" s="95">
        <f t="shared" si="4"/>
        <v>310</v>
      </c>
      <c r="B328" s="78" t="s">
        <v>396</v>
      </c>
      <c r="C328" s="79" t="s">
        <v>596</v>
      </c>
      <c r="D328" s="79" t="s">
        <v>742</v>
      </c>
      <c r="E328" s="79" t="s">
        <v>397</v>
      </c>
      <c r="F328" s="80">
        <v>15616</v>
      </c>
    </row>
    <row r="329" spans="1:6" ht="78.75">
      <c r="A329" s="95">
        <f t="shared" si="4"/>
        <v>311</v>
      </c>
      <c r="B329" s="81" t="s">
        <v>599</v>
      </c>
      <c r="C329" s="79" t="s">
        <v>687</v>
      </c>
      <c r="D329" s="79"/>
      <c r="E329" s="79"/>
      <c r="F329" s="80">
        <v>850</v>
      </c>
    </row>
    <row r="330" spans="1:6" ht="22.5">
      <c r="A330" s="95">
        <f t="shared" si="4"/>
        <v>312</v>
      </c>
      <c r="B330" s="78" t="s">
        <v>511</v>
      </c>
      <c r="C330" s="79" t="s">
        <v>687</v>
      </c>
      <c r="D330" s="79" t="s">
        <v>512</v>
      </c>
      <c r="E330" s="79"/>
      <c r="F330" s="80">
        <v>850</v>
      </c>
    </row>
    <row r="331" spans="1:6" ht="22.5">
      <c r="A331" s="95">
        <f t="shared" si="4"/>
        <v>313</v>
      </c>
      <c r="B331" s="78" t="s">
        <v>573</v>
      </c>
      <c r="C331" s="79" t="s">
        <v>687</v>
      </c>
      <c r="D331" s="79" t="s">
        <v>513</v>
      </c>
      <c r="E331" s="79"/>
      <c r="F331" s="80">
        <v>850</v>
      </c>
    </row>
    <row r="332" spans="1:6" ht="12.75">
      <c r="A332" s="95">
        <f t="shared" si="4"/>
        <v>314</v>
      </c>
      <c r="B332" s="78" t="s">
        <v>102</v>
      </c>
      <c r="C332" s="79" t="s">
        <v>687</v>
      </c>
      <c r="D332" s="79" t="s">
        <v>513</v>
      </c>
      <c r="E332" s="79" t="s">
        <v>395</v>
      </c>
      <c r="F332" s="80">
        <v>850</v>
      </c>
    </row>
    <row r="333" spans="1:6" ht="22.5">
      <c r="A333" s="95">
        <f t="shared" si="4"/>
        <v>315</v>
      </c>
      <c r="B333" s="78" t="s">
        <v>398</v>
      </c>
      <c r="C333" s="79" t="s">
        <v>687</v>
      </c>
      <c r="D333" s="79" t="s">
        <v>513</v>
      </c>
      <c r="E333" s="79" t="s">
        <v>399</v>
      </c>
      <c r="F333" s="80">
        <v>850</v>
      </c>
    </row>
    <row r="334" spans="1:6" ht="78.75">
      <c r="A334" s="95">
        <f t="shared" si="4"/>
        <v>316</v>
      </c>
      <c r="B334" s="81" t="s">
        <v>797</v>
      </c>
      <c r="C334" s="79" t="s">
        <v>798</v>
      </c>
      <c r="D334" s="79"/>
      <c r="E334" s="79"/>
      <c r="F334" s="80">
        <v>30</v>
      </c>
    </row>
    <row r="335" spans="1:6" ht="22.5">
      <c r="A335" s="95">
        <f t="shared" si="4"/>
        <v>317</v>
      </c>
      <c r="B335" s="78" t="s">
        <v>511</v>
      </c>
      <c r="C335" s="79" t="s">
        <v>798</v>
      </c>
      <c r="D335" s="79" t="s">
        <v>512</v>
      </c>
      <c r="E335" s="79"/>
      <c r="F335" s="80">
        <v>30</v>
      </c>
    </row>
    <row r="336" spans="1:6" ht="22.5">
      <c r="A336" s="95">
        <f t="shared" si="4"/>
        <v>318</v>
      </c>
      <c r="B336" s="78" t="s">
        <v>573</v>
      </c>
      <c r="C336" s="79" t="s">
        <v>798</v>
      </c>
      <c r="D336" s="79" t="s">
        <v>513</v>
      </c>
      <c r="E336" s="79"/>
      <c r="F336" s="80">
        <v>30</v>
      </c>
    </row>
    <row r="337" spans="1:6" ht="12.75">
      <c r="A337" s="95">
        <f t="shared" si="4"/>
        <v>319</v>
      </c>
      <c r="B337" s="78" t="s">
        <v>102</v>
      </c>
      <c r="C337" s="79" t="s">
        <v>798</v>
      </c>
      <c r="D337" s="79" t="s">
        <v>513</v>
      </c>
      <c r="E337" s="79" t="s">
        <v>395</v>
      </c>
      <c r="F337" s="80">
        <v>30</v>
      </c>
    </row>
    <row r="338" spans="1:6" ht="12.75">
      <c r="A338" s="95">
        <f t="shared" si="4"/>
        <v>320</v>
      </c>
      <c r="B338" s="78" t="s">
        <v>396</v>
      </c>
      <c r="C338" s="79" t="s">
        <v>798</v>
      </c>
      <c r="D338" s="79" t="s">
        <v>513</v>
      </c>
      <c r="E338" s="79" t="s">
        <v>397</v>
      </c>
      <c r="F338" s="80">
        <v>30</v>
      </c>
    </row>
    <row r="339" spans="1:6" ht="90">
      <c r="A339" s="95">
        <f t="shared" si="4"/>
        <v>321</v>
      </c>
      <c r="B339" s="81" t="s">
        <v>806</v>
      </c>
      <c r="C339" s="79" t="s">
        <v>807</v>
      </c>
      <c r="D339" s="79"/>
      <c r="E339" s="79"/>
      <c r="F339" s="80">
        <v>188.5</v>
      </c>
    </row>
    <row r="340" spans="1:6" ht="22.5">
      <c r="A340" s="95">
        <f t="shared" si="4"/>
        <v>322</v>
      </c>
      <c r="B340" s="78" t="s">
        <v>511</v>
      </c>
      <c r="C340" s="79" t="s">
        <v>807</v>
      </c>
      <c r="D340" s="79" t="s">
        <v>512</v>
      </c>
      <c r="E340" s="79"/>
      <c r="F340" s="80">
        <v>188.5</v>
      </c>
    </row>
    <row r="341" spans="1:6" ht="22.5">
      <c r="A341" s="95">
        <f aca="true" t="shared" si="5" ref="A341:A404">A340+1</f>
        <v>323</v>
      </c>
      <c r="B341" s="78" t="s">
        <v>573</v>
      </c>
      <c r="C341" s="79" t="s">
        <v>807</v>
      </c>
      <c r="D341" s="79" t="s">
        <v>513</v>
      </c>
      <c r="E341" s="79"/>
      <c r="F341" s="80">
        <v>188.5</v>
      </c>
    </row>
    <row r="342" spans="1:6" ht="12.75">
      <c r="A342" s="95">
        <f t="shared" si="5"/>
        <v>324</v>
      </c>
      <c r="B342" s="78" t="s">
        <v>688</v>
      </c>
      <c r="C342" s="79" t="s">
        <v>807</v>
      </c>
      <c r="D342" s="79" t="s">
        <v>513</v>
      </c>
      <c r="E342" s="79" t="s">
        <v>400</v>
      </c>
      <c r="F342" s="80">
        <v>188.5</v>
      </c>
    </row>
    <row r="343" spans="1:6" ht="12.75">
      <c r="A343" s="95">
        <f t="shared" si="5"/>
        <v>325</v>
      </c>
      <c r="B343" s="78" t="s">
        <v>403</v>
      </c>
      <c r="C343" s="79" t="s">
        <v>807</v>
      </c>
      <c r="D343" s="79" t="s">
        <v>513</v>
      </c>
      <c r="E343" s="79" t="s">
        <v>404</v>
      </c>
      <c r="F343" s="80">
        <v>188.5</v>
      </c>
    </row>
    <row r="344" spans="1:6" ht="90">
      <c r="A344" s="95">
        <f t="shared" si="5"/>
        <v>326</v>
      </c>
      <c r="B344" s="81" t="s">
        <v>808</v>
      </c>
      <c r="C344" s="79" t="s">
        <v>809</v>
      </c>
      <c r="D344" s="79"/>
      <c r="E344" s="79"/>
      <c r="F344" s="80">
        <v>117</v>
      </c>
    </row>
    <row r="345" spans="1:6" ht="22.5">
      <c r="A345" s="95">
        <f t="shared" si="5"/>
        <v>327</v>
      </c>
      <c r="B345" s="78" t="s">
        <v>511</v>
      </c>
      <c r="C345" s="79" t="s">
        <v>809</v>
      </c>
      <c r="D345" s="79" t="s">
        <v>512</v>
      </c>
      <c r="E345" s="79"/>
      <c r="F345" s="80">
        <v>117</v>
      </c>
    </row>
    <row r="346" spans="1:6" ht="22.5">
      <c r="A346" s="95">
        <f t="shared" si="5"/>
        <v>328</v>
      </c>
      <c r="B346" s="78" t="s">
        <v>573</v>
      </c>
      <c r="C346" s="79" t="s">
        <v>809</v>
      </c>
      <c r="D346" s="79" t="s">
        <v>513</v>
      </c>
      <c r="E346" s="79"/>
      <c r="F346" s="80">
        <v>117</v>
      </c>
    </row>
    <row r="347" spans="1:6" ht="12.75">
      <c r="A347" s="95">
        <f t="shared" si="5"/>
        <v>329</v>
      </c>
      <c r="B347" s="78" t="s">
        <v>688</v>
      </c>
      <c r="C347" s="79" t="s">
        <v>809</v>
      </c>
      <c r="D347" s="79" t="s">
        <v>513</v>
      </c>
      <c r="E347" s="79" t="s">
        <v>400</v>
      </c>
      <c r="F347" s="80">
        <v>117</v>
      </c>
    </row>
    <row r="348" spans="1:6" ht="12.75">
      <c r="A348" s="95">
        <f t="shared" si="5"/>
        <v>330</v>
      </c>
      <c r="B348" s="78" t="s">
        <v>403</v>
      </c>
      <c r="C348" s="79" t="s">
        <v>809</v>
      </c>
      <c r="D348" s="79" t="s">
        <v>513</v>
      </c>
      <c r="E348" s="79" t="s">
        <v>404</v>
      </c>
      <c r="F348" s="80">
        <v>117</v>
      </c>
    </row>
    <row r="349" spans="1:6" ht="67.5">
      <c r="A349" s="95">
        <f t="shared" si="5"/>
        <v>331</v>
      </c>
      <c r="B349" s="78" t="s">
        <v>629</v>
      </c>
      <c r="C349" s="79" t="s">
        <v>800</v>
      </c>
      <c r="D349" s="79"/>
      <c r="E349" s="79"/>
      <c r="F349" s="80">
        <v>823.8</v>
      </c>
    </row>
    <row r="350" spans="1:6" ht="22.5">
      <c r="A350" s="95">
        <f t="shared" si="5"/>
        <v>332</v>
      </c>
      <c r="B350" s="78" t="s">
        <v>511</v>
      </c>
      <c r="C350" s="79" t="s">
        <v>800</v>
      </c>
      <c r="D350" s="79" t="s">
        <v>512</v>
      </c>
      <c r="E350" s="79"/>
      <c r="F350" s="80">
        <v>823.8</v>
      </c>
    </row>
    <row r="351" spans="1:6" ht="22.5">
      <c r="A351" s="95">
        <f t="shared" si="5"/>
        <v>333</v>
      </c>
      <c r="B351" s="78" t="s">
        <v>573</v>
      </c>
      <c r="C351" s="79" t="s">
        <v>800</v>
      </c>
      <c r="D351" s="79" t="s">
        <v>513</v>
      </c>
      <c r="E351" s="79"/>
      <c r="F351" s="80">
        <v>823.8</v>
      </c>
    </row>
    <row r="352" spans="1:6" ht="12.75">
      <c r="A352" s="95">
        <f t="shared" si="5"/>
        <v>334</v>
      </c>
      <c r="B352" s="78" t="s">
        <v>102</v>
      </c>
      <c r="C352" s="79" t="s">
        <v>800</v>
      </c>
      <c r="D352" s="79" t="s">
        <v>513</v>
      </c>
      <c r="E352" s="79" t="s">
        <v>395</v>
      </c>
      <c r="F352" s="80">
        <v>823.8</v>
      </c>
    </row>
    <row r="353" spans="1:6" ht="12.75">
      <c r="A353" s="95">
        <f t="shared" si="5"/>
        <v>335</v>
      </c>
      <c r="B353" s="78" t="s">
        <v>396</v>
      </c>
      <c r="C353" s="79" t="s">
        <v>800</v>
      </c>
      <c r="D353" s="79" t="s">
        <v>513</v>
      </c>
      <c r="E353" s="79" t="s">
        <v>397</v>
      </c>
      <c r="F353" s="80">
        <v>823.8</v>
      </c>
    </row>
    <row r="354" spans="1:6" ht="78.75">
      <c r="A354" s="95">
        <f t="shared" si="5"/>
        <v>336</v>
      </c>
      <c r="B354" s="81" t="s">
        <v>630</v>
      </c>
      <c r="C354" s="79" t="s">
        <v>631</v>
      </c>
      <c r="D354" s="79"/>
      <c r="E354" s="79"/>
      <c r="F354" s="80">
        <v>30</v>
      </c>
    </row>
    <row r="355" spans="1:6" ht="22.5">
      <c r="A355" s="95">
        <f t="shared" si="5"/>
        <v>337</v>
      </c>
      <c r="B355" s="78" t="s">
        <v>511</v>
      </c>
      <c r="C355" s="79" t="s">
        <v>631</v>
      </c>
      <c r="D355" s="79" t="s">
        <v>512</v>
      </c>
      <c r="E355" s="79"/>
      <c r="F355" s="80">
        <v>30</v>
      </c>
    </row>
    <row r="356" spans="1:6" ht="22.5">
      <c r="A356" s="95">
        <f t="shared" si="5"/>
        <v>338</v>
      </c>
      <c r="B356" s="78" t="s">
        <v>573</v>
      </c>
      <c r="C356" s="79" t="s">
        <v>631</v>
      </c>
      <c r="D356" s="79" t="s">
        <v>513</v>
      </c>
      <c r="E356" s="79"/>
      <c r="F356" s="80">
        <v>30</v>
      </c>
    </row>
    <row r="357" spans="1:6" ht="12.75">
      <c r="A357" s="95">
        <f t="shared" si="5"/>
        <v>339</v>
      </c>
      <c r="B357" s="78" t="s">
        <v>688</v>
      </c>
      <c r="C357" s="79" t="s">
        <v>631</v>
      </c>
      <c r="D357" s="79" t="s">
        <v>513</v>
      </c>
      <c r="E357" s="79" t="s">
        <v>400</v>
      </c>
      <c r="F357" s="80">
        <v>30</v>
      </c>
    </row>
    <row r="358" spans="1:6" ht="12.75">
      <c r="A358" s="95">
        <f t="shared" si="5"/>
        <v>340</v>
      </c>
      <c r="B358" s="78" t="s">
        <v>403</v>
      </c>
      <c r="C358" s="79" t="s">
        <v>631</v>
      </c>
      <c r="D358" s="79" t="s">
        <v>513</v>
      </c>
      <c r="E358" s="79" t="s">
        <v>404</v>
      </c>
      <c r="F358" s="80">
        <v>30</v>
      </c>
    </row>
    <row r="359" spans="1:6" ht="78.75">
      <c r="A359" s="95">
        <f t="shared" si="5"/>
        <v>341</v>
      </c>
      <c r="B359" s="81" t="s">
        <v>632</v>
      </c>
      <c r="C359" s="79" t="s">
        <v>633</v>
      </c>
      <c r="D359" s="79"/>
      <c r="E359" s="79"/>
      <c r="F359" s="80">
        <v>20</v>
      </c>
    </row>
    <row r="360" spans="1:6" ht="22.5">
      <c r="A360" s="95">
        <f t="shared" si="5"/>
        <v>342</v>
      </c>
      <c r="B360" s="78" t="s">
        <v>511</v>
      </c>
      <c r="C360" s="79" t="s">
        <v>633</v>
      </c>
      <c r="D360" s="79" t="s">
        <v>512</v>
      </c>
      <c r="E360" s="79"/>
      <c r="F360" s="80">
        <v>20</v>
      </c>
    </row>
    <row r="361" spans="1:6" ht="22.5">
      <c r="A361" s="95">
        <f t="shared" si="5"/>
        <v>343</v>
      </c>
      <c r="B361" s="78" t="s">
        <v>573</v>
      </c>
      <c r="C361" s="79" t="s">
        <v>633</v>
      </c>
      <c r="D361" s="79" t="s">
        <v>513</v>
      </c>
      <c r="E361" s="79"/>
      <c r="F361" s="80">
        <v>20</v>
      </c>
    </row>
    <row r="362" spans="1:6" ht="12.75">
      <c r="A362" s="95">
        <f t="shared" si="5"/>
        <v>344</v>
      </c>
      <c r="B362" s="78" t="s">
        <v>688</v>
      </c>
      <c r="C362" s="79" t="s">
        <v>633</v>
      </c>
      <c r="D362" s="79" t="s">
        <v>513</v>
      </c>
      <c r="E362" s="79" t="s">
        <v>400</v>
      </c>
      <c r="F362" s="80">
        <v>20</v>
      </c>
    </row>
    <row r="363" spans="1:6" ht="12.75">
      <c r="A363" s="95">
        <f t="shared" si="5"/>
        <v>345</v>
      </c>
      <c r="B363" s="78" t="s">
        <v>403</v>
      </c>
      <c r="C363" s="79" t="s">
        <v>633</v>
      </c>
      <c r="D363" s="79" t="s">
        <v>513</v>
      </c>
      <c r="E363" s="79" t="s">
        <v>404</v>
      </c>
      <c r="F363" s="80">
        <v>20</v>
      </c>
    </row>
    <row r="364" spans="1:6" ht="33.75">
      <c r="A364" s="95">
        <f t="shared" si="5"/>
        <v>346</v>
      </c>
      <c r="B364" s="78" t="s">
        <v>516</v>
      </c>
      <c r="C364" s="79" t="s">
        <v>517</v>
      </c>
      <c r="D364" s="79"/>
      <c r="E364" s="79"/>
      <c r="F364" s="80">
        <v>1362.6</v>
      </c>
    </row>
    <row r="365" spans="1:6" ht="33.75">
      <c r="A365" s="95">
        <f t="shared" si="5"/>
        <v>347</v>
      </c>
      <c r="B365" s="78" t="s">
        <v>518</v>
      </c>
      <c r="C365" s="79" t="s">
        <v>519</v>
      </c>
      <c r="D365" s="79"/>
      <c r="E365" s="79"/>
      <c r="F365" s="80">
        <v>1352.6</v>
      </c>
    </row>
    <row r="366" spans="1:6" ht="78.75">
      <c r="A366" s="95">
        <f t="shared" si="5"/>
        <v>348</v>
      </c>
      <c r="B366" s="81" t="s">
        <v>520</v>
      </c>
      <c r="C366" s="79" t="s">
        <v>521</v>
      </c>
      <c r="D366" s="79"/>
      <c r="E366" s="79"/>
      <c r="F366" s="80">
        <v>40</v>
      </c>
    </row>
    <row r="367" spans="1:6" ht="22.5">
      <c r="A367" s="95">
        <f t="shared" si="5"/>
        <v>349</v>
      </c>
      <c r="B367" s="78" t="s">
        <v>511</v>
      </c>
      <c r="C367" s="79" t="s">
        <v>521</v>
      </c>
      <c r="D367" s="79" t="s">
        <v>512</v>
      </c>
      <c r="E367" s="79"/>
      <c r="F367" s="80">
        <v>40</v>
      </c>
    </row>
    <row r="368" spans="1:6" ht="22.5">
      <c r="A368" s="95">
        <f t="shared" si="5"/>
        <v>350</v>
      </c>
      <c r="B368" s="78" t="s">
        <v>573</v>
      </c>
      <c r="C368" s="79" t="s">
        <v>521</v>
      </c>
      <c r="D368" s="79" t="s">
        <v>513</v>
      </c>
      <c r="E368" s="79"/>
      <c r="F368" s="80">
        <v>40</v>
      </c>
    </row>
    <row r="369" spans="1:6" ht="12.75">
      <c r="A369" s="95">
        <f t="shared" si="5"/>
        <v>351</v>
      </c>
      <c r="B369" s="78" t="s">
        <v>338</v>
      </c>
      <c r="C369" s="79" t="s">
        <v>521</v>
      </c>
      <c r="D369" s="79" t="s">
        <v>513</v>
      </c>
      <c r="E369" s="79" t="s">
        <v>480</v>
      </c>
      <c r="F369" s="80">
        <v>40</v>
      </c>
    </row>
    <row r="370" spans="1:6" ht="45">
      <c r="A370" s="95">
        <f t="shared" si="5"/>
        <v>352</v>
      </c>
      <c r="B370" s="78" t="s">
        <v>331</v>
      </c>
      <c r="C370" s="79" t="s">
        <v>521</v>
      </c>
      <c r="D370" s="79" t="s">
        <v>513</v>
      </c>
      <c r="E370" s="79" t="s">
        <v>485</v>
      </c>
      <c r="F370" s="80">
        <v>40</v>
      </c>
    </row>
    <row r="371" spans="1:6" ht="90">
      <c r="A371" s="95">
        <f t="shared" si="5"/>
        <v>353</v>
      </c>
      <c r="B371" s="81" t="s">
        <v>546</v>
      </c>
      <c r="C371" s="79" t="s">
        <v>547</v>
      </c>
      <c r="D371" s="79"/>
      <c r="E371" s="79"/>
      <c r="F371" s="80">
        <v>745</v>
      </c>
    </row>
    <row r="372" spans="1:6" ht="22.5">
      <c r="A372" s="95">
        <f t="shared" si="5"/>
        <v>354</v>
      </c>
      <c r="B372" s="78" t="s">
        <v>511</v>
      </c>
      <c r="C372" s="79" t="s">
        <v>547</v>
      </c>
      <c r="D372" s="79" t="s">
        <v>512</v>
      </c>
      <c r="E372" s="79"/>
      <c r="F372" s="80">
        <v>745</v>
      </c>
    </row>
    <row r="373" spans="1:6" ht="22.5">
      <c r="A373" s="95">
        <f t="shared" si="5"/>
        <v>355</v>
      </c>
      <c r="B373" s="78" t="s">
        <v>573</v>
      </c>
      <c r="C373" s="79" t="s">
        <v>547</v>
      </c>
      <c r="D373" s="79" t="s">
        <v>513</v>
      </c>
      <c r="E373" s="79"/>
      <c r="F373" s="80">
        <v>745</v>
      </c>
    </row>
    <row r="374" spans="1:6" ht="12.75">
      <c r="A374" s="95">
        <f t="shared" si="5"/>
        <v>356</v>
      </c>
      <c r="B374" s="78" t="s">
        <v>735</v>
      </c>
      <c r="C374" s="79" t="s">
        <v>547</v>
      </c>
      <c r="D374" s="79" t="s">
        <v>513</v>
      </c>
      <c r="E374" s="79" t="s">
        <v>390</v>
      </c>
      <c r="F374" s="80">
        <v>745</v>
      </c>
    </row>
    <row r="375" spans="1:6" ht="12.75">
      <c r="A375" s="95">
        <f t="shared" si="5"/>
        <v>357</v>
      </c>
      <c r="B375" s="78" t="s">
        <v>334</v>
      </c>
      <c r="C375" s="79" t="s">
        <v>547</v>
      </c>
      <c r="D375" s="79" t="s">
        <v>513</v>
      </c>
      <c r="E375" s="79" t="s">
        <v>335</v>
      </c>
      <c r="F375" s="80">
        <v>745</v>
      </c>
    </row>
    <row r="376" spans="1:6" ht="101.25">
      <c r="A376" s="95">
        <f t="shared" si="5"/>
        <v>358</v>
      </c>
      <c r="B376" s="81" t="s">
        <v>584</v>
      </c>
      <c r="C376" s="79" t="s">
        <v>585</v>
      </c>
      <c r="D376" s="79"/>
      <c r="E376" s="79"/>
      <c r="F376" s="80">
        <v>38.3</v>
      </c>
    </row>
    <row r="377" spans="1:6" ht="22.5">
      <c r="A377" s="95">
        <f t="shared" si="5"/>
        <v>359</v>
      </c>
      <c r="B377" s="78" t="s">
        <v>511</v>
      </c>
      <c r="C377" s="79" t="s">
        <v>585</v>
      </c>
      <c r="D377" s="79" t="s">
        <v>512</v>
      </c>
      <c r="E377" s="79"/>
      <c r="F377" s="80">
        <v>38.3</v>
      </c>
    </row>
    <row r="378" spans="1:6" ht="22.5">
      <c r="A378" s="95">
        <f t="shared" si="5"/>
        <v>360</v>
      </c>
      <c r="B378" s="78" t="s">
        <v>573</v>
      </c>
      <c r="C378" s="79" t="s">
        <v>585</v>
      </c>
      <c r="D378" s="79" t="s">
        <v>513</v>
      </c>
      <c r="E378" s="79"/>
      <c r="F378" s="80">
        <v>38.3</v>
      </c>
    </row>
    <row r="379" spans="1:6" ht="12.75">
      <c r="A379" s="95">
        <f t="shared" si="5"/>
        <v>361</v>
      </c>
      <c r="B379" s="78" t="s">
        <v>735</v>
      </c>
      <c r="C379" s="79" t="s">
        <v>585</v>
      </c>
      <c r="D379" s="79" t="s">
        <v>513</v>
      </c>
      <c r="E379" s="79" t="s">
        <v>390</v>
      </c>
      <c r="F379" s="80">
        <v>38.3</v>
      </c>
    </row>
    <row r="380" spans="1:6" ht="12.75">
      <c r="A380" s="95">
        <f t="shared" si="5"/>
        <v>362</v>
      </c>
      <c r="B380" s="78" t="s">
        <v>334</v>
      </c>
      <c r="C380" s="79" t="s">
        <v>585</v>
      </c>
      <c r="D380" s="79" t="s">
        <v>513</v>
      </c>
      <c r="E380" s="79" t="s">
        <v>335</v>
      </c>
      <c r="F380" s="80">
        <v>38.3</v>
      </c>
    </row>
    <row r="381" spans="1:6" ht="90">
      <c r="A381" s="95">
        <f t="shared" si="5"/>
        <v>363</v>
      </c>
      <c r="B381" s="81" t="s">
        <v>575</v>
      </c>
      <c r="C381" s="79" t="s">
        <v>576</v>
      </c>
      <c r="D381" s="79"/>
      <c r="E381" s="79"/>
      <c r="F381" s="80">
        <v>529.3</v>
      </c>
    </row>
    <row r="382" spans="1:6" ht="22.5">
      <c r="A382" s="95">
        <f t="shared" si="5"/>
        <v>364</v>
      </c>
      <c r="B382" s="78" t="s">
        <v>511</v>
      </c>
      <c r="C382" s="79" t="s">
        <v>576</v>
      </c>
      <c r="D382" s="79" t="s">
        <v>512</v>
      </c>
      <c r="E382" s="79"/>
      <c r="F382" s="80">
        <v>529.3</v>
      </c>
    </row>
    <row r="383" spans="1:6" ht="22.5">
      <c r="A383" s="95">
        <f t="shared" si="5"/>
        <v>365</v>
      </c>
      <c r="B383" s="78" t="s">
        <v>573</v>
      </c>
      <c r="C383" s="79" t="s">
        <v>576</v>
      </c>
      <c r="D383" s="79" t="s">
        <v>513</v>
      </c>
      <c r="E383" s="79"/>
      <c r="F383" s="80">
        <v>529.3</v>
      </c>
    </row>
    <row r="384" spans="1:6" ht="12.75">
      <c r="A384" s="95">
        <f t="shared" si="5"/>
        <v>366</v>
      </c>
      <c r="B384" s="78" t="s">
        <v>338</v>
      </c>
      <c r="C384" s="79" t="s">
        <v>576</v>
      </c>
      <c r="D384" s="79" t="s">
        <v>513</v>
      </c>
      <c r="E384" s="79" t="s">
        <v>480</v>
      </c>
      <c r="F384" s="80">
        <v>529.3</v>
      </c>
    </row>
    <row r="385" spans="1:6" ht="12.75">
      <c r="A385" s="95">
        <f t="shared" si="5"/>
        <v>367</v>
      </c>
      <c r="B385" s="78" t="s">
        <v>351</v>
      </c>
      <c r="C385" s="79" t="s">
        <v>576</v>
      </c>
      <c r="D385" s="79" t="s">
        <v>513</v>
      </c>
      <c r="E385" s="79" t="s">
        <v>471</v>
      </c>
      <c r="F385" s="80">
        <v>529.3</v>
      </c>
    </row>
    <row r="386" spans="1:6" ht="33.75">
      <c r="A386" s="95">
        <f t="shared" si="5"/>
        <v>368</v>
      </c>
      <c r="B386" s="78" t="s">
        <v>574</v>
      </c>
      <c r="C386" s="79" t="s">
        <v>522</v>
      </c>
      <c r="D386" s="79"/>
      <c r="E386" s="79"/>
      <c r="F386" s="80">
        <v>10</v>
      </c>
    </row>
    <row r="387" spans="1:6" ht="78.75">
      <c r="A387" s="95">
        <f t="shared" si="5"/>
        <v>369</v>
      </c>
      <c r="B387" s="81" t="s">
        <v>787</v>
      </c>
      <c r="C387" s="79" t="s">
        <v>347</v>
      </c>
      <c r="D387" s="79"/>
      <c r="E387" s="79"/>
      <c r="F387" s="80">
        <v>10</v>
      </c>
    </row>
    <row r="388" spans="1:6" ht="22.5">
      <c r="A388" s="95">
        <f t="shared" si="5"/>
        <v>370</v>
      </c>
      <c r="B388" s="78" t="s">
        <v>511</v>
      </c>
      <c r="C388" s="79" t="s">
        <v>347</v>
      </c>
      <c r="D388" s="79" t="s">
        <v>512</v>
      </c>
      <c r="E388" s="79"/>
      <c r="F388" s="80">
        <v>10</v>
      </c>
    </row>
    <row r="389" spans="1:6" ht="22.5">
      <c r="A389" s="95">
        <f t="shared" si="5"/>
        <v>371</v>
      </c>
      <c r="B389" s="78" t="s">
        <v>573</v>
      </c>
      <c r="C389" s="79" t="s">
        <v>347</v>
      </c>
      <c r="D389" s="79" t="s">
        <v>513</v>
      </c>
      <c r="E389" s="79"/>
      <c r="F389" s="80">
        <v>10</v>
      </c>
    </row>
    <row r="390" spans="1:6" ht="12.75">
      <c r="A390" s="95">
        <f t="shared" si="5"/>
        <v>372</v>
      </c>
      <c r="B390" s="78" t="s">
        <v>338</v>
      </c>
      <c r="C390" s="79" t="s">
        <v>347</v>
      </c>
      <c r="D390" s="79" t="s">
        <v>513</v>
      </c>
      <c r="E390" s="79" t="s">
        <v>480</v>
      </c>
      <c r="F390" s="80">
        <v>10</v>
      </c>
    </row>
    <row r="391" spans="1:6" ht="45">
      <c r="A391" s="95">
        <f t="shared" si="5"/>
        <v>373</v>
      </c>
      <c r="B391" s="78" t="s">
        <v>331</v>
      </c>
      <c r="C391" s="79" t="s">
        <v>347</v>
      </c>
      <c r="D391" s="79" t="s">
        <v>513</v>
      </c>
      <c r="E391" s="79" t="s">
        <v>485</v>
      </c>
      <c r="F391" s="80">
        <v>10</v>
      </c>
    </row>
    <row r="392" spans="1:7" ht="22.5">
      <c r="A392" s="95">
        <f t="shared" si="5"/>
        <v>374</v>
      </c>
      <c r="B392" s="78" t="s">
        <v>553</v>
      </c>
      <c r="C392" s="79" t="s">
        <v>554</v>
      </c>
      <c r="D392" s="79"/>
      <c r="E392" s="79"/>
      <c r="F392" s="80">
        <v>1000</v>
      </c>
      <c r="G392" s="159"/>
    </row>
    <row r="393" spans="1:6" ht="12.75">
      <c r="A393" s="95">
        <f t="shared" si="5"/>
        <v>375</v>
      </c>
      <c r="B393" s="78" t="s">
        <v>349</v>
      </c>
      <c r="C393" s="79" t="s">
        <v>555</v>
      </c>
      <c r="D393" s="79"/>
      <c r="E393" s="79"/>
      <c r="F393" s="80">
        <v>1000</v>
      </c>
    </row>
    <row r="394" spans="1:6" ht="56.25">
      <c r="A394" s="95">
        <f t="shared" si="5"/>
        <v>376</v>
      </c>
      <c r="B394" s="78" t="s">
        <v>123</v>
      </c>
      <c r="C394" s="79" t="s">
        <v>202</v>
      </c>
      <c r="D394" s="79"/>
      <c r="E394" s="79"/>
      <c r="F394" s="80">
        <v>100</v>
      </c>
    </row>
    <row r="395" spans="1:6" ht="22.5">
      <c r="A395" s="95">
        <f t="shared" si="5"/>
        <v>377</v>
      </c>
      <c r="B395" s="78" t="s">
        <v>511</v>
      </c>
      <c r="C395" s="79" t="s">
        <v>202</v>
      </c>
      <c r="D395" s="79" t="s">
        <v>512</v>
      </c>
      <c r="E395" s="79"/>
      <c r="F395" s="80">
        <v>100</v>
      </c>
    </row>
    <row r="396" spans="1:6" ht="22.5">
      <c r="A396" s="95">
        <f t="shared" si="5"/>
        <v>378</v>
      </c>
      <c r="B396" s="78" t="s">
        <v>573</v>
      </c>
      <c r="C396" s="79" t="s">
        <v>202</v>
      </c>
      <c r="D396" s="79" t="s">
        <v>513</v>
      </c>
      <c r="E396" s="79"/>
      <c r="F396" s="80">
        <v>100</v>
      </c>
    </row>
    <row r="397" spans="1:6" ht="12.75">
      <c r="A397" s="95">
        <f t="shared" si="5"/>
        <v>379</v>
      </c>
      <c r="B397" s="78" t="s">
        <v>735</v>
      </c>
      <c r="C397" s="79" t="s">
        <v>202</v>
      </c>
      <c r="D397" s="79" t="s">
        <v>513</v>
      </c>
      <c r="E397" s="79" t="s">
        <v>390</v>
      </c>
      <c r="F397" s="80">
        <v>100</v>
      </c>
    </row>
    <row r="398" spans="1:6" ht="12.75">
      <c r="A398" s="95">
        <f t="shared" si="5"/>
        <v>380</v>
      </c>
      <c r="B398" s="78" t="s">
        <v>473</v>
      </c>
      <c r="C398" s="79" t="s">
        <v>202</v>
      </c>
      <c r="D398" s="79" t="s">
        <v>513</v>
      </c>
      <c r="E398" s="79" t="s">
        <v>469</v>
      </c>
      <c r="F398" s="80">
        <v>100</v>
      </c>
    </row>
    <row r="399" spans="1:6" ht="56.25">
      <c r="A399" s="95">
        <f t="shared" si="5"/>
        <v>381</v>
      </c>
      <c r="B399" s="78" t="s">
        <v>136</v>
      </c>
      <c r="C399" s="79" t="s">
        <v>556</v>
      </c>
      <c r="D399" s="79"/>
      <c r="E399" s="79"/>
      <c r="F399" s="80">
        <v>50</v>
      </c>
    </row>
    <row r="400" spans="1:6" ht="22.5">
      <c r="A400" s="95">
        <f t="shared" si="5"/>
        <v>382</v>
      </c>
      <c r="B400" s="78" t="s">
        <v>511</v>
      </c>
      <c r="C400" s="79" t="s">
        <v>556</v>
      </c>
      <c r="D400" s="79" t="s">
        <v>512</v>
      </c>
      <c r="E400" s="79"/>
      <c r="F400" s="80">
        <v>50</v>
      </c>
    </row>
    <row r="401" spans="1:6" ht="22.5">
      <c r="A401" s="95">
        <f t="shared" si="5"/>
        <v>383</v>
      </c>
      <c r="B401" s="78" t="s">
        <v>573</v>
      </c>
      <c r="C401" s="79" t="s">
        <v>556</v>
      </c>
      <c r="D401" s="79" t="s">
        <v>513</v>
      </c>
      <c r="E401" s="79"/>
      <c r="F401" s="80">
        <v>50</v>
      </c>
    </row>
    <row r="402" spans="1:6" ht="12.75">
      <c r="A402" s="95">
        <f t="shared" si="5"/>
        <v>384</v>
      </c>
      <c r="B402" s="78" t="s">
        <v>735</v>
      </c>
      <c r="C402" s="79" t="s">
        <v>556</v>
      </c>
      <c r="D402" s="79" t="s">
        <v>513</v>
      </c>
      <c r="E402" s="79" t="s">
        <v>390</v>
      </c>
      <c r="F402" s="80">
        <v>50</v>
      </c>
    </row>
    <row r="403" spans="1:6" ht="12.75">
      <c r="A403" s="95">
        <f t="shared" si="5"/>
        <v>385</v>
      </c>
      <c r="B403" s="78" t="s">
        <v>473</v>
      </c>
      <c r="C403" s="79" t="s">
        <v>556</v>
      </c>
      <c r="D403" s="79" t="s">
        <v>513</v>
      </c>
      <c r="E403" s="79" t="s">
        <v>469</v>
      </c>
      <c r="F403" s="80">
        <v>50</v>
      </c>
    </row>
    <row r="404" spans="1:6" ht="56.25">
      <c r="A404" s="95">
        <f t="shared" si="5"/>
        <v>386</v>
      </c>
      <c r="B404" s="78" t="s">
        <v>125</v>
      </c>
      <c r="C404" s="79" t="s">
        <v>557</v>
      </c>
      <c r="D404" s="79"/>
      <c r="E404" s="79"/>
      <c r="F404" s="80">
        <v>90</v>
      </c>
    </row>
    <row r="405" spans="1:6" ht="22.5">
      <c r="A405" s="95">
        <f aca="true" t="shared" si="6" ref="A405:A468">A404+1</f>
        <v>387</v>
      </c>
      <c r="B405" s="78" t="s">
        <v>511</v>
      </c>
      <c r="C405" s="79" t="s">
        <v>557</v>
      </c>
      <c r="D405" s="79" t="s">
        <v>512</v>
      </c>
      <c r="E405" s="79"/>
      <c r="F405" s="80">
        <v>90</v>
      </c>
    </row>
    <row r="406" spans="1:6" ht="22.5">
      <c r="A406" s="95">
        <f t="shared" si="6"/>
        <v>388</v>
      </c>
      <c r="B406" s="78" t="s">
        <v>573</v>
      </c>
      <c r="C406" s="79" t="s">
        <v>557</v>
      </c>
      <c r="D406" s="79" t="s">
        <v>513</v>
      </c>
      <c r="E406" s="79"/>
      <c r="F406" s="80">
        <v>90</v>
      </c>
    </row>
    <row r="407" spans="1:6" ht="12.75">
      <c r="A407" s="95">
        <f t="shared" si="6"/>
        <v>389</v>
      </c>
      <c r="B407" s="78" t="s">
        <v>735</v>
      </c>
      <c r="C407" s="79" t="s">
        <v>557</v>
      </c>
      <c r="D407" s="79" t="s">
        <v>513</v>
      </c>
      <c r="E407" s="79" t="s">
        <v>390</v>
      </c>
      <c r="F407" s="80">
        <v>90</v>
      </c>
    </row>
    <row r="408" spans="1:6" ht="12.75">
      <c r="A408" s="95">
        <f t="shared" si="6"/>
        <v>390</v>
      </c>
      <c r="B408" s="78" t="s">
        <v>473</v>
      </c>
      <c r="C408" s="79" t="s">
        <v>557</v>
      </c>
      <c r="D408" s="79" t="s">
        <v>513</v>
      </c>
      <c r="E408" s="79" t="s">
        <v>469</v>
      </c>
      <c r="F408" s="80">
        <v>90</v>
      </c>
    </row>
    <row r="409" spans="1:6" ht="56.25">
      <c r="A409" s="95">
        <f t="shared" si="6"/>
        <v>391</v>
      </c>
      <c r="B409" s="78" t="s">
        <v>126</v>
      </c>
      <c r="C409" s="79" t="s">
        <v>558</v>
      </c>
      <c r="D409" s="79"/>
      <c r="E409" s="79"/>
      <c r="F409" s="80">
        <v>70</v>
      </c>
    </row>
    <row r="410" spans="1:6" ht="22.5">
      <c r="A410" s="95">
        <f t="shared" si="6"/>
        <v>392</v>
      </c>
      <c r="B410" s="78" t="s">
        <v>511</v>
      </c>
      <c r="C410" s="79" t="s">
        <v>558</v>
      </c>
      <c r="D410" s="79" t="s">
        <v>512</v>
      </c>
      <c r="E410" s="79"/>
      <c r="F410" s="80">
        <v>70</v>
      </c>
    </row>
    <row r="411" spans="1:6" ht="22.5">
      <c r="A411" s="95">
        <f t="shared" si="6"/>
        <v>393</v>
      </c>
      <c r="B411" s="78" t="s">
        <v>573</v>
      </c>
      <c r="C411" s="79" t="s">
        <v>558</v>
      </c>
      <c r="D411" s="79" t="s">
        <v>513</v>
      </c>
      <c r="E411" s="79"/>
      <c r="F411" s="80">
        <v>70</v>
      </c>
    </row>
    <row r="412" spans="1:6" ht="12.75">
      <c r="A412" s="95">
        <f t="shared" si="6"/>
        <v>394</v>
      </c>
      <c r="B412" s="78" t="s">
        <v>735</v>
      </c>
      <c r="C412" s="79" t="s">
        <v>558</v>
      </c>
      <c r="D412" s="79" t="s">
        <v>513</v>
      </c>
      <c r="E412" s="79" t="s">
        <v>390</v>
      </c>
      <c r="F412" s="80">
        <v>70</v>
      </c>
    </row>
    <row r="413" spans="1:6" ht="12.75">
      <c r="A413" s="95">
        <f t="shared" si="6"/>
        <v>395</v>
      </c>
      <c r="B413" s="78" t="s">
        <v>473</v>
      </c>
      <c r="C413" s="79" t="s">
        <v>558</v>
      </c>
      <c r="D413" s="79" t="s">
        <v>513</v>
      </c>
      <c r="E413" s="79" t="s">
        <v>469</v>
      </c>
      <c r="F413" s="80">
        <v>70</v>
      </c>
    </row>
    <row r="414" spans="1:6" ht="56.25">
      <c r="A414" s="95">
        <f t="shared" si="6"/>
        <v>396</v>
      </c>
      <c r="B414" s="78" t="s">
        <v>127</v>
      </c>
      <c r="C414" s="79" t="s">
        <v>128</v>
      </c>
      <c r="D414" s="79"/>
      <c r="E414" s="79"/>
      <c r="F414" s="80">
        <v>690</v>
      </c>
    </row>
    <row r="415" spans="1:6" ht="22.5">
      <c r="A415" s="95">
        <f t="shared" si="6"/>
        <v>397</v>
      </c>
      <c r="B415" s="78" t="s">
        <v>511</v>
      </c>
      <c r="C415" s="79" t="s">
        <v>128</v>
      </c>
      <c r="D415" s="79" t="s">
        <v>512</v>
      </c>
      <c r="E415" s="79"/>
      <c r="F415" s="80">
        <v>690</v>
      </c>
    </row>
    <row r="416" spans="1:6" ht="22.5">
      <c r="A416" s="95">
        <f t="shared" si="6"/>
        <v>398</v>
      </c>
      <c r="B416" s="78" t="s">
        <v>573</v>
      </c>
      <c r="C416" s="79" t="s">
        <v>128</v>
      </c>
      <c r="D416" s="79" t="s">
        <v>513</v>
      </c>
      <c r="E416" s="79"/>
      <c r="F416" s="80">
        <v>690</v>
      </c>
    </row>
    <row r="417" spans="1:6" ht="12.75">
      <c r="A417" s="95">
        <f t="shared" si="6"/>
        <v>399</v>
      </c>
      <c r="B417" s="78" t="s">
        <v>735</v>
      </c>
      <c r="C417" s="79" t="s">
        <v>128</v>
      </c>
      <c r="D417" s="79" t="s">
        <v>513</v>
      </c>
      <c r="E417" s="79" t="s">
        <v>390</v>
      </c>
      <c r="F417" s="80">
        <v>690</v>
      </c>
    </row>
    <row r="418" spans="1:6" ht="12.75">
      <c r="A418" s="95">
        <f t="shared" si="6"/>
        <v>400</v>
      </c>
      <c r="B418" s="78" t="s">
        <v>473</v>
      </c>
      <c r="C418" s="79" t="s">
        <v>128</v>
      </c>
      <c r="D418" s="79" t="s">
        <v>513</v>
      </c>
      <c r="E418" s="79" t="s">
        <v>469</v>
      </c>
      <c r="F418" s="80">
        <v>690</v>
      </c>
    </row>
    <row r="419" spans="1:6" ht="12.75">
      <c r="A419" s="95">
        <f t="shared" si="6"/>
        <v>401</v>
      </c>
      <c r="B419" s="78" t="s">
        <v>10</v>
      </c>
      <c r="C419" s="79" t="s">
        <v>11</v>
      </c>
      <c r="D419" s="79"/>
      <c r="E419" s="79"/>
      <c r="F419" s="80">
        <v>33020.5</v>
      </c>
    </row>
    <row r="420" spans="1:6" ht="12.75">
      <c r="A420" s="95">
        <f t="shared" si="6"/>
        <v>402</v>
      </c>
      <c r="B420" s="78" t="s">
        <v>810</v>
      </c>
      <c r="C420" s="79" t="s">
        <v>12</v>
      </c>
      <c r="D420" s="79"/>
      <c r="E420" s="79"/>
      <c r="F420" s="80">
        <v>403.4</v>
      </c>
    </row>
    <row r="421" spans="1:6" ht="56.25">
      <c r="A421" s="95">
        <f t="shared" si="6"/>
        <v>403</v>
      </c>
      <c r="B421" s="78" t="s">
        <v>811</v>
      </c>
      <c r="C421" s="79" t="s">
        <v>600</v>
      </c>
      <c r="D421" s="79"/>
      <c r="E421" s="79"/>
      <c r="F421" s="80">
        <v>30.7</v>
      </c>
    </row>
    <row r="422" spans="1:6" ht="22.5">
      <c r="A422" s="95">
        <f t="shared" si="6"/>
        <v>404</v>
      </c>
      <c r="B422" s="78" t="s">
        <v>507</v>
      </c>
      <c r="C422" s="79" t="s">
        <v>600</v>
      </c>
      <c r="D422" s="79" t="s">
        <v>355</v>
      </c>
      <c r="E422" s="79"/>
      <c r="F422" s="80">
        <v>30.7</v>
      </c>
    </row>
    <row r="423" spans="1:6" ht="12.75">
      <c r="A423" s="95">
        <f t="shared" si="6"/>
        <v>405</v>
      </c>
      <c r="B423" s="78" t="s">
        <v>356</v>
      </c>
      <c r="C423" s="79" t="s">
        <v>600</v>
      </c>
      <c r="D423" s="79" t="s">
        <v>357</v>
      </c>
      <c r="E423" s="79"/>
      <c r="F423" s="80">
        <v>30.7</v>
      </c>
    </row>
    <row r="424" spans="1:6" ht="12.75">
      <c r="A424" s="95">
        <f t="shared" si="6"/>
        <v>406</v>
      </c>
      <c r="B424" s="78" t="s">
        <v>409</v>
      </c>
      <c r="C424" s="79" t="s">
        <v>600</v>
      </c>
      <c r="D424" s="79" t="s">
        <v>357</v>
      </c>
      <c r="E424" s="79" t="s">
        <v>410</v>
      </c>
      <c r="F424" s="80">
        <v>30.7</v>
      </c>
    </row>
    <row r="425" spans="1:6" ht="12.75">
      <c r="A425" s="95">
        <f t="shared" si="6"/>
        <v>407</v>
      </c>
      <c r="B425" s="78" t="s">
        <v>411</v>
      </c>
      <c r="C425" s="79" t="s">
        <v>600</v>
      </c>
      <c r="D425" s="79" t="s">
        <v>357</v>
      </c>
      <c r="E425" s="79" t="s">
        <v>412</v>
      </c>
      <c r="F425" s="80">
        <v>30.7</v>
      </c>
    </row>
    <row r="426" spans="1:6" ht="45">
      <c r="A426" s="95">
        <f t="shared" si="6"/>
        <v>408</v>
      </c>
      <c r="B426" s="78" t="s">
        <v>812</v>
      </c>
      <c r="C426" s="79" t="s">
        <v>813</v>
      </c>
      <c r="D426" s="79"/>
      <c r="E426" s="79"/>
      <c r="F426" s="80">
        <v>283.2</v>
      </c>
    </row>
    <row r="427" spans="1:6" ht="22.5">
      <c r="A427" s="95">
        <f t="shared" si="6"/>
        <v>409</v>
      </c>
      <c r="B427" s="78" t="s">
        <v>507</v>
      </c>
      <c r="C427" s="79" t="s">
        <v>813</v>
      </c>
      <c r="D427" s="79" t="s">
        <v>355</v>
      </c>
      <c r="E427" s="79"/>
      <c r="F427" s="80">
        <v>283.2</v>
      </c>
    </row>
    <row r="428" spans="1:6" ht="12.75">
      <c r="A428" s="95">
        <f t="shared" si="6"/>
        <v>410</v>
      </c>
      <c r="B428" s="78" t="s">
        <v>356</v>
      </c>
      <c r="C428" s="79" t="s">
        <v>813</v>
      </c>
      <c r="D428" s="79" t="s">
        <v>357</v>
      </c>
      <c r="E428" s="79"/>
      <c r="F428" s="80">
        <v>283.2</v>
      </c>
    </row>
    <row r="429" spans="1:6" ht="12.75">
      <c r="A429" s="95">
        <f t="shared" si="6"/>
        <v>411</v>
      </c>
      <c r="B429" s="78" t="s">
        <v>409</v>
      </c>
      <c r="C429" s="79" t="s">
        <v>813</v>
      </c>
      <c r="D429" s="79" t="s">
        <v>357</v>
      </c>
      <c r="E429" s="79" t="s">
        <v>410</v>
      </c>
      <c r="F429" s="80">
        <v>283.2</v>
      </c>
    </row>
    <row r="430" spans="1:6" ht="12.75">
      <c r="A430" s="95">
        <f t="shared" si="6"/>
        <v>412</v>
      </c>
      <c r="B430" s="78" t="s">
        <v>411</v>
      </c>
      <c r="C430" s="79" t="s">
        <v>813</v>
      </c>
      <c r="D430" s="79" t="s">
        <v>357</v>
      </c>
      <c r="E430" s="79" t="s">
        <v>412</v>
      </c>
      <c r="F430" s="80">
        <v>283.2</v>
      </c>
    </row>
    <row r="431" spans="1:6" ht="56.25">
      <c r="A431" s="95">
        <f t="shared" si="6"/>
        <v>413</v>
      </c>
      <c r="B431" s="78" t="s">
        <v>814</v>
      </c>
      <c r="C431" s="79" t="s">
        <v>13</v>
      </c>
      <c r="D431" s="79"/>
      <c r="E431" s="79"/>
      <c r="F431" s="80">
        <v>89.5</v>
      </c>
    </row>
    <row r="432" spans="1:6" ht="22.5">
      <c r="A432" s="95">
        <f t="shared" si="6"/>
        <v>414</v>
      </c>
      <c r="B432" s="78" t="s">
        <v>507</v>
      </c>
      <c r="C432" s="79" t="s">
        <v>13</v>
      </c>
      <c r="D432" s="79" t="s">
        <v>355</v>
      </c>
      <c r="E432" s="79"/>
      <c r="F432" s="80">
        <v>89.5</v>
      </c>
    </row>
    <row r="433" spans="1:6" ht="12.75">
      <c r="A433" s="95">
        <f t="shared" si="6"/>
        <v>415</v>
      </c>
      <c r="B433" s="78" t="s">
        <v>356</v>
      </c>
      <c r="C433" s="79" t="s">
        <v>13</v>
      </c>
      <c r="D433" s="79" t="s">
        <v>357</v>
      </c>
      <c r="E433" s="79"/>
      <c r="F433" s="80">
        <v>89.5</v>
      </c>
    </row>
    <row r="434" spans="1:6" ht="12.75">
      <c r="A434" s="95">
        <f t="shared" si="6"/>
        <v>416</v>
      </c>
      <c r="B434" s="78" t="s">
        <v>409</v>
      </c>
      <c r="C434" s="79" t="s">
        <v>13</v>
      </c>
      <c r="D434" s="79" t="s">
        <v>357</v>
      </c>
      <c r="E434" s="79" t="s">
        <v>410</v>
      </c>
      <c r="F434" s="80">
        <v>89.5</v>
      </c>
    </row>
    <row r="435" spans="1:6" ht="12.75">
      <c r="A435" s="95">
        <f t="shared" si="6"/>
        <v>417</v>
      </c>
      <c r="B435" s="78" t="s">
        <v>411</v>
      </c>
      <c r="C435" s="79" t="s">
        <v>13</v>
      </c>
      <c r="D435" s="79" t="s">
        <v>357</v>
      </c>
      <c r="E435" s="79" t="s">
        <v>412</v>
      </c>
      <c r="F435" s="80">
        <v>89.5</v>
      </c>
    </row>
    <row r="436" spans="1:6" ht="22.5">
      <c r="A436" s="95">
        <f t="shared" si="6"/>
        <v>418</v>
      </c>
      <c r="B436" s="78" t="s">
        <v>820</v>
      </c>
      <c r="C436" s="79" t="s">
        <v>262</v>
      </c>
      <c r="D436" s="79"/>
      <c r="E436" s="79"/>
      <c r="F436" s="80">
        <v>1282.8</v>
      </c>
    </row>
    <row r="437" spans="1:6" ht="45">
      <c r="A437" s="95">
        <f t="shared" si="6"/>
        <v>419</v>
      </c>
      <c r="B437" s="78" t="s">
        <v>821</v>
      </c>
      <c r="C437" s="79" t="s">
        <v>263</v>
      </c>
      <c r="D437" s="79"/>
      <c r="E437" s="79"/>
      <c r="F437" s="80">
        <v>1282.8</v>
      </c>
    </row>
    <row r="438" spans="1:6" ht="22.5">
      <c r="A438" s="95">
        <f t="shared" si="6"/>
        <v>420</v>
      </c>
      <c r="B438" s="78" t="s">
        <v>511</v>
      </c>
      <c r="C438" s="79" t="s">
        <v>263</v>
      </c>
      <c r="D438" s="79" t="s">
        <v>512</v>
      </c>
      <c r="E438" s="79"/>
      <c r="F438" s="80">
        <v>1282.8</v>
      </c>
    </row>
    <row r="439" spans="1:6" ht="22.5">
      <c r="A439" s="95">
        <f t="shared" si="6"/>
        <v>421</v>
      </c>
      <c r="B439" s="78" t="s">
        <v>573</v>
      </c>
      <c r="C439" s="79" t="s">
        <v>263</v>
      </c>
      <c r="D439" s="79" t="s">
        <v>513</v>
      </c>
      <c r="E439" s="79"/>
      <c r="F439" s="80">
        <v>1282.8</v>
      </c>
    </row>
    <row r="440" spans="1:6" ht="12.75">
      <c r="A440" s="95">
        <f t="shared" si="6"/>
        <v>422</v>
      </c>
      <c r="B440" s="78" t="s">
        <v>409</v>
      </c>
      <c r="C440" s="79" t="s">
        <v>263</v>
      </c>
      <c r="D440" s="79" t="s">
        <v>513</v>
      </c>
      <c r="E440" s="79" t="s">
        <v>410</v>
      </c>
      <c r="F440" s="80">
        <v>1282.8</v>
      </c>
    </row>
    <row r="441" spans="1:6" ht="12.75">
      <c r="A441" s="95">
        <f t="shared" si="6"/>
        <v>423</v>
      </c>
      <c r="B441" s="78" t="s">
        <v>413</v>
      </c>
      <c r="C441" s="79" t="s">
        <v>263</v>
      </c>
      <c r="D441" s="79" t="s">
        <v>513</v>
      </c>
      <c r="E441" s="79" t="s">
        <v>414</v>
      </c>
      <c r="F441" s="80">
        <v>1282.8</v>
      </c>
    </row>
    <row r="442" spans="1:6" ht="22.5">
      <c r="A442" s="95">
        <f t="shared" si="6"/>
        <v>424</v>
      </c>
      <c r="B442" s="78" t="s">
        <v>815</v>
      </c>
      <c r="C442" s="79" t="s">
        <v>14</v>
      </c>
      <c r="D442" s="79"/>
      <c r="E442" s="79"/>
      <c r="F442" s="80">
        <v>31334.3</v>
      </c>
    </row>
    <row r="443" spans="1:6" ht="78.75">
      <c r="A443" s="95">
        <f t="shared" si="6"/>
        <v>425</v>
      </c>
      <c r="B443" s="81" t="s">
        <v>636</v>
      </c>
      <c r="C443" s="79" t="s">
        <v>637</v>
      </c>
      <c r="D443" s="79"/>
      <c r="E443" s="79"/>
      <c r="F443" s="80">
        <v>252.5</v>
      </c>
    </row>
    <row r="444" spans="1:6" ht="22.5">
      <c r="A444" s="95">
        <f t="shared" si="6"/>
        <v>426</v>
      </c>
      <c r="B444" s="78" t="s">
        <v>507</v>
      </c>
      <c r="C444" s="79" t="s">
        <v>637</v>
      </c>
      <c r="D444" s="79" t="s">
        <v>355</v>
      </c>
      <c r="E444" s="79"/>
      <c r="F444" s="80">
        <v>252.5</v>
      </c>
    </row>
    <row r="445" spans="1:6" ht="12.75">
      <c r="A445" s="95">
        <f t="shared" si="6"/>
        <v>427</v>
      </c>
      <c r="B445" s="78" t="s">
        <v>356</v>
      </c>
      <c r="C445" s="79" t="s">
        <v>637</v>
      </c>
      <c r="D445" s="79" t="s">
        <v>357</v>
      </c>
      <c r="E445" s="79"/>
      <c r="F445" s="80">
        <v>252.5</v>
      </c>
    </row>
    <row r="446" spans="1:6" ht="12.75">
      <c r="A446" s="95">
        <f t="shared" si="6"/>
        <v>428</v>
      </c>
      <c r="B446" s="78" t="s">
        <v>409</v>
      </c>
      <c r="C446" s="79" t="s">
        <v>637</v>
      </c>
      <c r="D446" s="79" t="s">
        <v>357</v>
      </c>
      <c r="E446" s="79" t="s">
        <v>410</v>
      </c>
      <c r="F446" s="80">
        <v>252.5</v>
      </c>
    </row>
    <row r="447" spans="1:6" ht="12.75">
      <c r="A447" s="95">
        <f t="shared" si="6"/>
        <v>429</v>
      </c>
      <c r="B447" s="78" t="s">
        <v>411</v>
      </c>
      <c r="C447" s="79" t="s">
        <v>637</v>
      </c>
      <c r="D447" s="79" t="s">
        <v>357</v>
      </c>
      <c r="E447" s="79" t="s">
        <v>412</v>
      </c>
      <c r="F447" s="80">
        <v>252.5</v>
      </c>
    </row>
    <row r="448" spans="1:6" ht="56.25">
      <c r="A448" s="95">
        <f t="shared" si="6"/>
        <v>430</v>
      </c>
      <c r="B448" s="78" t="s">
        <v>816</v>
      </c>
      <c r="C448" s="79" t="s">
        <v>15</v>
      </c>
      <c r="D448" s="79"/>
      <c r="E448" s="79"/>
      <c r="F448" s="80">
        <v>8174.9</v>
      </c>
    </row>
    <row r="449" spans="1:6" ht="22.5">
      <c r="A449" s="95">
        <f t="shared" si="6"/>
        <v>431</v>
      </c>
      <c r="B449" s="78" t="s">
        <v>507</v>
      </c>
      <c r="C449" s="79" t="s">
        <v>15</v>
      </c>
      <c r="D449" s="79" t="s">
        <v>355</v>
      </c>
      <c r="E449" s="79"/>
      <c r="F449" s="80">
        <v>8174.9</v>
      </c>
    </row>
    <row r="450" spans="1:6" ht="12.75">
      <c r="A450" s="95">
        <f t="shared" si="6"/>
        <v>432</v>
      </c>
      <c r="B450" s="78" t="s">
        <v>356</v>
      </c>
      <c r="C450" s="79" t="s">
        <v>15</v>
      </c>
      <c r="D450" s="79" t="s">
        <v>357</v>
      </c>
      <c r="E450" s="79"/>
      <c r="F450" s="80">
        <v>8174.9</v>
      </c>
    </row>
    <row r="451" spans="1:6" ht="12.75">
      <c r="A451" s="95">
        <f t="shared" si="6"/>
        <v>433</v>
      </c>
      <c r="B451" s="78" t="s">
        <v>409</v>
      </c>
      <c r="C451" s="79" t="s">
        <v>15</v>
      </c>
      <c r="D451" s="79" t="s">
        <v>357</v>
      </c>
      <c r="E451" s="79" t="s">
        <v>410</v>
      </c>
      <c r="F451" s="80">
        <v>8174.9</v>
      </c>
    </row>
    <row r="452" spans="1:6" ht="12.75">
      <c r="A452" s="95">
        <f t="shared" si="6"/>
        <v>434</v>
      </c>
      <c r="B452" s="78" t="s">
        <v>411</v>
      </c>
      <c r="C452" s="79" t="s">
        <v>15</v>
      </c>
      <c r="D452" s="79" t="s">
        <v>357</v>
      </c>
      <c r="E452" s="79" t="s">
        <v>412</v>
      </c>
      <c r="F452" s="80">
        <v>8174.9</v>
      </c>
    </row>
    <row r="453" spans="1:6" ht="56.25">
      <c r="A453" s="95">
        <f t="shared" si="6"/>
        <v>435</v>
      </c>
      <c r="B453" s="78" t="s">
        <v>817</v>
      </c>
      <c r="C453" s="79" t="s">
        <v>259</v>
      </c>
      <c r="D453" s="79"/>
      <c r="E453" s="79"/>
      <c r="F453" s="80">
        <v>15406.9</v>
      </c>
    </row>
    <row r="454" spans="1:6" ht="22.5">
      <c r="A454" s="95">
        <f t="shared" si="6"/>
        <v>436</v>
      </c>
      <c r="B454" s="78" t="s">
        <v>507</v>
      </c>
      <c r="C454" s="79" t="s">
        <v>259</v>
      </c>
      <c r="D454" s="79" t="s">
        <v>355</v>
      </c>
      <c r="E454" s="79"/>
      <c r="F454" s="80">
        <v>15406.9</v>
      </c>
    </row>
    <row r="455" spans="1:6" ht="12.75">
      <c r="A455" s="95">
        <f t="shared" si="6"/>
        <v>437</v>
      </c>
      <c r="B455" s="78" t="s">
        <v>356</v>
      </c>
      <c r="C455" s="79" t="s">
        <v>259</v>
      </c>
      <c r="D455" s="79" t="s">
        <v>357</v>
      </c>
      <c r="E455" s="79"/>
      <c r="F455" s="80">
        <v>15406.9</v>
      </c>
    </row>
    <row r="456" spans="1:6" ht="12.75">
      <c r="A456" s="95">
        <f t="shared" si="6"/>
        <v>438</v>
      </c>
      <c r="B456" s="78" t="s">
        <v>409</v>
      </c>
      <c r="C456" s="79" t="s">
        <v>259</v>
      </c>
      <c r="D456" s="79" t="s">
        <v>357</v>
      </c>
      <c r="E456" s="79" t="s">
        <v>410</v>
      </c>
      <c r="F456" s="80">
        <v>15406.9</v>
      </c>
    </row>
    <row r="457" spans="1:6" ht="12.75">
      <c r="A457" s="95">
        <f t="shared" si="6"/>
        <v>439</v>
      </c>
      <c r="B457" s="78" t="s">
        <v>411</v>
      </c>
      <c r="C457" s="79" t="s">
        <v>259</v>
      </c>
      <c r="D457" s="79" t="s">
        <v>357</v>
      </c>
      <c r="E457" s="79" t="s">
        <v>412</v>
      </c>
      <c r="F457" s="80">
        <v>15406.9</v>
      </c>
    </row>
    <row r="458" spans="1:6" ht="56.25">
      <c r="A458" s="95">
        <f t="shared" si="6"/>
        <v>440</v>
      </c>
      <c r="B458" s="78" t="s">
        <v>818</v>
      </c>
      <c r="C458" s="79" t="s">
        <v>260</v>
      </c>
      <c r="D458" s="79"/>
      <c r="E458" s="79"/>
      <c r="F458" s="80">
        <v>600</v>
      </c>
    </row>
    <row r="459" spans="1:6" ht="12.75">
      <c r="A459" s="95">
        <f t="shared" si="6"/>
        <v>441</v>
      </c>
      <c r="B459" s="78" t="s">
        <v>677</v>
      </c>
      <c r="C459" s="79" t="s">
        <v>260</v>
      </c>
      <c r="D459" s="79" t="s">
        <v>27</v>
      </c>
      <c r="E459" s="79"/>
      <c r="F459" s="80">
        <v>600</v>
      </c>
    </row>
    <row r="460" spans="1:6" ht="12.75">
      <c r="A460" s="95">
        <f t="shared" si="6"/>
        <v>442</v>
      </c>
      <c r="B460" s="78" t="s">
        <v>477</v>
      </c>
      <c r="C460" s="79" t="s">
        <v>260</v>
      </c>
      <c r="D460" s="79" t="s">
        <v>678</v>
      </c>
      <c r="E460" s="79"/>
      <c r="F460" s="80">
        <v>600</v>
      </c>
    </row>
    <row r="461" spans="1:6" ht="12.75">
      <c r="A461" s="95">
        <f t="shared" si="6"/>
        <v>443</v>
      </c>
      <c r="B461" s="78" t="s">
        <v>409</v>
      </c>
      <c r="C461" s="79" t="s">
        <v>260</v>
      </c>
      <c r="D461" s="79" t="s">
        <v>678</v>
      </c>
      <c r="E461" s="79" t="s">
        <v>410</v>
      </c>
      <c r="F461" s="80">
        <v>600</v>
      </c>
    </row>
    <row r="462" spans="1:6" ht="12.75">
      <c r="A462" s="95">
        <f t="shared" si="6"/>
        <v>444</v>
      </c>
      <c r="B462" s="78" t="s">
        <v>411</v>
      </c>
      <c r="C462" s="79" t="s">
        <v>260</v>
      </c>
      <c r="D462" s="79" t="s">
        <v>678</v>
      </c>
      <c r="E462" s="79" t="s">
        <v>412</v>
      </c>
      <c r="F462" s="80">
        <v>600</v>
      </c>
    </row>
    <row r="463" spans="1:6" ht="112.5">
      <c r="A463" s="95">
        <f t="shared" si="6"/>
        <v>445</v>
      </c>
      <c r="B463" s="81" t="s">
        <v>819</v>
      </c>
      <c r="C463" s="79" t="s">
        <v>261</v>
      </c>
      <c r="D463" s="79"/>
      <c r="E463" s="79"/>
      <c r="F463" s="80">
        <v>6900</v>
      </c>
    </row>
    <row r="464" spans="1:6" ht="12.75">
      <c r="A464" s="95">
        <f t="shared" si="6"/>
        <v>446</v>
      </c>
      <c r="B464" s="78" t="s">
        <v>677</v>
      </c>
      <c r="C464" s="79" t="s">
        <v>261</v>
      </c>
      <c r="D464" s="79" t="s">
        <v>27</v>
      </c>
      <c r="E464" s="79"/>
      <c r="F464" s="80">
        <v>6900</v>
      </c>
    </row>
    <row r="465" spans="1:6" ht="12.75">
      <c r="A465" s="95">
        <f t="shared" si="6"/>
        <v>447</v>
      </c>
      <c r="B465" s="78" t="s">
        <v>477</v>
      </c>
      <c r="C465" s="79" t="s">
        <v>261</v>
      </c>
      <c r="D465" s="79" t="s">
        <v>678</v>
      </c>
      <c r="E465" s="79"/>
      <c r="F465" s="80">
        <v>6900</v>
      </c>
    </row>
    <row r="466" spans="1:6" ht="12.75">
      <c r="A466" s="95">
        <f t="shared" si="6"/>
        <v>448</v>
      </c>
      <c r="B466" s="78" t="s">
        <v>409</v>
      </c>
      <c r="C466" s="79" t="s">
        <v>261</v>
      </c>
      <c r="D466" s="79" t="s">
        <v>678</v>
      </c>
      <c r="E466" s="79" t="s">
        <v>410</v>
      </c>
      <c r="F466" s="80">
        <v>6900</v>
      </c>
    </row>
    <row r="467" spans="1:6" ht="12.75">
      <c r="A467" s="95">
        <f t="shared" si="6"/>
        <v>449</v>
      </c>
      <c r="B467" s="78" t="s">
        <v>411</v>
      </c>
      <c r="C467" s="79" t="s">
        <v>261</v>
      </c>
      <c r="D467" s="79" t="s">
        <v>678</v>
      </c>
      <c r="E467" s="79" t="s">
        <v>412</v>
      </c>
      <c r="F467" s="80">
        <v>6900</v>
      </c>
    </row>
    <row r="468" spans="1:6" ht="22.5">
      <c r="A468" s="95">
        <f t="shared" si="6"/>
        <v>450</v>
      </c>
      <c r="B468" s="78" t="s">
        <v>265</v>
      </c>
      <c r="C468" s="79" t="s">
        <v>381</v>
      </c>
      <c r="D468" s="79"/>
      <c r="E468" s="79"/>
      <c r="F468" s="80">
        <v>1076.4</v>
      </c>
    </row>
    <row r="469" spans="1:6" ht="22.5">
      <c r="A469" s="95">
        <f aca="true" t="shared" si="7" ref="A469:A532">A468+1</f>
        <v>451</v>
      </c>
      <c r="B469" s="78" t="s">
        <v>602</v>
      </c>
      <c r="C469" s="79" t="s">
        <v>266</v>
      </c>
      <c r="D469" s="79"/>
      <c r="E469" s="79"/>
      <c r="F469" s="80">
        <v>86.4</v>
      </c>
    </row>
    <row r="470" spans="1:6" ht="56.25">
      <c r="A470" s="95">
        <f t="shared" si="7"/>
        <v>452</v>
      </c>
      <c r="B470" s="78" t="s">
        <v>276</v>
      </c>
      <c r="C470" s="79" t="s">
        <v>277</v>
      </c>
      <c r="D470" s="79"/>
      <c r="E470" s="79"/>
      <c r="F470" s="80">
        <v>86.4</v>
      </c>
    </row>
    <row r="471" spans="1:6" ht="22.5">
      <c r="A471" s="95">
        <f t="shared" si="7"/>
        <v>453</v>
      </c>
      <c r="B471" s="78" t="s">
        <v>507</v>
      </c>
      <c r="C471" s="79" t="s">
        <v>277</v>
      </c>
      <c r="D471" s="79" t="s">
        <v>355</v>
      </c>
      <c r="E471" s="79"/>
      <c r="F471" s="80">
        <v>86.4</v>
      </c>
    </row>
    <row r="472" spans="1:6" ht="12.75">
      <c r="A472" s="95">
        <f t="shared" si="7"/>
        <v>454</v>
      </c>
      <c r="B472" s="78" t="s">
        <v>356</v>
      </c>
      <c r="C472" s="79" t="s">
        <v>277</v>
      </c>
      <c r="D472" s="79" t="s">
        <v>357</v>
      </c>
      <c r="E472" s="79"/>
      <c r="F472" s="80">
        <v>86.4</v>
      </c>
    </row>
    <row r="473" spans="1:6" ht="12.75">
      <c r="A473" s="95">
        <f t="shared" si="7"/>
        <v>455</v>
      </c>
      <c r="B473" s="78" t="s">
        <v>493</v>
      </c>
      <c r="C473" s="79" t="s">
        <v>277</v>
      </c>
      <c r="D473" s="79" t="s">
        <v>357</v>
      </c>
      <c r="E473" s="79" t="s">
        <v>494</v>
      </c>
      <c r="F473" s="80">
        <v>86.4</v>
      </c>
    </row>
    <row r="474" spans="1:6" ht="12.75">
      <c r="A474" s="95">
        <f t="shared" si="7"/>
        <v>456</v>
      </c>
      <c r="B474" s="78" t="s">
        <v>495</v>
      </c>
      <c r="C474" s="79" t="s">
        <v>277</v>
      </c>
      <c r="D474" s="79" t="s">
        <v>357</v>
      </c>
      <c r="E474" s="79" t="s">
        <v>496</v>
      </c>
      <c r="F474" s="80">
        <v>86.4</v>
      </c>
    </row>
    <row r="475" spans="1:6" ht="12.75">
      <c r="A475" s="95">
        <f t="shared" si="7"/>
        <v>457</v>
      </c>
      <c r="B475" s="78" t="s">
        <v>349</v>
      </c>
      <c r="C475" s="79" t="s">
        <v>278</v>
      </c>
      <c r="D475" s="79"/>
      <c r="E475" s="79"/>
      <c r="F475" s="80">
        <v>990</v>
      </c>
    </row>
    <row r="476" spans="1:6" ht="78.75">
      <c r="A476" s="95">
        <f t="shared" si="7"/>
        <v>458</v>
      </c>
      <c r="B476" s="81" t="s">
        <v>279</v>
      </c>
      <c r="C476" s="79" t="s">
        <v>280</v>
      </c>
      <c r="D476" s="79"/>
      <c r="E476" s="79"/>
      <c r="F476" s="80">
        <v>990</v>
      </c>
    </row>
    <row r="477" spans="1:6" ht="22.5">
      <c r="A477" s="95">
        <f t="shared" si="7"/>
        <v>459</v>
      </c>
      <c r="B477" s="78" t="s">
        <v>511</v>
      </c>
      <c r="C477" s="79" t="s">
        <v>280</v>
      </c>
      <c r="D477" s="79" t="s">
        <v>512</v>
      </c>
      <c r="E477" s="79"/>
      <c r="F477" s="80">
        <v>990</v>
      </c>
    </row>
    <row r="478" spans="1:6" ht="22.5">
      <c r="A478" s="95">
        <f t="shared" si="7"/>
        <v>460</v>
      </c>
      <c r="B478" s="78" t="s">
        <v>573</v>
      </c>
      <c r="C478" s="79" t="s">
        <v>280</v>
      </c>
      <c r="D478" s="79" t="s">
        <v>513</v>
      </c>
      <c r="E478" s="79"/>
      <c r="F478" s="80">
        <v>990</v>
      </c>
    </row>
    <row r="479" spans="1:6" ht="12.75">
      <c r="A479" s="95">
        <f t="shared" si="7"/>
        <v>461</v>
      </c>
      <c r="B479" s="78" t="s">
        <v>493</v>
      </c>
      <c r="C479" s="79" t="s">
        <v>280</v>
      </c>
      <c r="D479" s="79" t="s">
        <v>513</v>
      </c>
      <c r="E479" s="79" t="s">
        <v>494</v>
      </c>
      <c r="F479" s="80">
        <v>990</v>
      </c>
    </row>
    <row r="480" spans="1:6" ht="12.75">
      <c r="A480" s="95">
        <f t="shared" si="7"/>
        <v>462</v>
      </c>
      <c r="B480" s="78" t="s">
        <v>495</v>
      </c>
      <c r="C480" s="79" t="s">
        <v>280</v>
      </c>
      <c r="D480" s="79" t="s">
        <v>513</v>
      </c>
      <c r="E480" s="79" t="s">
        <v>496</v>
      </c>
      <c r="F480" s="80">
        <v>990</v>
      </c>
    </row>
    <row r="481" spans="1:6" ht="22.5">
      <c r="A481" s="95">
        <f t="shared" si="7"/>
        <v>463</v>
      </c>
      <c r="B481" s="78" t="s">
        <v>689</v>
      </c>
      <c r="C481" s="79" t="s">
        <v>690</v>
      </c>
      <c r="D481" s="79"/>
      <c r="E481" s="79"/>
      <c r="F481" s="80">
        <v>4493.2</v>
      </c>
    </row>
    <row r="482" spans="1:6" ht="12.75">
      <c r="A482" s="95">
        <f t="shared" si="7"/>
        <v>464</v>
      </c>
      <c r="B482" s="78" t="s">
        <v>691</v>
      </c>
      <c r="C482" s="79" t="s">
        <v>692</v>
      </c>
      <c r="D482" s="79"/>
      <c r="E482" s="79"/>
      <c r="F482" s="80">
        <v>2452</v>
      </c>
    </row>
    <row r="483" spans="1:6" ht="90">
      <c r="A483" s="95">
        <f t="shared" si="7"/>
        <v>465</v>
      </c>
      <c r="B483" s="81" t="s">
        <v>634</v>
      </c>
      <c r="C483" s="79" t="s">
        <v>635</v>
      </c>
      <c r="D483" s="79"/>
      <c r="E483" s="79"/>
      <c r="F483" s="80">
        <v>15.9</v>
      </c>
    </row>
    <row r="484" spans="1:6" ht="22.5">
      <c r="A484" s="95">
        <f t="shared" si="7"/>
        <v>466</v>
      </c>
      <c r="B484" s="78" t="s">
        <v>507</v>
      </c>
      <c r="C484" s="79" t="s">
        <v>635</v>
      </c>
      <c r="D484" s="79" t="s">
        <v>355</v>
      </c>
      <c r="E484" s="79"/>
      <c r="F484" s="80">
        <v>15.9</v>
      </c>
    </row>
    <row r="485" spans="1:6" ht="12.75">
      <c r="A485" s="95">
        <f t="shared" si="7"/>
        <v>467</v>
      </c>
      <c r="B485" s="78" t="s">
        <v>356</v>
      </c>
      <c r="C485" s="79" t="s">
        <v>635</v>
      </c>
      <c r="D485" s="79" t="s">
        <v>357</v>
      </c>
      <c r="E485" s="79"/>
      <c r="F485" s="80">
        <v>15.9</v>
      </c>
    </row>
    <row r="486" spans="1:6" ht="12.75">
      <c r="A486" s="95">
        <f t="shared" si="7"/>
        <v>468</v>
      </c>
      <c r="B486" s="78" t="s">
        <v>688</v>
      </c>
      <c r="C486" s="79" t="s">
        <v>635</v>
      </c>
      <c r="D486" s="79" t="s">
        <v>357</v>
      </c>
      <c r="E486" s="79" t="s">
        <v>400</v>
      </c>
      <c r="F486" s="80">
        <v>15.9</v>
      </c>
    </row>
    <row r="487" spans="1:6" ht="12.75">
      <c r="A487" s="95">
        <f t="shared" si="7"/>
        <v>469</v>
      </c>
      <c r="B487" s="78" t="s">
        <v>405</v>
      </c>
      <c r="C487" s="79" t="s">
        <v>635</v>
      </c>
      <c r="D487" s="79" t="s">
        <v>357</v>
      </c>
      <c r="E487" s="79" t="s">
        <v>406</v>
      </c>
      <c r="F487" s="80">
        <v>15.9</v>
      </c>
    </row>
    <row r="488" spans="1:6" ht="56.25">
      <c r="A488" s="95">
        <f t="shared" si="7"/>
        <v>470</v>
      </c>
      <c r="B488" s="78" t="s">
        <v>693</v>
      </c>
      <c r="C488" s="79" t="s">
        <v>694</v>
      </c>
      <c r="D488" s="79"/>
      <c r="E488" s="79"/>
      <c r="F488" s="80">
        <v>497.9</v>
      </c>
    </row>
    <row r="489" spans="1:6" ht="22.5">
      <c r="A489" s="95">
        <f t="shared" si="7"/>
        <v>471</v>
      </c>
      <c r="B489" s="78" t="s">
        <v>507</v>
      </c>
      <c r="C489" s="79" t="s">
        <v>694</v>
      </c>
      <c r="D489" s="79" t="s">
        <v>355</v>
      </c>
      <c r="E489" s="79"/>
      <c r="F489" s="80">
        <v>497.9</v>
      </c>
    </row>
    <row r="490" spans="1:6" ht="12.75">
      <c r="A490" s="95">
        <f t="shared" si="7"/>
        <v>472</v>
      </c>
      <c r="B490" s="78" t="s">
        <v>356</v>
      </c>
      <c r="C490" s="79" t="s">
        <v>694</v>
      </c>
      <c r="D490" s="79" t="s">
        <v>357</v>
      </c>
      <c r="E490" s="79"/>
      <c r="F490" s="80">
        <v>497.9</v>
      </c>
    </row>
    <row r="491" spans="1:6" ht="12.75">
      <c r="A491" s="95">
        <f t="shared" si="7"/>
        <v>473</v>
      </c>
      <c r="B491" s="78" t="s">
        <v>688</v>
      </c>
      <c r="C491" s="79" t="s">
        <v>694</v>
      </c>
      <c r="D491" s="79" t="s">
        <v>357</v>
      </c>
      <c r="E491" s="79" t="s">
        <v>400</v>
      </c>
      <c r="F491" s="80">
        <v>497.9</v>
      </c>
    </row>
    <row r="492" spans="1:6" ht="12.75">
      <c r="A492" s="95">
        <f t="shared" si="7"/>
        <v>474</v>
      </c>
      <c r="B492" s="78" t="s">
        <v>405</v>
      </c>
      <c r="C492" s="79" t="s">
        <v>694</v>
      </c>
      <c r="D492" s="79" t="s">
        <v>357</v>
      </c>
      <c r="E492" s="79" t="s">
        <v>406</v>
      </c>
      <c r="F492" s="80">
        <v>497.9</v>
      </c>
    </row>
    <row r="493" spans="1:6" ht="56.25">
      <c r="A493" s="95">
        <f t="shared" si="7"/>
        <v>475</v>
      </c>
      <c r="B493" s="78" t="s">
        <v>358</v>
      </c>
      <c r="C493" s="79" t="s">
        <v>359</v>
      </c>
      <c r="D493" s="79"/>
      <c r="E493" s="79"/>
      <c r="F493" s="80">
        <v>1888.4</v>
      </c>
    </row>
    <row r="494" spans="1:6" ht="22.5">
      <c r="A494" s="95">
        <f t="shared" si="7"/>
        <v>476</v>
      </c>
      <c r="B494" s="78" t="s">
        <v>507</v>
      </c>
      <c r="C494" s="79" t="s">
        <v>359</v>
      </c>
      <c r="D494" s="79" t="s">
        <v>355</v>
      </c>
      <c r="E494" s="79"/>
      <c r="F494" s="80">
        <v>1888.4</v>
      </c>
    </row>
    <row r="495" spans="1:6" ht="12.75">
      <c r="A495" s="95">
        <f t="shared" si="7"/>
        <v>477</v>
      </c>
      <c r="B495" s="78" t="s">
        <v>356</v>
      </c>
      <c r="C495" s="79" t="s">
        <v>359</v>
      </c>
      <c r="D495" s="79" t="s">
        <v>357</v>
      </c>
      <c r="E495" s="79"/>
      <c r="F495" s="80">
        <v>1888.4</v>
      </c>
    </row>
    <row r="496" spans="1:6" ht="12.75">
      <c r="A496" s="95">
        <f t="shared" si="7"/>
        <v>478</v>
      </c>
      <c r="B496" s="78" t="s">
        <v>688</v>
      </c>
      <c r="C496" s="79" t="s">
        <v>359</v>
      </c>
      <c r="D496" s="79" t="s">
        <v>357</v>
      </c>
      <c r="E496" s="79" t="s">
        <v>400</v>
      </c>
      <c r="F496" s="80">
        <v>1888.4</v>
      </c>
    </row>
    <row r="497" spans="1:6" ht="12.75">
      <c r="A497" s="95">
        <f t="shared" si="7"/>
        <v>479</v>
      </c>
      <c r="B497" s="78" t="s">
        <v>405</v>
      </c>
      <c r="C497" s="79" t="s">
        <v>359</v>
      </c>
      <c r="D497" s="79" t="s">
        <v>357</v>
      </c>
      <c r="E497" s="79" t="s">
        <v>406</v>
      </c>
      <c r="F497" s="80">
        <v>1888.4</v>
      </c>
    </row>
    <row r="498" spans="1:6" ht="67.5">
      <c r="A498" s="95">
        <f t="shared" si="7"/>
        <v>480</v>
      </c>
      <c r="B498" s="81" t="s">
        <v>360</v>
      </c>
      <c r="C498" s="79" t="s">
        <v>361</v>
      </c>
      <c r="D498" s="79"/>
      <c r="E498" s="79"/>
      <c r="F498" s="80">
        <v>49.8</v>
      </c>
    </row>
    <row r="499" spans="1:6" ht="22.5">
      <c r="A499" s="95">
        <f t="shared" si="7"/>
        <v>481</v>
      </c>
      <c r="B499" s="78" t="s">
        <v>507</v>
      </c>
      <c r="C499" s="79" t="s">
        <v>361</v>
      </c>
      <c r="D499" s="79" t="s">
        <v>355</v>
      </c>
      <c r="E499" s="79"/>
      <c r="F499" s="80">
        <v>49.8</v>
      </c>
    </row>
    <row r="500" spans="1:6" ht="12.75">
      <c r="A500" s="95">
        <f t="shared" si="7"/>
        <v>482</v>
      </c>
      <c r="B500" s="78" t="s">
        <v>356</v>
      </c>
      <c r="C500" s="79" t="s">
        <v>361</v>
      </c>
      <c r="D500" s="79" t="s">
        <v>357</v>
      </c>
      <c r="E500" s="79"/>
      <c r="F500" s="80">
        <v>49.8</v>
      </c>
    </row>
    <row r="501" spans="1:6" ht="12.75">
      <c r="A501" s="95">
        <f t="shared" si="7"/>
        <v>483</v>
      </c>
      <c r="B501" s="78" t="s">
        <v>688</v>
      </c>
      <c r="C501" s="79" t="s">
        <v>361</v>
      </c>
      <c r="D501" s="79" t="s">
        <v>357</v>
      </c>
      <c r="E501" s="79" t="s">
        <v>400</v>
      </c>
      <c r="F501" s="80">
        <v>49.8</v>
      </c>
    </row>
    <row r="502" spans="1:6" ht="12.75">
      <c r="A502" s="95">
        <f t="shared" si="7"/>
        <v>484</v>
      </c>
      <c r="B502" s="78" t="s">
        <v>405</v>
      </c>
      <c r="C502" s="79" t="s">
        <v>361</v>
      </c>
      <c r="D502" s="79" t="s">
        <v>357</v>
      </c>
      <c r="E502" s="79" t="s">
        <v>406</v>
      </c>
      <c r="F502" s="80">
        <v>49.8</v>
      </c>
    </row>
    <row r="503" spans="1:6" ht="33.75">
      <c r="A503" s="95">
        <f t="shared" si="7"/>
        <v>485</v>
      </c>
      <c r="B503" s="78" t="s">
        <v>362</v>
      </c>
      <c r="C503" s="79" t="s">
        <v>363</v>
      </c>
      <c r="D503" s="79"/>
      <c r="E503" s="79"/>
      <c r="F503" s="80">
        <v>152</v>
      </c>
    </row>
    <row r="504" spans="1:6" ht="67.5">
      <c r="A504" s="95">
        <f t="shared" si="7"/>
        <v>486</v>
      </c>
      <c r="B504" s="81" t="s">
        <v>364</v>
      </c>
      <c r="C504" s="79" t="s">
        <v>365</v>
      </c>
      <c r="D504" s="79"/>
      <c r="E504" s="79"/>
      <c r="F504" s="80">
        <v>75</v>
      </c>
    </row>
    <row r="505" spans="1:6" ht="22.5">
      <c r="A505" s="95">
        <f t="shared" si="7"/>
        <v>487</v>
      </c>
      <c r="B505" s="78" t="s">
        <v>511</v>
      </c>
      <c r="C505" s="79" t="s">
        <v>365</v>
      </c>
      <c r="D505" s="79" t="s">
        <v>512</v>
      </c>
      <c r="E505" s="79"/>
      <c r="F505" s="80">
        <v>75</v>
      </c>
    </row>
    <row r="506" spans="1:6" ht="22.5">
      <c r="A506" s="95">
        <f t="shared" si="7"/>
        <v>488</v>
      </c>
      <c r="B506" s="78" t="s">
        <v>573</v>
      </c>
      <c r="C506" s="79" t="s">
        <v>365</v>
      </c>
      <c r="D506" s="79" t="s">
        <v>513</v>
      </c>
      <c r="E506" s="79"/>
      <c r="F506" s="80">
        <v>75</v>
      </c>
    </row>
    <row r="507" spans="1:6" ht="12.75">
      <c r="A507" s="95">
        <f t="shared" si="7"/>
        <v>489</v>
      </c>
      <c r="B507" s="78" t="s">
        <v>688</v>
      </c>
      <c r="C507" s="79" t="s">
        <v>365</v>
      </c>
      <c r="D507" s="79" t="s">
        <v>513</v>
      </c>
      <c r="E507" s="79" t="s">
        <v>400</v>
      </c>
      <c r="F507" s="80">
        <v>75</v>
      </c>
    </row>
    <row r="508" spans="1:6" ht="12.75">
      <c r="A508" s="95">
        <f t="shared" si="7"/>
        <v>490</v>
      </c>
      <c r="B508" s="78" t="s">
        <v>405</v>
      </c>
      <c r="C508" s="79" t="s">
        <v>365</v>
      </c>
      <c r="D508" s="79" t="s">
        <v>513</v>
      </c>
      <c r="E508" s="79" t="s">
        <v>406</v>
      </c>
      <c r="F508" s="80">
        <v>75</v>
      </c>
    </row>
    <row r="509" spans="1:6" ht="67.5">
      <c r="A509" s="95">
        <f t="shared" si="7"/>
        <v>491</v>
      </c>
      <c r="B509" s="81" t="s">
        <v>0</v>
      </c>
      <c r="C509" s="79" t="s">
        <v>1</v>
      </c>
      <c r="D509" s="79"/>
      <c r="E509" s="79"/>
      <c r="F509" s="80">
        <v>77</v>
      </c>
    </row>
    <row r="510" spans="1:6" ht="22.5">
      <c r="A510" s="95">
        <f t="shared" si="7"/>
        <v>492</v>
      </c>
      <c r="B510" s="78" t="s">
        <v>507</v>
      </c>
      <c r="C510" s="79" t="s">
        <v>1</v>
      </c>
      <c r="D510" s="79" t="s">
        <v>355</v>
      </c>
      <c r="E510" s="79"/>
      <c r="F510" s="80">
        <v>77</v>
      </c>
    </row>
    <row r="511" spans="1:6" ht="12.75">
      <c r="A511" s="95">
        <f t="shared" si="7"/>
        <v>493</v>
      </c>
      <c r="B511" s="78" t="s">
        <v>356</v>
      </c>
      <c r="C511" s="79" t="s">
        <v>1</v>
      </c>
      <c r="D511" s="79" t="s">
        <v>357</v>
      </c>
      <c r="E511" s="79"/>
      <c r="F511" s="80">
        <v>77</v>
      </c>
    </row>
    <row r="512" spans="1:6" ht="12.75">
      <c r="A512" s="95">
        <f t="shared" si="7"/>
        <v>494</v>
      </c>
      <c r="B512" s="78" t="s">
        <v>688</v>
      </c>
      <c r="C512" s="79" t="s">
        <v>1</v>
      </c>
      <c r="D512" s="79" t="s">
        <v>357</v>
      </c>
      <c r="E512" s="79" t="s">
        <v>400</v>
      </c>
      <c r="F512" s="80">
        <v>77</v>
      </c>
    </row>
    <row r="513" spans="1:6" ht="12.75">
      <c r="A513" s="95">
        <f t="shared" si="7"/>
        <v>495</v>
      </c>
      <c r="B513" s="78" t="s">
        <v>405</v>
      </c>
      <c r="C513" s="79" t="s">
        <v>1</v>
      </c>
      <c r="D513" s="79" t="s">
        <v>357</v>
      </c>
      <c r="E513" s="79" t="s">
        <v>406</v>
      </c>
      <c r="F513" s="80">
        <v>77</v>
      </c>
    </row>
    <row r="514" spans="1:6" ht="12.75">
      <c r="A514" s="95">
        <f t="shared" si="7"/>
        <v>496</v>
      </c>
      <c r="B514" s="78" t="s">
        <v>2</v>
      </c>
      <c r="C514" s="79" t="s">
        <v>3</v>
      </c>
      <c r="D514" s="79"/>
      <c r="E514" s="79"/>
      <c r="F514" s="80">
        <v>1889.2</v>
      </c>
    </row>
    <row r="515" spans="1:6" ht="56.25">
      <c r="A515" s="95">
        <f t="shared" si="7"/>
        <v>497</v>
      </c>
      <c r="B515" s="78" t="s">
        <v>638</v>
      </c>
      <c r="C515" s="79" t="s">
        <v>639</v>
      </c>
      <c r="D515" s="79"/>
      <c r="E515" s="79"/>
      <c r="F515" s="80">
        <v>264.3</v>
      </c>
    </row>
    <row r="516" spans="1:6" ht="12.75">
      <c r="A516" s="95">
        <f t="shared" si="7"/>
        <v>498</v>
      </c>
      <c r="B516" s="78" t="s">
        <v>6</v>
      </c>
      <c r="C516" s="79" t="s">
        <v>639</v>
      </c>
      <c r="D516" s="79" t="s">
        <v>7</v>
      </c>
      <c r="E516" s="79"/>
      <c r="F516" s="80">
        <v>264.3</v>
      </c>
    </row>
    <row r="517" spans="1:6" ht="22.5">
      <c r="A517" s="95">
        <f t="shared" si="7"/>
        <v>499</v>
      </c>
      <c r="B517" s="78" t="s">
        <v>8</v>
      </c>
      <c r="C517" s="79" t="s">
        <v>639</v>
      </c>
      <c r="D517" s="79" t="s">
        <v>9</v>
      </c>
      <c r="E517" s="79"/>
      <c r="F517" s="80">
        <v>264.3</v>
      </c>
    </row>
    <row r="518" spans="1:6" ht="12.75">
      <c r="A518" s="95">
        <f t="shared" si="7"/>
        <v>500</v>
      </c>
      <c r="B518" s="78" t="s">
        <v>264</v>
      </c>
      <c r="C518" s="79" t="s">
        <v>639</v>
      </c>
      <c r="D518" s="79" t="s">
        <v>9</v>
      </c>
      <c r="E518" s="79" t="s">
        <v>423</v>
      </c>
      <c r="F518" s="80">
        <v>264.3</v>
      </c>
    </row>
    <row r="519" spans="1:6" ht="12.75">
      <c r="A519" s="95">
        <f t="shared" si="7"/>
        <v>501</v>
      </c>
      <c r="B519" s="78" t="s">
        <v>428</v>
      </c>
      <c r="C519" s="79" t="s">
        <v>639</v>
      </c>
      <c r="D519" s="79" t="s">
        <v>9</v>
      </c>
      <c r="E519" s="79" t="s">
        <v>429</v>
      </c>
      <c r="F519" s="80">
        <v>264.3</v>
      </c>
    </row>
    <row r="520" spans="1:6" ht="56.25">
      <c r="A520" s="95">
        <f t="shared" si="7"/>
        <v>502</v>
      </c>
      <c r="B520" s="78" t="s">
        <v>822</v>
      </c>
      <c r="C520" s="79" t="s">
        <v>823</v>
      </c>
      <c r="D520" s="79"/>
      <c r="E520" s="79"/>
      <c r="F520" s="80">
        <v>704.9</v>
      </c>
    </row>
    <row r="521" spans="1:6" ht="12.75">
      <c r="A521" s="95">
        <f t="shared" si="7"/>
        <v>503</v>
      </c>
      <c r="B521" s="78" t="s">
        <v>6</v>
      </c>
      <c r="C521" s="79" t="s">
        <v>823</v>
      </c>
      <c r="D521" s="79" t="s">
        <v>7</v>
      </c>
      <c r="E521" s="79"/>
      <c r="F521" s="80">
        <v>704.9</v>
      </c>
    </row>
    <row r="522" spans="1:6" ht="22.5">
      <c r="A522" s="95">
        <f t="shared" si="7"/>
        <v>504</v>
      </c>
      <c r="B522" s="78" t="s">
        <v>8</v>
      </c>
      <c r="C522" s="79" t="s">
        <v>823</v>
      </c>
      <c r="D522" s="79" t="s">
        <v>9</v>
      </c>
      <c r="E522" s="79"/>
      <c r="F522" s="80">
        <v>704.9</v>
      </c>
    </row>
    <row r="523" spans="1:6" ht="12.75">
      <c r="A523" s="95">
        <f t="shared" si="7"/>
        <v>505</v>
      </c>
      <c r="B523" s="78" t="s">
        <v>264</v>
      </c>
      <c r="C523" s="79" t="s">
        <v>823</v>
      </c>
      <c r="D523" s="79" t="s">
        <v>9</v>
      </c>
      <c r="E523" s="79" t="s">
        <v>423</v>
      </c>
      <c r="F523" s="80">
        <v>704.9</v>
      </c>
    </row>
    <row r="524" spans="1:6" ht="12.75">
      <c r="A524" s="95">
        <f t="shared" si="7"/>
        <v>506</v>
      </c>
      <c r="B524" s="78" t="s">
        <v>428</v>
      </c>
      <c r="C524" s="79" t="s">
        <v>823</v>
      </c>
      <c r="D524" s="79" t="s">
        <v>9</v>
      </c>
      <c r="E524" s="79" t="s">
        <v>429</v>
      </c>
      <c r="F524" s="80">
        <v>704.9</v>
      </c>
    </row>
    <row r="525" spans="1:6" ht="67.5">
      <c r="A525" s="95">
        <f t="shared" si="7"/>
        <v>507</v>
      </c>
      <c r="B525" s="81" t="s">
        <v>4</v>
      </c>
      <c r="C525" s="79" t="s">
        <v>5</v>
      </c>
      <c r="D525" s="79"/>
      <c r="E525" s="79"/>
      <c r="F525" s="80">
        <v>920</v>
      </c>
    </row>
    <row r="526" spans="1:6" ht="12.75">
      <c r="A526" s="95">
        <f t="shared" si="7"/>
        <v>508</v>
      </c>
      <c r="B526" s="78" t="s">
        <v>6</v>
      </c>
      <c r="C526" s="79" t="s">
        <v>5</v>
      </c>
      <c r="D526" s="79" t="s">
        <v>7</v>
      </c>
      <c r="E526" s="79"/>
      <c r="F526" s="80">
        <v>920</v>
      </c>
    </row>
    <row r="527" spans="1:6" ht="22.5">
      <c r="A527" s="95">
        <f t="shared" si="7"/>
        <v>509</v>
      </c>
      <c r="B527" s="78" t="s">
        <v>8</v>
      </c>
      <c r="C527" s="79" t="s">
        <v>5</v>
      </c>
      <c r="D527" s="79" t="s">
        <v>9</v>
      </c>
      <c r="E527" s="79"/>
      <c r="F527" s="80">
        <v>920</v>
      </c>
    </row>
    <row r="528" spans="1:6" ht="12.75">
      <c r="A528" s="95">
        <f t="shared" si="7"/>
        <v>510</v>
      </c>
      <c r="B528" s="78" t="s">
        <v>264</v>
      </c>
      <c r="C528" s="79" t="s">
        <v>5</v>
      </c>
      <c r="D528" s="79" t="s">
        <v>9</v>
      </c>
      <c r="E528" s="79" t="s">
        <v>423</v>
      </c>
      <c r="F528" s="80">
        <v>920</v>
      </c>
    </row>
    <row r="529" spans="1:6" ht="12.75">
      <c r="A529" s="95">
        <f t="shared" si="7"/>
        <v>511</v>
      </c>
      <c r="B529" s="78" t="s">
        <v>428</v>
      </c>
      <c r="C529" s="79" t="s">
        <v>5</v>
      </c>
      <c r="D529" s="79" t="s">
        <v>9</v>
      </c>
      <c r="E529" s="79" t="s">
        <v>429</v>
      </c>
      <c r="F529" s="80">
        <v>920</v>
      </c>
    </row>
    <row r="530" spans="1:6" ht="33.75">
      <c r="A530" s="95">
        <f t="shared" si="7"/>
        <v>512</v>
      </c>
      <c r="B530" s="78" t="s">
        <v>586</v>
      </c>
      <c r="C530" s="79" t="s">
        <v>559</v>
      </c>
      <c r="D530" s="79"/>
      <c r="E530" s="79"/>
      <c r="F530" s="80">
        <v>200</v>
      </c>
    </row>
    <row r="531" spans="1:6" ht="12.75">
      <c r="A531" s="95">
        <f t="shared" si="7"/>
        <v>513</v>
      </c>
      <c r="B531" s="78" t="s">
        <v>349</v>
      </c>
      <c r="C531" s="79" t="s">
        <v>560</v>
      </c>
      <c r="D531" s="79"/>
      <c r="E531" s="79"/>
      <c r="F531" s="80">
        <v>200</v>
      </c>
    </row>
    <row r="532" spans="1:6" ht="78.75">
      <c r="A532" s="95">
        <f t="shared" si="7"/>
        <v>514</v>
      </c>
      <c r="B532" s="81" t="s">
        <v>203</v>
      </c>
      <c r="C532" s="79" t="s">
        <v>204</v>
      </c>
      <c r="D532" s="79"/>
      <c r="E532" s="79"/>
      <c r="F532" s="80">
        <v>150</v>
      </c>
    </row>
    <row r="533" spans="1:6" ht="12.75">
      <c r="A533" s="95">
        <f aca="true" t="shared" si="8" ref="A533:A596">A532+1</f>
        <v>515</v>
      </c>
      <c r="B533" s="78" t="s">
        <v>537</v>
      </c>
      <c r="C533" s="79" t="s">
        <v>204</v>
      </c>
      <c r="D533" s="79" t="s">
        <v>538</v>
      </c>
      <c r="E533" s="79"/>
      <c r="F533" s="80">
        <v>150</v>
      </c>
    </row>
    <row r="534" spans="1:6" ht="33.75">
      <c r="A534" s="95">
        <f t="shared" si="8"/>
        <v>516</v>
      </c>
      <c r="B534" s="78" t="s">
        <v>741</v>
      </c>
      <c r="C534" s="79" t="s">
        <v>204</v>
      </c>
      <c r="D534" s="79" t="s">
        <v>742</v>
      </c>
      <c r="E534" s="79"/>
      <c r="F534" s="80">
        <v>150</v>
      </c>
    </row>
    <row r="535" spans="1:6" ht="12.75">
      <c r="A535" s="95">
        <f t="shared" si="8"/>
        <v>517</v>
      </c>
      <c r="B535" s="78" t="s">
        <v>735</v>
      </c>
      <c r="C535" s="79" t="s">
        <v>204</v>
      </c>
      <c r="D535" s="79" t="s">
        <v>742</v>
      </c>
      <c r="E535" s="79" t="s">
        <v>390</v>
      </c>
      <c r="F535" s="80">
        <v>150</v>
      </c>
    </row>
    <row r="536" spans="1:6" ht="12.75">
      <c r="A536" s="95">
        <f t="shared" si="8"/>
        <v>518</v>
      </c>
      <c r="B536" s="78" t="s">
        <v>473</v>
      </c>
      <c r="C536" s="79" t="s">
        <v>204</v>
      </c>
      <c r="D536" s="79" t="s">
        <v>742</v>
      </c>
      <c r="E536" s="79" t="s">
        <v>469</v>
      </c>
      <c r="F536" s="80">
        <v>150</v>
      </c>
    </row>
    <row r="537" spans="1:6" ht="90">
      <c r="A537" s="95">
        <f t="shared" si="8"/>
        <v>519</v>
      </c>
      <c r="B537" s="81" t="s">
        <v>587</v>
      </c>
      <c r="C537" s="79" t="s">
        <v>561</v>
      </c>
      <c r="D537" s="79"/>
      <c r="E537" s="79"/>
      <c r="F537" s="80">
        <v>40</v>
      </c>
    </row>
    <row r="538" spans="1:6" ht="12.75">
      <c r="A538" s="95">
        <f t="shared" si="8"/>
        <v>520</v>
      </c>
      <c r="B538" s="78" t="s">
        <v>537</v>
      </c>
      <c r="C538" s="79" t="s">
        <v>561</v>
      </c>
      <c r="D538" s="79" t="s">
        <v>538</v>
      </c>
      <c r="E538" s="79"/>
      <c r="F538" s="80">
        <v>40</v>
      </c>
    </row>
    <row r="539" spans="1:6" ht="33.75">
      <c r="A539" s="95">
        <f t="shared" si="8"/>
        <v>521</v>
      </c>
      <c r="B539" s="78" t="s">
        <v>741</v>
      </c>
      <c r="C539" s="79" t="s">
        <v>561</v>
      </c>
      <c r="D539" s="79" t="s">
        <v>742</v>
      </c>
      <c r="E539" s="79"/>
      <c r="F539" s="80">
        <v>40</v>
      </c>
    </row>
    <row r="540" spans="1:6" ht="12.75">
      <c r="A540" s="95">
        <f t="shared" si="8"/>
        <v>522</v>
      </c>
      <c r="B540" s="78" t="s">
        <v>735</v>
      </c>
      <c r="C540" s="79" t="s">
        <v>561</v>
      </c>
      <c r="D540" s="79" t="s">
        <v>742</v>
      </c>
      <c r="E540" s="79" t="s">
        <v>390</v>
      </c>
      <c r="F540" s="80">
        <v>40</v>
      </c>
    </row>
    <row r="541" spans="1:6" ht="12.75">
      <c r="A541" s="95">
        <f t="shared" si="8"/>
        <v>523</v>
      </c>
      <c r="B541" s="78" t="s">
        <v>473</v>
      </c>
      <c r="C541" s="79" t="s">
        <v>561</v>
      </c>
      <c r="D541" s="79" t="s">
        <v>742</v>
      </c>
      <c r="E541" s="79" t="s">
        <v>469</v>
      </c>
      <c r="F541" s="80">
        <v>40</v>
      </c>
    </row>
    <row r="542" spans="1:6" ht="78.75">
      <c r="A542" s="95">
        <f t="shared" si="8"/>
        <v>524</v>
      </c>
      <c r="B542" s="81" t="s">
        <v>588</v>
      </c>
      <c r="C542" s="79" t="s">
        <v>562</v>
      </c>
      <c r="D542" s="79"/>
      <c r="E542" s="79"/>
      <c r="F542" s="80">
        <v>10</v>
      </c>
    </row>
    <row r="543" spans="1:6" ht="12.75">
      <c r="A543" s="95">
        <f t="shared" si="8"/>
        <v>525</v>
      </c>
      <c r="B543" s="78" t="s">
        <v>537</v>
      </c>
      <c r="C543" s="79" t="s">
        <v>562</v>
      </c>
      <c r="D543" s="79" t="s">
        <v>538</v>
      </c>
      <c r="E543" s="79"/>
      <c r="F543" s="80">
        <v>10</v>
      </c>
    </row>
    <row r="544" spans="1:6" ht="33.75">
      <c r="A544" s="95">
        <f t="shared" si="8"/>
        <v>526</v>
      </c>
      <c r="B544" s="78" t="s">
        <v>741</v>
      </c>
      <c r="C544" s="79" t="s">
        <v>562</v>
      </c>
      <c r="D544" s="79" t="s">
        <v>742</v>
      </c>
      <c r="E544" s="79"/>
      <c r="F544" s="80">
        <v>10</v>
      </c>
    </row>
    <row r="545" spans="1:6" ht="12.75">
      <c r="A545" s="95">
        <f t="shared" si="8"/>
        <v>527</v>
      </c>
      <c r="B545" s="78" t="s">
        <v>735</v>
      </c>
      <c r="C545" s="79" t="s">
        <v>562</v>
      </c>
      <c r="D545" s="79" t="s">
        <v>742</v>
      </c>
      <c r="E545" s="79" t="s">
        <v>390</v>
      </c>
      <c r="F545" s="80">
        <v>10</v>
      </c>
    </row>
    <row r="546" spans="1:6" ht="12.75">
      <c r="A546" s="95">
        <f t="shared" si="8"/>
        <v>528</v>
      </c>
      <c r="B546" s="78" t="s">
        <v>473</v>
      </c>
      <c r="C546" s="79" t="s">
        <v>562</v>
      </c>
      <c r="D546" s="79" t="s">
        <v>742</v>
      </c>
      <c r="E546" s="79" t="s">
        <v>469</v>
      </c>
      <c r="F546" s="80">
        <v>10</v>
      </c>
    </row>
    <row r="547" spans="1:6" ht="22.5">
      <c r="A547" s="95">
        <f t="shared" si="8"/>
        <v>529</v>
      </c>
      <c r="B547" s="78" t="s">
        <v>548</v>
      </c>
      <c r="C547" s="79" t="s">
        <v>549</v>
      </c>
      <c r="D547" s="79"/>
      <c r="E547" s="79"/>
      <c r="F547" s="80">
        <v>16128.8</v>
      </c>
    </row>
    <row r="548" spans="1:6" ht="12.75">
      <c r="A548" s="95">
        <f t="shared" si="8"/>
        <v>530</v>
      </c>
      <c r="B548" s="78" t="s">
        <v>349</v>
      </c>
      <c r="C548" s="79" t="s">
        <v>550</v>
      </c>
      <c r="D548" s="79"/>
      <c r="E548" s="79"/>
      <c r="F548" s="80">
        <v>16128.8</v>
      </c>
    </row>
    <row r="549" spans="1:6" ht="56.25">
      <c r="A549" s="95">
        <f t="shared" si="8"/>
        <v>531</v>
      </c>
      <c r="B549" s="78" t="s">
        <v>832</v>
      </c>
      <c r="C549" s="79" t="s">
        <v>46</v>
      </c>
      <c r="D549" s="79"/>
      <c r="E549" s="79"/>
      <c r="F549" s="80">
        <v>110</v>
      </c>
    </row>
    <row r="550" spans="1:6" ht="22.5">
      <c r="A550" s="95">
        <f t="shared" si="8"/>
        <v>532</v>
      </c>
      <c r="B550" s="78" t="s">
        <v>511</v>
      </c>
      <c r="C550" s="79" t="s">
        <v>46</v>
      </c>
      <c r="D550" s="79" t="s">
        <v>512</v>
      </c>
      <c r="E550" s="79"/>
      <c r="F550" s="80">
        <v>110</v>
      </c>
    </row>
    <row r="551" spans="1:6" ht="22.5">
      <c r="A551" s="95">
        <f t="shared" si="8"/>
        <v>533</v>
      </c>
      <c r="B551" s="78" t="s">
        <v>573</v>
      </c>
      <c r="C551" s="79" t="s">
        <v>46</v>
      </c>
      <c r="D551" s="79" t="s">
        <v>513</v>
      </c>
      <c r="E551" s="79"/>
      <c r="F551" s="80">
        <v>110</v>
      </c>
    </row>
    <row r="552" spans="1:6" ht="12.75">
      <c r="A552" s="95">
        <f t="shared" si="8"/>
        <v>534</v>
      </c>
      <c r="B552" s="78" t="s">
        <v>688</v>
      </c>
      <c r="C552" s="79" t="s">
        <v>46</v>
      </c>
      <c r="D552" s="79" t="s">
        <v>513</v>
      </c>
      <c r="E552" s="79" t="s">
        <v>400</v>
      </c>
      <c r="F552" s="80">
        <v>110</v>
      </c>
    </row>
    <row r="553" spans="1:6" ht="12.75">
      <c r="A553" s="95">
        <f t="shared" si="8"/>
        <v>535</v>
      </c>
      <c r="B553" s="78" t="s">
        <v>401</v>
      </c>
      <c r="C553" s="79" t="s">
        <v>46</v>
      </c>
      <c r="D553" s="79" t="s">
        <v>513</v>
      </c>
      <c r="E553" s="79" t="s">
        <v>402</v>
      </c>
      <c r="F553" s="80">
        <v>28.8</v>
      </c>
    </row>
    <row r="554" spans="1:6" ht="12.75">
      <c r="A554" s="95">
        <f t="shared" si="8"/>
        <v>536</v>
      </c>
      <c r="B554" s="78" t="s">
        <v>403</v>
      </c>
      <c r="C554" s="79" t="s">
        <v>46</v>
      </c>
      <c r="D554" s="79" t="s">
        <v>513</v>
      </c>
      <c r="E554" s="79" t="s">
        <v>404</v>
      </c>
      <c r="F554" s="80">
        <v>81.2</v>
      </c>
    </row>
    <row r="555" spans="1:6" ht="90">
      <c r="A555" s="95">
        <f t="shared" si="8"/>
        <v>537</v>
      </c>
      <c r="B555" s="81" t="s">
        <v>551</v>
      </c>
      <c r="C555" s="79" t="s">
        <v>552</v>
      </c>
      <c r="D555" s="79"/>
      <c r="E555" s="79"/>
      <c r="F555" s="80">
        <v>16018.8</v>
      </c>
    </row>
    <row r="556" spans="1:6" ht="12.75">
      <c r="A556" s="95">
        <f t="shared" si="8"/>
        <v>538</v>
      </c>
      <c r="B556" s="78" t="s">
        <v>537</v>
      </c>
      <c r="C556" s="79" t="s">
        <v>552</v>
      </c>
      <c r="D556" s="79" t="s">
        <v>538</v>
      </c>
      <c r="E556" s="79"/>
      <c r="F556" s="80">
        <v>16018.8</v>
      </c>
    </row>
    <row r="557" spans="1:6" ht="33.75">
      <c r="A557" s="95">
        <f t="shared" si="8"/>
        <v>539</v>
      </c>
      <c r="B557" s="78" t="s">
        <v>741</v>
      </c>
      <c r="C557" s="79" t="s">
        <v>552</v>
      </c>
      <c r="D557" s="79" t="s">
        <v>742</v>
      </c>
      <c r="E557" s="79"/>
      <c r="F557" s="80">
        <v>16018.8</v>
      </c>
    </row>
    <row r="558" spans="1:6" ht="12.75">
      <c r="A558" s="95">
        <f t="shared" si="8"/>
        <v>540</v>
      </c>
      <c r="B558" s="78" t="s">
        <v>735</v>
      </c>
      <c r="C558" s="79" t="s">
        <v>552</v>
      </c>
      <c r="D558" s="79" t="s">
        <v>742</v>
      </c>
      <c r="E558" s="79" t="s">
        <v>390</v>
      </c>
      <c r="F558" s="80">
        <v>16018.8</v>
      </c>
    </row>
    <row r="559" spans="1:6" ht="12.75">
      <c r="A559" s="95">
        <f t="shared" si="8"/>
        <v>541</v>
      </c>
      <c r="B559" s="78" t="s">
        <v>393</v>
      </c>
      <c r="C559" s="79" t="s">
        <v>552</v>
      </c>
      <c r="D559" s="79" t="s">
        <v>742</v>
      </c>
      <c r="E559" s="79" t="s">
        <v>394</v>
      </c>
      <c r="F559" s="80">
        <v>16018.8</v>
      </c>
    </row>
    <row r="560" spans="1:6" ht="33.75">
      <c r="A560" s="95">
        <f t="shared" si="8"/>
        <v>542</v>
      </c>
      <c r="B560" s="78" t="s">
        <v>354</v>
      </c>
      <c r="C560" s="79" t="s">
        <v>348</v>
      </c>
      <c r="D560" s="79"/>
      <c r="E560" s="79"/>
      <c r="F560" s="80">
        <v>1063.1</v>
      </c>
    </row>
    <row r="561" spans="1:6" ht="12.75">
      <c r="A561" s="95">
        <f t="shared" si="8"/>
        <v>543</v>
      </c>
      <c r="B561" s="78" t="s">
        <v>349</v>
      </c>
      <c r="C561" s="79" t="s">
        <v>350</v>
      </c>
      <c r="D561" s="79"/>
      <c r="E561" s="79"/>
      <c r="F561" s="80">
        <v>1063.1</v>
      </c>
    </row>
    <row r="562" spans="1:6" ht="78.75">
      <c r="A562" s="95">
        <f t="shared" si="8"/>
        <v>544</v>
      </c>
      <c r="B562" s="81" t="s">
        <v>788</v>
      </c>
      <c r="C562" s="79" t="s">
        <v>523</v>
      </c>
      <c r="D562" s="79"/>
      <c r="E562" s="79"/>
      <c r="F562" s="80">
        <v>87.2</v>
      </c>
    </row>
    <row r="563" spans="1:6" ht="22.5">
      <c r="A563" s="95">
        <f t="shared" si="8"/>
        <v>545</v>
      </c>
      <c r="B563" s="78" t="s">
        <v>511</v>
      </c>
      <c r="C563" s="79" t="s">
        <v>523</v>
      </c>
      <c r="D563" s="79" t="s">
        <v>512</v>
      </c>
      <c r="E563" s="79"/>
      <c r="F563" s="80">
        <v>87.2</v>
      </c>
    </row>
    <row r="564" spans="1:6" ht="22.5">
      <c r="A564" s="95">
        <f t="shared" si="8"/>
        <v>546</v>
      </c>
      <c r="B564" s="78" t="s">
        <v>573</v>
      </c>
      <c r="C564" s="79" t="s">
        <v>523</v>
      </c>
      <c r="D564" s="79" t="s">
        <v>513</v>
      </c>
      <c r="E564" s="79"/>
      <c r="F564" s="80">
        <v>87.2</v>
      </c>
    </row>
    <row r="565" spans="1:6" ht="12.75">
      <c r="A565" s="95">
        <f t="shared" si="8"/>
        <v>547</v>
      </c>
      <c r="B565" s="78" t="s">
        <v>338</v>
      </c>
      <c r="C565" s="79" t="s">
        <v>523</v>
      </c>
      <c r="D565" s="79" t="s">
        <v>513</v>
      </c>
      <c r="E565" s="79" t="s">
        <v>480</v>
      </c>
      <c r="F565" s="80">
        <v>87.2</v>
      </c>
    </row>
    <row r="566" spans="1:6" ht="45">
      <c r="A566" s="95">
        <f t="shared" si="8"/>
        <v>548</v>
      </c>
      <c r="B566" s="78" t="s">
        <v>331</v>
      </c>
      <c r="C566" s="79" t="s">
        <v>523</v>
      </c>
      <c r="D566" s="79" t="s">
        <v>513</v>
      </c>
      <c r="E566" s="79" t="s">
        <v>485</v>
      </c>
      <c r="F566" s="80">
        <v>87.2</v>
      </c>
    </row>
    <row r="567" spans="1:6" ht="78.75">
      <c r="A567" s="95">
        <f t="shared" si="8"/>
        <v>549</v>
      </c>
      <c r="B567" s="81" t="s">
        <v>353</v>
      </c>
      <c r="C567" s="79" t="s">
        <v>524</v>
      </c>
      <c r="D567" s="79"/>
      <c r="E567" s="79"/>
      <c r="F567" s="80">
        <v>761.9</v>
      </c>
    </row>
    <row r="568" spans="1:6" ht="22.5">
      <c r="A568" s="95">
        <f t="shared" si="8"/>
        <v>550</v>
      </c>
      <c r="B568" s="78" t="s">
        <v>511</v>
      </c>
      <c r="C568" s="79" t="s">
        <v>524</v>
      </c>
      <c r="D568" s="79" t="s">
        <v>512</v>
      </c>
      <c r="E568" s="79"/>
      <c r="F568" s="80">
        <v>761.9</v>
      </c>
    </row>
    <row r="569" spans="1:6" ht="22.5">
      <c r="A569" s="95">
        <f t="shared" si="8"/>
        <v>551</v>
      </c>
      <c r="B569" s="78" t="s">
        <v>573</v>
      </c>
      <c r="C569" s="79" t="s">
        <v>524</v>
      </c>
      <c r="D569" s="79" t="s">
        <v>513</v>
      </c>
      <c r="E569" s="79"/>
      <c r="F569" s="80">
        <v>761.9</v>
      </c>
    </row>
    <row r="570" spans="1:6" ht="12.75">
      <c r="A570" s="95">
        <f t="shared" si="8"/>
        <v>552</v>
      </c>
      <c r="B570" s="78" t="s">
        <v>338</v>
      </c>
      <c r="C570" s="79" t="s">
        <v>524</v>
      </c>
      <c r="D570" s="79" t="s">
        <v>513</v>
      </c>
      <c r="E570" s="79" t="s">
        <v>480</v>
      </c>
      <c r="F570" s="80">
        <v>761.9</v>
      </c>
    </row>
    <row r="571" spans="1:6" ht="45">
      <c r="A571" s="95">
        <f t="shared" si="8"/>
        <v>553</v>
      </c>
      <c r="B571" s="78" t="s">
        <v>331</v>
      </c>
      <c r="C571" s="79" t="s">
        <v>524</v>
      </c>
      <c r="D571" s="79" t="s">
        <v>513</v>
      </c>
      <c r="E571" s="79" t="s">
        <v>485</v>
      </c>
      <c r="F571" s="80">
        <v>761.9</v>
      </c>
    </row>
    <row r="572" spans="1:6" ht="78.75">
      <c r="A572" s="95">
        <f t="shared" si="8"/>
        <v>554</v>
      </c>
      <c r="B572" s="81" t="s">
        <v>789</v>
      </c>
      <c r="C572" s="79" t="s">
        <v>525</v>
      </c>
      <c r="D572" s="79"/>
      <c r="E572" s="79"/>
      <c r="F572" s="80">
        <v>50</v>
      </c>
    </row>
    <row r="573" spans="1:6" ht="22.5">
      <c r="A573" s="95">
        <f t="shared" si="8"/>
        <v>555</v>
      </c>
      <c r="B573" s="78" t="s">
        <v>511</v>
      </c>
      <c r="C573" s="79" t="s">
        <v>525</v>
      </c>
      <c r="D573" s="79" t="s">
        <v>512</v>
      </c>
      <c r="E573" s="79"/>
      <c r="F573" s="80">
        <v>50</v>
      </c>
    </row>
    <row r="574" spans="1:6" ht="22.5">
      <c r="A574" s="95">
        <f t="shared" si="8"/>
        <v>556</v>
      </c>
      <c r="B574" s="78" t="s">
        <v>573</v>
      </c>
      <c r="C574" s="79" t="s">
        <v>525</v>
      </c>
      <c r="D574" s="79" t="s">
        <v>513</v>
      </c>
      <c r="E574" s="79"/>
      <c r="F574" s="80">
        <v>50</v>
      </c>
    </row>
    <row r="575" spans="1:6" ht="12.75">
      <c r="A575" s="95">
        <f t="shared" si="8"/>
        <v>557</v>
      </c>
      <c r="B575" s="78" t="s">
        <v>338</v>
      </c>
      <c r="C575" s="79" t="s">
        <v>525</v>
      </c>
      <c r="D575" s="79" t="s">
        <v>513</v>
      </c>
      <c r="E575" s="79" t="s">
        <v>480</v>
      </c>
      <c r="F575" s="80">
        <v>50</v>
      </c>
    </row>
    <row r="576" spans="1:6" ht="45">
      <c r="A576" s="95">
        <f t="shared" si="8"/>
        <v>558</v>
      </c>
      <c r="B576" s="78" t="s">
        <v>331</v>
      </c>
      <c r="C576" s="79" t="s">
        <v>525</v>
      </c>
      <c r="D576" s="79" t="s">
        <v>513</v>
      </c>
      <c r="E576" s="79" t="s">
        <v>485</v>
      </c>
      <c r="F576" s="80">
        <v>50</v>
      </c>
    </row>
    <row r="577" spans="1:6" ht="56.25">
      <c r="A577" s="95">
        <f t="shared" si="8"/>
        <v>559</v>
      </c>
      <c r="B577" s="78" t="s">
        <v>790</v>
      </c>
      <c r="C577" s="79" t="s">
        <v>526</v>
      </c>
      <c r="D577" s="79"/>
      <c r="E577" s="79"/>
      <c r="F577" s="80">
        <v>164</v>
      </c>
    </row>
    <row r="578" spans="1:6" ht="22.5">
      <c r="A578" s="95">
        <f t="shared" si="8"/>
        <v>560</v>
      </c>
      <c r="B578" s="78" t="s">
        <v>511</v>
      </c>
      <c r="C578" s="79" t="s">
        <v>526</v>
      </c>
      <c r="D578" s="79" t="s">
        <v>512</v>
      </c>
      <c r="E578" s="79"/>
      <c r="F578" s="80">
        <v>164</v>
      </c>
    </row>
    <row r="579" spans="1:6" ht="22.5">
      <c r="A579" s="95">
        <f t="shared" si="8"/>
        <v>561</v>
      </c>
      <c r="B579" s="78" t="s">
        <v>573</v>
      </c>
      <c r="C579" s="79" t="s">
        <v>526</v>
      </c>
      <c r="D579" s="79" t="s">
        <v>513</v>
      </c>
      <c r="E579" s="79"/>
      <c r="F579" s="80">
        <v>164</v>
      </c>
    </row>
    <row r="580" spans="1:6" ht="12.75">
      <c r="A580" s="95">
        <f t="shared" si="8"/>
        <v>562</v>
      </c>
      <c r="B580" s="78" t="s">
        <v>338</v>
      </c>
      <c r="C580" s="79" t="s">
        <v>526</v>
      </c>
      <c r="D580" s="79" t="s">
        <v>513</v>
      </c>
      <c r="E580" s="79" t="s">
        <v>480</v>
      </c>
      <c r="F580" s="80">
        <v>164</v>
      </c>
    </row>
    <row r="581" spans="1:6" ht="45">
      <c r="A581" s="95">
        <f t="shared" si="8"/>
        <v>563</v>
      </c>
      <c r="B581" s="78" t="s">
        <v>331</v>
      </c>
      <c r="C581" s="79" t="s">
        <v>526</v>
      </c>
      <c r="D581" s="79" t="s">
        <v>513</v>
      </c>
      <c r="E581" s="79" t="s">
        <v>485</v>
      </c>
      <c r="F581" s="80">
        <v>164</v>
      </c>
    </row>
    <row r="582" spans="1:6" ht="22.5">
      <c r="A582" s="95">
        <f t="shared" si="8"/>
        <v>564</v>
      </c>
      <c r="B582" s="78" t="s">
        <v>736</v>
      </c>
      <c r="C582" s="79" t="s">
        <v>737</v>
      </c>
      <c r="D582" s="79"/>
      <c r="E582" s="79"/>
      <c r="F582" s="80">
        <v>5985</v>
      </c>
    </row>
    <row r="583" spans="1:6" ht="22.5">
      <c r="A583" s="95">
        <f t="shared" si="8"/>
        <v>565</v>
      </c>
      <c r="B583" s="78" t="s">
        <v>738</v>
      </c>
      <c r="C583" s="79" t="s">
        <v>739</v>
      </c>
      <c r="D583" s="79"/>
      <c r="E583" s="79"/>
      <c r="F583" s="80">
        <v>301.7</v>
      </c>
    </row>
    <row r="584" spans="1:6" ht="90">
      <c r="A584" s="95">
        <f t="shared" si="8"/>
        <v>566</v>
      </c>
      <c r="B584" s="81" t="s">
        <v>583</v>
      </c>
      <c r="C584" s="79" t="s">
        <v>740</v>
      </c>
      <c r="D584" s="79"/>
      <c r="E584" s="79"/>
      <c r="F584" s="80">
        <v>49</v>
      </c>
    </row>
    <row r="585" spans="1:6" ht="12.75">
      <c r="A585" s="95">
        <f t="shared" si="8"/>
        <v>567</v>
      </c>
      <c r="B585" s="78" t="s">
        <v>537</v>
      </c>
      <c r="C585" s="79" t="s">
        <v>740</v>
      </c>
      <c r="D585" s="79" t="s">
        <v>538</v>
      </c>
      <c r="E585" s="79"/>
      <c r="F585" s="80">
        <v>49</v>
      </c>
    </row>
    <row r="586" spans="1:6" ht="33.75">
      <c r="A586" s="95">
        <f t="shared" si="8"/>
        <v>568</v>
      </c>
      <c r="B586" s="78" t="s">
        <v>741</v>
      </c>
      <c r="C586" s="79" t="s">
        <v>740</v>
      </c>
      <c r="D586" s="79" t="s">
        <v>742</v>
      </c>
      <c r="E586" s="79"/>
      <c r="F586" s="80">
        <v>49</v>
      </c>
    </row>
    <row r="587" spans="1:6" ht="12.75">
      <c r="A587" s="95">
        <f t="shared" si="8"/>
        <v>569</v>
      </c>
      <c r="B587" s="78" t="s">
        <v>735</v>
      </c>
      <c r="C587" s="79" t="s">
        <v>740</v>
      </c>
      <c r="D587" s="79" t="s">
        <v>742</v>
      </c>
      <c r="E587" s="79" t="s">
        <v>390</v>
      </c>
      <c r="F587" s="80">
        <v>49</v>
      </c>
    </row>
    <row r="588" spans="1:6" ht="12.75">
      <c r="A588" s="95">
        <f t="shared" si="8"/>
        <v>570</v>
      </c>
      <c r="B588" s="78" t="s">
        <v>391</v>
      </c>
      <c r="C588" s="79" t="s">
        <v>740</v>
      </c>
      <c r="D588" s="79" t="s">
        <v>742</v>
      </c>
      <c r="E588" s="79" t="s">
        <v>392</v>
      </c>
      <c r="F588" s="80">
        <v>49</v>
      </c>
    </row>
    <row r="589" spans="1:6" ht="78.75">
      <c r="A589" s="95">
        <f t="shared" si="8"/>
        <v>571</v>
      </c>
      <c r="B589" s="81" t="s">
        <v>200</v>
      </c>
      <c r="C589" s="79" t="s">
        <v>201</v>
      </c>
      <c r="D589" s="79"/>
      <c r="E589" s="79"/>
      <c r="F589" s="80">
        <v>252.7</v>
      </c>
    </row>
    <row r="590" spans="1:6" ht="12.75">
      <c r="A590" s="95">
        <f t="shared" si="8"/>
        <v>572</v>
      </c>
      <c r="B590" s="78" t="s">
        <v>537</v>
      </c>
      <c r="C590" s="79" t="s">
        <v>201</v>
      </c>
      <c r="D590" s="79" t="s">
        <v>538</v>
      </c>
      <c r="E590" s="79"/>
      <c r="F590" s="80">
        <v>252.7</v>
      </c>
    </row>
    <row r="591" spans="1:6" ht="33.75">
      <c r="A591" s="95">
        <f t="shared" si="8"/>
        <v>573</v>
      </c>
      <c r="B591" s="78" t="s">
        <v>741</v>
      </c>
      <c r="C591" s="79" t="s">
        <v>201</v>
      </c>
      <c r="D591" s="79" t="s">
        <v>742</v>
      </c>
      <c r="E591" s="79"/>
      <c r="F591" s="80">
        <v>252.7</v>
      </c>
    </row>
    <row r="592" spans="1:6" ht="12.75">
      <c r="A592" s="95">
        <f t="shared" si="8"/>
        <v>574</v>
      </c>
      <c r="B592" s="78" t="s">
        <v>735</v>
      </c>
      <c r="C592" s="79" t="s">
        <v>201</v>
      </c>
      <c r="D592" s="79" t="s">
        <v>742</v>
      </c>
      <c r="E592" s="79" t="s">
        <v>390</v>
      </c>
      <c r="F592" s="80">
        <v>252.7</v>
      </c>
    </row>
    <row r="593" spans="1:6" ht="12.75">
      <c r="A593" s="95">
        <f t="shared" si="8"/>
        <v>575</v>
      </c>
      <c r="B593" s="78" t="s">
        <v>391</v>
      </c>
      <c r="C593" s="79" t="s">
        <v>201</v>
      </c>
      <c r="D593" s="79" t="s">
        <v>742</v>
      </c>
      <c r="E593" s="79" t="s">
        <v>392</v>
      </c>
      <c r="F593" s="80">
        <v>252.7</v>
      </c>
    </row>
    <row r="594" spans="1:6" ht="22.5">
      <c r="A594" s="95">
        <f t="shared" si="8"/>
        <v>576</v>
      </c>
      <c r="B594" s="78" t="s">
        <v>743</v>
      </c>
      <c r="C594" s="79" t="s">
        <v>744</v>
      </c>
      <c r="D594" s="79"/>
      <c r="E594" s="79"/>
      <c r="F594" s="80">
        <v>2213.9</v>
      </c>
    </row>
    <row r="595" spans="1:6" ht="56.25">
      <c r="A595" s="95">
        <f t="shared" si="8"/>
        <v>577</v>
      </c>
      <c r="B595" s="78" t="s">
        <v>792</v>
      </c>
      <c r="C595" s="79" t="s">
        <v>793</v>
      </c>
      <c r="D595" s="79"/>
      <c r="E595" s="79"/>
      <c r="F595" s="80">
        <v>270.4</v>
      </c>
    </row>
    <row r="596" spans="1:6" ht="22.5">
      <c r="A596" s="95">
        <f t="shared" si="8"/>
        <v>578</v>
      </c>
      <c r="B596" s="78" t="s">
        <v>511</v>
      </c>
      <c r="C596" s="79" t="s">
        <v>793</v>
      </c>
      <c r="D596" s="79" t="s">
        <v>512</v>
      </c>
      <c r="E596" s="79"/>
      <c r="F596" s="80">
        <v>270.4</v>
      </c>
    </row>
    <row r="597" spans="1:6" ht="22.5">
      <c r="A597" s="95">
        <f aca="true" t="shared" si="9" ref="A597:A660">A596+1</f>
        <v>579</v>
      </c>
      <c r="B597" s="78" t="s">
        <v>573</v>
      </c>
      <c r="C597" s="79" t="s">
        <v>793</v>
      </c>
      <c r="D597" s="79" t="s">
        <v>513</v>
      </c>
      <c r="E597" s="79"/>
      <c r="F597" s="80">
        <v>270.4</v>
      </c>
    </row>
    <row r="598" spans="1:6" ht="12.75">
      <c r="A598" s="95">
        <f t="shared" si="9"/>
        <v>580</v>
      </c>
      <c r="B598" s="78" t="s">
        <v>735</v>
      </c>
      <c r="C598" s="79" t="s">
        <v>793</v>
      </c>
      <c r="D598" s="79" t="s">
        <v>513</v>
      </c>
      <c r="E598" s="79" t="s">
        <v>390</v>
      </c>
      <c r="F598" s="80">
        <v>270.4</v>
      </c>
    </row>
    <row r="599" spans="1:6" ht="12.75">
      <c r="A599" s="95">
        <f t="shared" si="9"/>
        <v>581</v>
      </c>
      <c r="B599" s="78" t="s">
        <v>473</v>
      </c>
      <c r="C599" s="79" t="s">
        <v>793</v>
      </c>
      <c r="D599" s="79" t="s">
        <v>513</v>
      </c>
      <c r="E599" s="79" t="s">
        <v>469</v>
      </c>
      <c r="F599" s="80">
        <v>270.4</v>
      </c>
    </row>
    <row r="600" spans="1:6" ht="56.25">
      <c r="A600" s="95">
        <f t="shared" si="9"/>
        <v>582</v>
      </c>
      <c r="B600" s="78" t="s">
        <v>589</v>
      </c>
      <c r="C600" s="79" t="s">
        <v>590</v>
      </c>
      <c r="D600" s="79"/>
      <c r="E600" s="79"/>
      <c r="F600" s="80">
        <v>584.6</v>
      </c>
    </row>
    <row r="601" spans="1:6" ht="22.5">
      <c r="A601" s="95">
        <f t="shared" si="9"/>
        <v>583</v>
      </c>
      <c r="B601" s="78" t="s">
        <v>511</v>
      </c>
      <c r="C601" s="79" t="s">
        <v>590</v>
      </c>
      <c r="D601" s="79" t="s">
        <v>512</v>
      </c>
      <c r="E601" s="79"/>
      <c r="F601" s="80">
        <v>584.6</v>
      </c>
    </row>
    <row r="602" spans="1:6" ht="22.5">
      <c r="A602" s="95">
        <f t="shared" si="9"/>
        <v>584</v>
      </c>
      <c r="B602" s="78" t="s">
        <v>573</v>
      </c>
      <c r="C602" s="79" t="s">
        <v>590</v>
      </c>
      <c r="D602" s="79" t="s">
        <v>513</v>
      </c>
      <c r="E602" s="79"/>
      <c r="F602" s="80">
        <v>584.6</v>
      </c>
    </row>
    <row r="603" spans="1:6" ht="12.75">
      <c r="A603" s="95">
        <f t="shared" si="9"/>
        <v>585</v>
      </c>
      <c r="B603" s="78" t="s">
        <v>735</v>
      </c>
      <c r="C603" s="79" t="s">
        <v>590</v>
      </c>
      <c r="D603" s="79" t="s">
        <v>513</v>
      </c>
      <c r="E603" s="79" t="s">
        <v>390</v>
      </c>
      <c r="F603" s="80">
        <v>584.6</v>
      </c>
    </row>
    <row r="604" spans="1:6" ht="12.75">
      <c r="A604" s="95">
        <f t="shared" si="9"/>
        <v>586</v>
      </c>
      <c r="B604" s="78" t="s">
        <v>473</v>
      </c>
      <c r="C604" s="79" t="s">
        <v>590</v>
      </c>
      <c r="D604" s="79" t="s">
        <v>513</v>
      </c>
      <c r="E604" s="79" t="s">
        <v>469</v>
      </c>
      <c r="F604" s="80">
        <v>584.6</v>
      </c>
    </row>
    <row r="605" spans="1:6" ht="78.75">
      <c r="A605" s="95">
        <f t="shared" si="9"/>
        <v>587</v>
      </c>
      <c r="B605" s="81" t="s">
        <v>794</v>
      </c>
      <c r="C605" s="79" t="s">
        <v>745</v>
      </c>
      <c r="D605" s="79"/>
      <c r="E605" s="79"/>
      <c r="F605" s="80">
        <v>601</v>
      </c>
    </row>
    <row r="606" spans="1:6" ht="22.5">
      <c r="A606" s="95">
        <f t="shared" si="9"/>
        <v>588</v>
      </c>
      <c r="B606" s="78" t="s">
        <v>511</v>
      </c>
      <c r="C606" s="79" t="s">
        <v>745</v>
      </c>
      <c r="D606" s="79" t="s">
        <v>512</v>
      </c>
      <c r="E606" s="79"/>
      <c r="F606" s="80">
        <v>601</v>
      </c>
    </row>
    <row r="607" spans="1:6" ht="22.5">
      <c r="A607" s="95">
        <f t="shared" si="9"/>
        <v>589</v>
      </c>
      <c r="B607" s="78" t="s">
        <v>573</v>
      </c>
      <c r="C607" s="79" t="s">
        <v>745</v>
      </c>
      <c r="D607" s="79" t="s">
        <v>513</v>
      </c>
      <c r="E607" s="79"/>
      <c r="F607" s="80">
        <v>601</v>
      </c>
    </row>
    <row r="608" spans="1:6" ht="12.75">
      <c r="A608" s="95">
        <f t="shared" si="9"/>
        <v>590</v>
      </c>
      <c r="B608" s="78" t="s">
        <v>735</v>
      </c>
      <c r="C608" s="79" t="s">
        <v>745</v>
      </c>
      <c r="D608" s="79" t="s">
        <v>513</v>
      </c>
      <c r="E608" s="79" t="s">
        <v>390</v>
      </c>
      <c r="F608" s="80">
        <v>601</v>
      </c>
    </row>
    <row r="609" spans="1:6" ht="12.75">
      <c r="A609" s="95">
        <f t="shared" si="9"/>
        <v>591</v>
      </c>
      <c r="B609" s="78" t="s">
        <v>473</v>
      </c>
      <c r="C609" s="79" t="s">
        <v>745</v>
      </c>
      <c r="D609" s="79" t="s">
        <v>513</v>
      </c>
      <c r="E609" s="79" t="s">
        <v>469</v>
      </c>
      <c r="F609" s="80">
        <v>601</v>
      </c>
    </row>
    <row r="610" spans="1:6" ht="78.75">
      <c r="A610" s="95">
        <f t="shared" si="9"/>
        <v>592</v>
      </c>
      <c r="B610" s="81" t="s">
        <v>824</v>
      </c>
      <c r="C610" s="79" t="s">
        <v>601</v>
      </c>
      <c r="D610" s="79"/>
      <c r="E610" s="79"/>
      <c r="F610" s="80">
        <v>755.8</v>
      </c>
    </row>
    <row r="611" spans="1:6" ht="22.5">
      <c r="A611" s="95">
        <f t="shared" si="9"/>
        <v>593</v>
      </c>
      <c r="B611" s="78" t="s">
        <v>511</v>
      </c>
      <c r="C611" s="79" t="s">
        <v>601</v>
      </c>
      <c r="D611" s="79" t="s">
        <v>512</v>
      </c>
      <c r="E611" s="79"/>
      <c r="F611" s="80">
        <v>755.8</v>
      </c>
    </row>
    <row r="612" spans="1:6" ht="22.5">
      <c r="A612" s="95">
        <f t="shared" si="9"/>
        <v>594</v>
      </c>
      <c r="B612" s="78" t="s">
        <v>573</v>
      </c>
      <c r="C612" s="79" t="s">
        <v>601</v>
      </c>
      <c r="D612" s="79" t="s">
        <v>513</v>
      </c>
      <c r="E612" s="79"/>
      <c r="F612" s="80">
        <v>755.8</v>
      </c>
    </row>
    <row r="613" spans="1:6" ht="12.75">
      <c r="A613" s="95">
        <f t="shared" si="9"/>
        <v>595</v>
      </c>
      <c r="B613" s="78" t="s">
        <v>264</v>
      </c>
      <c r="C613" s="79" t="s">
        <v>601</v>
      </c>
      <c r="D613" s="79" t="s">
        <v>513</v>
      </c>
      <c r="E613" s="79" t="s">
        <v>423</v>
      </c>
      <c r="F613" s="80">
        <v>755.8</v>
      </c>
    </row>
    <row r="614" spans="1:6" ht="12.75">
      <c r="A614" s="95">
        <f t="shared" si="9"/>
        <v>596</v>
      </c>
      <c r="B614" s="78" t="s">
        <v>428</v>
      </c>
      <c r="C614" s="79" t="s">
        <v>601</v>
      </c>
      <c r="D614" s="79" t="s">
        <v>513</v>
      </c>
      <c r="E614" s="79" t="s">
        <v>429</v>
      </c>
      <c r="F614" s="80">
        <v>755.8</v>
      </c>
    </row>
    <row r="615" spans="1:6" ht="67.5">
      <c r="A615" s="95">
        <f t="shared" si="9"/>
        <v>597</v>
      </c>
      <c r="B615" s="78" t="s">
        <v>795</v>
      </c>
      <c r="C615" s="79" t="s">
        <v>746</v>
      </c>
      <c r="D615" s="79"/>
      <c r="E615" s="79"/>
      <c r="F615" s="80">
        <v>2.1</v>
      </c>
    </row>
    <row r="616" spans="1:6" ht="22.5">
      <c r="A616" s="95">
        <f t="shared" si="9"/>
        <v>598</v>
      </c>
      <c r="B616" s="78" t="s">
        <v>511</v>
      </c>
      <c r="C616" s="79" t="s">
        <v>746</v>
      </c>
      <c r="D616" s="79" t="s">
        <v>512</v>
      </c>
      <c r="E616" s="79"/>
      <c r="F616" s="80">
        <v>2.1</v>
      </c>
    </row>
    <row r="617" spans="1:6" ht="22.5">
      <c r="A617" s="95">
        <f t="shared" si="9"/>
        <v>599</v>
      </c>
      <c r="B617" s="78" t="s">
        <v>573</v>
      </c>
      <c r="C617" s="79" t="s">
        <v>746</v>
      </c>
      <c r="D617" s="79" t="s">
        <v>513</v>
      </c>
      <c r="E617" s="79"/>
      <c r="F617" s="80">
        <v>2.1</v>
      </c>
    </row>
    <row r="618" spans="1:6" ht="12.75">
      <c r="A618" s="95">
        <f t="shared" si="9"/>
        <v>600</v>
      </c>
      <c r="B618" s="78" t="s">
        <v>735</v>
      </c>
      <c r="C618" s="79" t="s">
        <v>746</v>
      </c>
      <c r="D618" s="79" t="s">
        <v>513</v>
      </c>
      <c r="E618" s="79" t="s">
        <v>390</v>
      </c>
      <c r="F618" s="80">
        <v>2.1</v>
      </c>
    </row>
    <row r="619" spans="1:6" ht="12.75">
      <c r="A619" s="95">
        <f t="shared" si="9"/>
        <v>601</v>
      </c>
      <c r="B619" s="78" t="s">
        <v>473</v>
      </c>
      <c r="C619" s="79" t="s">
        <v>746</v>
      </c>
      <c r="D619" s="79" t="s">
        <v>513</v>
      </c>
      <c r="E619" s="79" t="s">
        <v>469</v>
      </c>
      <c r="F619" s="80">
        <v>2.1</v>
      </c>
    </row>
    <row r="620" spans="1:6" ht="22.5">
      <c r="A620" s="95">
        <f t="shared" si="9"/>
        <v>602</v>
      </c>
      <c r="B620" s="78" t="s">
        <v>747</v>
      </c>
      <c r="C620" s="79" t="s">
        <v>748</v>
      </c>
      <c r="D620" s="79"/>
      <c r="E620" s="79"/>
      <c r="F620" s="80">
        <v>3469.4</v>
      </c>
    </row>
    <row r="621" spans="1:6" ht="78.75">
      <c r="A621" s="95">
        <f t="shared" si="9"/>
        <v>603</v>
      </c>
      <c r="B621" s="81" t="s">
        <v>791</v>
      </c>
      <c r="C621" s="79" t="s">
        <v>545</v>
      </c>
      <c r="D621" s="79"/>
      <c r="E621" s="79"/>
      <c r="F621" s="80">
        <v>3469.4</v>
      </c>
    </row>
    <row r="622" spans="1:6" ht="56.25">
      <c r="A622" s="95">
        <f t="shared" si="9"/>
        <v>604</v>
      </c>
      <c r="B622" s="78" t="s">
        <v>345</v>
      </c>
      <c r="C622" s="79" t="s">
        <v>545</v>
      </c>
      <c r="D622" s="79" t="s">
        <v>346</v>
      </c>
      <c r="E622" s="79"/>
      <c r="F622" s="80">
        <v>2896.8</v>
      </c>
    </row>
    <row r="623" spans="1:6" ht="22.5">
      <c r="A623" s="95">
        <f t="shared" si="9"/>
        <v>605</v>
      </c>
      <c r="B623" s="78" t="s">
        <v>508</v>
      </c>
      <c r="C623" s="79" t="s">
        <v>545</v>
      </c>
      <c r="D623" s="79" t="s">
        <v>459</v>
      </c>
      <c r="E623" s="79"/>
      <c r="F623" s="80">
        <v>2896.8</v>
      </c>
    </row>
    <row r="624" spans="1:6" ht="12.75">
      <c r="A624" s="95">
        <f t="shared" si="9"/>
        <v>606</v>
      </c>
      <c r="B624" s="78" t="s">
        <v>735</v>
      </c>
      <c r="C624" s="79" t="s">
        <v>545</v>
      </c>
      <c r="D624" s="79" t="s">
        <v>459</v>
      </c>
      <c r="E624" s="79" t="s">
        <v>390</v>
      </c>
      <c r="F624" s="80">
        <v>2896.8</v>
      </c>
    </row>
    <row r="625" spans="1:6" ht="12.75">
      <c r="A625" s="95">
        <f t="shared" si="9"/>
        <v>607</v>
      </c>
      <c r="B625" s="78" t="s">
        <v>391</v>
      </c>
      <c r="C625" s="79" t="s">
        <v>545</v>
      </c>
      <c r="D625" s="79" t="s">
        <v>459</v>
      </c>
      <c r="E625" s="79" t="s">
        <v>392</v>
      </c>
      <c r="F625" s="80">
        <v>2896.8</v>
      </c>
    </row>
    <row r="626" spans="1:6" ht="22.5">
      <c r="A626" s="95">
        <f t="shared" si="9"/>
        <v>608</v>
      </c>
      <c r="B626" s="78" t="s">
        <v>511</v>
      </c>
      <c r="C626" s="79" t="s">
        <v>545</v>
      </c>
      <c r="D626" s="79" t="s">
        <v>512</v>
      </c>
      <c r="E626" s="79"/>
      <c r="F626" s="80">
        <v>572.6</v>
      </c>
    </row>
    <row r="627" spans="1:6" ht="22.5">
      <c r="A627" s="95">
        <f t="shared" si="9"/>
        <v>609</v>
      </c>
      <c r="B627" s="78" t="s">
        <v>573</v>
      </c>
      <c r="C627" s="79" t="s">
        <v>545</v>
      </c>
      <c r="D627" s="79" t="s">
        <v>513</v>
      </c>
      <c r="E627" s="79"/>
      <c r="F627" s="80">
        <v>572.6</v>
      </c>
    </row>
    <row r="628" spans="1:6" ht="12.75">
      <c r="A628" s="95">
        <f t="shared" si="9"/>
        <v>610</v>
      </c>
      <c r="B628" s="78" t="s">
        <v>735</v>
      </c>
      <c r="C628" s="79" t="s">
        <v>545</v>
      </c>
      <c r="D628" s="79" t="s">
        <v>513</v>
      </c>
      <c r="E628" s="79" t="s">
        <v>390</v>
      </c>
      <c r="F628" s="80">
        <v>572.6</v>
      </c>
    </row>
    <row r="629" spans="1:6" ht="12.75">
      <c r="A629" s="95">
        <f t="shared" si="9"/>
        <v>611</v>
      </c>
      <c r="B629" s="78" t="s">
        <v>391</v>
      </c>
      <c r="C629" s="79" t="s">
        <v>545</v>
      </c>
      <c r="D629" s="79" t="s">
        <v>513</v>
      </c>
      <c r="E629" s="79" t="s">
        <v>392</v>
      </c>
      <c r="F629" s="80">
        <v>572.6</v>
      </c>
    </row>
    <row r="630" spans="1:6" ht="22.5">
      <c r="A630" s="95">
        <f t="shared" si="9"/>
        <v>612</v>
      </c>
      <c r="B630" s="78" t="s">
        <v>563</v>
      </c>
      <c r="C630" s="79" t="s">
        <v>564</v>
      </c>
      <c r="D630" s="79"/>
      <c r="E630" s="79"/>
      <c r="F630" s="80">
        <v>4260</v>
      </c>
    </row>
    <row r="631" spans="1:6" ht="33.75">
      <c r="A631" s="95">
        <f t="shared" si="9"/>
        <v>613</v>
      </c>
      <c r="B631" s="78" t="s">
        <v>565</v>
      </c>
      <c r="C631" s="79" t="s">
        <v>566</v>
      </c>
      <c r="D631" s="79"/>
      <c r="E631" s="79"/>
      <c r="F631" s="80">
        <v>100</v>
      </c>
    </row>
    <row r="632" spans="1:6" ht="67.5">
      <c r="A632" s="95">
        <f t="shared" si="9"/>
        <v>614</v>
      </c>
      <c r="B632" s="81" t="s">
        <v>567</v>
      </c>
      <c r="C632" s="79" t="s">
        <v>568</v>
      </c>
      <c r="D632" s="79"/>
      <c r="E632" s="79"/>
      <c r="F632" s="80">
        <v>50</v>
      </c>
    </row>
    <row r="633" spans="1:6" ht="22.5">
      <c r="A633" s="95">
        <f t="shared" si="9"/>
        <v>615</v>
      </c>
      <c r="B633" s="78" t="s">
        <v>511</v>
      </c>
      <c r="C633" s="79" t="s">
        <v>568</v>
      </c>
      <c r="D633" s="79" t="s">
        <v>512</v>
      </c>
      <c r="E633" s="79"/>
      <c r="F633" s="80">
        <v>50</v>
      </c>
    </row>
    <row r="634" spans="1:6" ht="22.5">
      <c r="A634" s="95">
        <f t="shared" si="9"/>
        <v>616</v>
      </c>
      <c r="B634" s="78" t="s">
        <v>573</v>
      </c>
      <c r="C634" s="79" t="s">
        <v>568</v>
      </c>
      <c r="D634" s="79" t="s">
        <v>513</v>
      </c>
      <c r="E634" s="79"/>
      <c r="F634" s="80">
        <v>50</v>
      </c>
    </row>
    <row r="635" spans="1:6" ht="12.75">
      <c r="A635" s="95">
        <f t="shared" si="9"/>
        <v>617</v>
      </c>
      <c r="B635" s="78" t="s">
        <v>735</v>
      </c>
      <c r="C635" s="79" t="s">
        <v>568</v>
      </c>
      <c r="D635" s="79" t="s">
        <v>513</v>
      </c>
      <c r="E635" s="79" t="s">
        <v>390</v>
      </c>
      <c r="F635" s="80">
        <v>50</v>
      </c>
    </row>
    <row r="636" spans="1:6" ht="67.5">
      <c r="A636" s="95">
        <f t="shared" si="9"/>
        <v>618</v>
      </c>
      <c r="B636" s="81" t="s">
        <v>89</v>
      </c>
      <c r="C636" s="79" t="s">
        <v>90</v>
      </c>
      <c r="D636" s="79"/>
      <c r="E636" s="79"/>
      <c r="F636" s="80">
        <v>50</v>
      </c>
    </row>
    <row r="637" spans="1:6" ht="22.5">
      <c r="A637" s="95">
        <f t="shared" si="9"/>
        <v>619</v>
      </c>
      <c r="B637" s="78" t="s">
        <v>511</v>
      </c>
      <c r="C637" s="79" t="s">
        <v>90</v>
      </c>
      <c r="D637" s="79" t="s">
        <v>512</v>
      </c>
      <c r="E637" s="79"/>
      <c r="F637" s="80">
        <v>50</v>
      </c>
    </row>
    <row r="638" spans="1:6" ht="22.5">
      <c r="A638" s="95">
        <f t="shared" si="9"/>
        <v>620</v>
      </c>
      <c r="B638" s="78" t="s">
        <v>573</v>
      </c>
      <c r="C638" s="79" t="s">
        <v>90</v>
      </c>
      <c r="D638" s="79" t="s">
        <v>513</v>
      </c>
      <c r="E638" s="79"/>
      <c r="F638" s="80">
        <v>50</v>
      </c>
    </row>
    <row r="639" spans="1:6" ht="12.75">
      <c r="A639" s="95">
        <f t="shared" si="9"/>
        <v>621</v>
      </c>
      <c r="B639" s="78" t="s">
        <v>735</v>
      </c>
      <c r="C639" s="79" t="s">
        <v>90</v>
      </c>
      <c r="D639" s="79" t="s">
        <v>513</v>
      </c>
      <c r="E639" s="79" t="s">
        <v>390</v>
      </c>
      <c r="F639" s="80">
        <v>50</v>
      </c>
    </row>
    <row r="640" spans="1:6" ht="12.75">
      <c r="A640" s="95">
        <f t="shared" si="9"/>
        <v>622</v>
      </c>
      <c r="B640" s="78" t="s">
        <v>473</v>
      </c>
      <c r="C640" s="79" t="s">
        <v>90</v>
      </c>
      <c r="D640" s="79" t="s">
        <v>513</v>
      </c>
      <c r="E640" s="79" t="s">
        <v>469</v>
      </c>
      <c r="F640" s="80">
        <v>50</v>
      </c>
    </row>
    <row r="641" spans="1:6" ht="33.75">
      <c r="A641" s="95">
        <f t="shared" si="9"/>
        <v>623</v>
      </c>
      <c r="B641" s="78" t="s">
        <v>103</v>
      </c>
      <c r="C641" s="79" t="s">
        <v>104</v>
      </c>
      <c r="D641" s="79"/>
      <c r="E641" s="79"/>
      <c r="F641" s="80">
        <v>4160</v>
      </c>
    </row>
    <row r="642" spans="1:6" ht="67.5">
      <c r="A642" s="95">
        <f t="shared" si="9"/>
        <v>624</v>
      </c>
      <c r="B642" s="78" t="s">
        <v>205</v>
      </c>
      <c r="C642" s="79" t="s">
        <v>206</v>
      </c>
      <c r="D642" s="79"/>
      <c r="E642" s="79"/>
      <c r="F642" s="80">
        <v>2000</v>
      </c>
    </row>
    <row r="643" spans="1:6" ht="33.75">
      <c r="A643" s="95">
        <f t="shared" si="9"/>
        <v>625</v>
      </c>
      <c r="B643" s="78" t="s">
        <v>623</v>
      </c>
      <c r="C643" s="79" t="s">
        <v>206</v>
      </c>
      <c r="D643" s="79" t="s">
        <v>624</v>
      </c>
      <c r="E643" s="79"/>
      <c r="F643" s="80">
        <v>2000</v>
      </c>
    </row>
    <row r="644" spans="1:6" ht="12.75">
      <c r="A644" s="95">
        <f t="shared" si="9"/>
        <v>626</v>
      </c>
      <c r="B644" s="78" t="s">
        <v>625</v>
      </c>
      <c r="C644" s="79" t="s">
        <v>206</v>
      </c>
      <c r="D644" s="79" t="s">
        <v>626</v>
      </c>
      <c r="E644" s="79"/>
      <c r="F644" s="80">
        <v>2000</v>
      </c>
    </row>
    <row r="645" spans="1:6" ht="12.75">
      <c r="A645" s="95">
        <f t="shared" si="9"/>
        <v>627</v>
      </c>
      <c r="B645" s="78" t="s">
        <v>102</v>
      </c>
      <c r="C645" s="79" t="s">
        <v>206</v>
      </c>
      <c r="D645" s="79" t="s">
        <v>626</v>
      </c>
      <c r="E645" s="79" t="s">
        <v>395</v>
      </c>
      <c r="F645" s="80">
        <v>2000</v>
      </c>
    </row>
    <row r="646" spans="1:6" ht="12.75">
      <c r="A646" s="95">
        <f t="shared" si="9"/>
        <v>628</v>
      </c>
      <c r="B646" s="78" t="s">
        <v>474</v>
      </c>
      <c r="C646" s="79" t="s">
        <v>206</v>
      </c>
      <c r="D646" s="79" t="s">
        <v>626</v>
      </c>
      <c r="E646" s="79" t="s">
        <v>475</v>
      </c>
      <c r="F646" s="80">
        <v>2000</v>
      </c>
    </row>
    <row r="647" spans="1:6" ht="67.5">
      <c r="A647" s="95">
        <f t="shared" si="9"/>
        <v>629</v>
      </c>
      <c r="B647" s="78" t="s">
        <v>591</v>
      </c>
      <c r="C647" s="79" t="s">
        <v>592</v>
      </c>
      <c r="D647" s="79"/>
      <c r="E647" s="79"/>
      <c r="F647" s="80">
        <v>2160</v>
      </c>
    </row>
    <row r="648" spans="1:6" ht="22.5">
      <c r="A648" s="95">
        <f t="shared" si="9"/>
        <v>630</v>
      </c>
      <c r="B648" s="78" t="s">
        <v>511</v>
      </c>
      <c r="C648" s="79" t="s">
        <v>592</v>
      </c>
      <c r="D648" s="79" t="s">
        <v>512</v>
      </c>
      <c r="E648" s="79"/>
      <c r="F648" s="80">
        <v>2160</v>
      </c>
    </row>
    <row r="649" spans="1:6" ht="22.5">
      <c r="A649" s="95">
        <f t="shared" si="9"/>
        <v>631</v>
      </c>
      <c r="B649" s="78" t="s">
        <v>573</v>
      </c>
      <c r="C649" s="79" t="s">
        <v>592</v>
      </c>
      <c r="D649" s="79" t="s">
        <v>513</v>
      </c>
      <c r="E649" s="79"/>
      <c r="F649" s="80">
        <v>2160</v>
      </c>
    </row>
    <row r="650" spans="1:6" ht="12.75">
      <c r="A650" s="95">
        <f t="shared" si="9"/>
        <v>632</v>
      </c>
      <c r="B650" s="78" t="s">
        <v>102</v>
      </c>
      <c r="C650" s="79" t="s">
        <v>592</v>
      </c>
      <c r="D650" s="79" t="s">
        <v>513</v>
      </c>
      <c r="E650" s="79" t="s">
        <v>395</v>
      </c>
      <c r="F650" s="80">
        <v>2160</v>
      </c>
    </row>
    <row r="651" spans="1:6" ht="12.75">
      <c r="A651" s="95">
        <f t="shared" si="9"/>
        <v>633</v>
      </c>
      <c r="B651" s="78" t="s">
        <v>474</v>
      </c>
      <c r="C651" s="79" t="s">
        <v>592</v>
      </c>
      <c r="D651" s="79" t="s">
        <v>513</v>
      </c>
      <c r="E651" s="79" t="s">
        <v>475</v>
      </c>
      <c r="F651" s="80">
        <v>2160</v>
      </c>
    </row>
    <row r="652" spans="1:6" ht="22.5">
      <c r="A652" s="95">
        <f t="shared" si="9"/>
        <v>634</v>
      </c>
      <c r="B652" s="78" t="s">
        <v>310</v>
      </c>
      <c r="C652" s="79" t="s">
        <v>311</v>
      </c>
      <c r="D652" s="79"/>
      <c r="E652" s="79"/>
      <c r="F652" s="80">
        <v>133418.9</v>
      </c>
    </row>
    <row r="653" spans="1:6" ht="45">
      <c r="A653" s="95">
        <f t="shared" si="9"/>
        <v>635</v>
      </c>
      <c r="B653" s="78" t="s">
        <v>82</v>
      </c>
      <c r="C653" s="79" t="s">
        <v>83</v>
      </c>
      <c r="D653" s="79"/>
      <c r="E653" s="79"/>
      <c r="F653" s="80">
        <v>127002.8</v>
      </c>
    </row>
    <row r="654" spans="1:6" ht="78.75">
      <c r="A654" s="95">
        <f t="shared" si="9"/>
        <v>636</v>
      </c>
      <c r="B654" s="81" t="s">
        <v>84</v>
      </c>
      <c r="C654" s="79" t="s">
        <v>85</v>
      </c>
      <c r="D654" s="79"/>
      <c r="E654" s="79"/>
      <c r="F654" s="80">
        <v>10551.8</v>
      </c>
    </row>
    <row r="655" spans="1:6" ht="12.75">
      <c r="A655" s="95">
        <f t="shared" si="9"/>
        <v>637</v>
      </c>
      <c r="B655" s="78" t="s">
        <v>677</v>
      </c>
      <c r="C655" s="79" t="s">
        <v>85</v>
      </c>
      <c r="D655" s="79" t="s">
        <v>27</v>
      </c>
      <c r="E655" s="79"/>
      <c r="F655" s="80">
        <v>10551.8</v>
      </c>
    </row>
    <row r="656" spans="1:6" ht="12.75">
      <c r="A656" s="95">
        <f t="shared" si="9"/>
        <v>638</v>
      </c>
      <c r="B656" s="78" t="s">
        <v>725</v>
      </c>
      <c r="C656" s="79" t="s">
        <v>85</v>
      </c>
      <c r="D656" s="79" t="s">
        <v>86</v>
      </c>
      <c r="E656" s="79"/>
      <c r="F656" s="80">
        <v>10551.8</v>
      </c>
    </row>
    <row r="657" spans="1:6" ht="22.5">
      <c r="A657" s="95">
        <f t="shared" si="9"/>
        <v>639</v>
      </c>
      <c r="B657" s="78" t="s">
        <v>34</v>
      </c>
      <c r="C657" s="79" t="s">
        <v>85</v>
      </c>
      <c r="D657" s="79" t="s">
        <v>86</v>
      </c>
      <c r="E657" s="79" t="s">
        <v>501</v>
      </c>
      <c r="F657" s="80">
        <v>10551.8</v>
      </c>
    </row>
    <row r="658" spans="1:6" ht="33.75">
      <c r="A658" s="95">
        <f t="shared" si="9"/>
        <v>640</v>
      </c>
      <c r="B658" s="78" t="s">
        <v>16</v>
      </c>
      <c r="C658" s="79" t="s">
        <v>85</v>
      </c>
      <c r="D658" s="79" t="s">
        <v>86</v>
      </c>
      <c r="E658" s="79" t="s">
        <v>17</v>
      </c>
      <c r="F658" s="80">
        <v>10551.8</v>
      </c>
    </row>
    <row r="659" spans="1:6" ht="90">
      <c r="A659" s="95">
        <f t="shared" si="9"/>
        <v>641</v>
      </c>
      <c r="B659" s="81" t="s">
        <v>87</v>
      </c>
      <c r="C659" s="79" t="s">
        <v>88</v>
      </c>
      <c r="D659" s="79"/>
      <c r="E659" s="79"/>
      <c r="F659" s="80">
        <v>53561</v>
      </c>
    </row>
    <row r="660" spans="1:6" ht="12.75">
      <c r="A660" s="95">
        <f t="shared" si="9"/>
        <v>642</v>
      </c>
      <c r="B660" s="78" t="s">
        <v>677</v>
      </c>
      <c r="C660" s="79" t="s">
        <v>88</v>
      </c>
      <c r="D660" s="79" t="s">
        <v>27</v>
      </c>
      <c r="E660" s="79"/>
      <c r="F660" s="80">
        <v>53561</v>
      </c>
    </row>
    <row r="661" spans="1:6" ht="12.75">
      <c r="A661" s="95">
        <f aca="true" t="shared" si="10" ref="A661:A724">A660+1</f>
        <v>643</v>
      </c>
      <c r="B661" s="78" t="s">
        <v>725</v>
      </c>
      <c r="C661" s="79" t="s">
        <v>88</v>
      </c>
      <c r="D661" s="79" t="s">
        <v>86</v>
      </c>
      <c r="E661" s="79"/>
      <c r="F661" s="80">
        <v>53561</v>
      </c>
    </row>
    <row r="662" spans="1:6" ht="22.5">
      <c r="A662" s="95">
        <f t="shared" si="10"/>
        <v>644</v>
      </c>
      <c r="B662" s="78" t="s">
        <v>34</v>
      </c>
      <c r="C662" s="79" t="s">
        <v>88</v>
      </c>
      <c r="D662" s="79" t="s">
        <v>86</v>
      </c>
      <c r="E662" s="79" t="s">
        <v>501</v>
      </c>
      <c r="F662" s="80">
        <v>53561</v>
      </c>
    </row>
    <row r="663" spans="1:6" ht="33.75">
      <c r="A663" s="95">
        <f t="shared" si="10"/>
        <v>645</v>
      </c>
      <c r="B663" s="78" t="s">
        <v>16</v>
      </c>
      <c r="C663" s="79" t="s">
        <v>88</v>
      </c>
      <c r="D663" s="79" t="s">
        <v>86</v>
      </c>
      <c r="E663" s="79" t="s">
        <v>17</v>
      </c>
      <c r="F663" s="80">
        <v>53561</v>
      </c>
    </row>
    <row r="664" spans="1:6" ht="78.75">
      <c r="A664" s="95">
        <f t="shared" si="10"/>
        <v>646</v>
      </c>
      <c r="B664" s="81" t="s">
        <v>143</v>
      </c>
      <c r="C664" s="79" t="s">
        <v>316</v>
      </c>
      <c r="D664" s="79"/>
      <c r="E664" s="79"/>
      <c r="F664" s="80">
        <v>62890</v>
      </c>
    </row>
    <row r="665" spans="1:6" ht="12.75">
      <c r="A665" s="95">
        <f t="shared" si="10"/>
        <v>647</v>
      </c>
      <c r="B665" s="78" t="s">
        <v>677</v>
      </c>
      <c r="C665" s="79" t="s">
        <v>316</v>
      </c>
      <c r="D665" s="79" t="s">
        <v>27</v>
      </c>
      <c r="E665" s="79"/>
      <c r="F665" s="80">
        <v>62890</v>
      </c>
    </row>
    <row r="666" spans="1:6" ht="12.75">
      <c r="A666" s="95">
        <f t="shared" si="10"/>
        <v>648</v>
      </c>
      <c r="B666" s="78" t="s">
        <v>477</v>
      </c>
      <c r="C666" s="79" t="s">
        <v>316</v>
      </c>
      <c r="D666" s="79" t="s">
        <v>678</v>
      </c>
      <c r="E666" s="79"/>
      <c r="F666" s="80">
        <v>62890</v>
      </c>
    </row>
    <row r="667" spans="1:6" ht="22.5">
      <c r="A667" s="95">
        <f t="shared" si="10"/>
        <v>649</v>
      </c>
      <c r="B667" s="78" t="s">
        <v>34</v>
      </c>
      <c r="C667" s="79" t="s">
        <v>316</v>
      </c>
      <c r="D667" s="79" t="s">
        <v>678</v>
      </c>
      <c r="E667" s="79" t="s">
        <v>501</v>
      </c>
      <c r="F667" s="80">
        <v>62890</v>
      </c>
    </row>
    <row r="668" spans="1:6" ht="12.75">
      <c r="A668" s="95">
        <f t="shared" si="10"/>
        <v>650</v>
      </c>
      <c r="B668" s="78" t="s">
        <v>785</v>
      </c>
      <c r="C668" s="79" t="s">
        <v>316</v>
      </c>
      <c r="D668" s="79" t="s">
        <v>678</v>
      </c>
      <c r="E668" s="79" t="s">
        <v>217</v>
      </c>
      <c r="F668" s="80">
        <v>62890</v>
      </c>
    </row>
    <row r="669" spans="1:6" ht="12.75">
      <c r="A669" s="95">
        <f t="shared" si="10"/>
        <v>651</v>
      </c>
      <c r="B669" s="78" t="s">
        <v>74</v>
      </c>
      <c r="C669" s="79" t="s">
        <v>75</v>
      </c>
      <c r="D669" s="79"/>
      <c r="E669" s="79"/>
      <c r="F669" s="80">
        <v>250</v>
      </c>
    </row>
    <row r="670" spans="1:6" ht="45">
      <c r="A670" s="95">
        <f t="shared" si="10"/>
        <v>652</v>
      </c>
      <c r="B670" s="78" t="s">
        <v>76</v>
      </c>
      <c r="C670" s="79" t="s">
        <v>77</v>
      </c>
      <c r="D670" s="79"/>
      <c r="E670" s="79"/>
      <c r="F670" s="80">
        <v>250</v>
      </c>
    </row>
    <row r="671" spans="1:6" ht="22.5">
      <c r="A671" s="95">
        <f t="shared" si="10"/>
        <v>653</v>
      </c>
      <c r="B671" s="78" t="s">
        <v>78</v>
      </c>
      <c r="C671" s="79" t="s">
        <v>77</v>
      </c>
      <c r="D671" s="79" t="s">
        <v>79</v>
      </c>
      <c r="E671" s="79"/>
      <c r="F671" s="80">
        <v>250</v>
      </c>
    </row>
    <row r="672" spans="1:6" ht="12.75">
      <c r="A672" s="95">
        <f t="shared" si="10"/>
        <v>654</v>
      </c>
      <c r="B672" s="78" t="s">
        <v>80</v>
      </c>
      <c r="C672" s="79" t="s">
        <v>77</v>
      </c>
      <c r="D672" s="79" t="s">
        <v>81</v>
      </c>
      <c r="E672" s="79"/>
      <c r="F672" s="80">
        <v>250</v>
      </c>
    </row>
    <row r="673" spans="1:6" ht="22.5">
      <c r="A673" s="95">
        <f t="shared" si="10"/>
        <v>655</v>
      </c>
      <c r="B673" s="78" t="s">
        <v>497</v>
      </c>
      <c r="C673" s="79" t="s">
        <v>77</v>
      </c>
      <c r="D673" s="79" t="s">
        <v>81</v>
      </c>
      <c r="E673" s="79" t="s">
        <v>498</v>
      </c>
      <c r="F673" s="80">
        <v>250</v>
      </c>
    </row>
    <row r="674" spans="1:6" ht="22.5">
      <c r="A674" s="95">
        <f t="shared" si="10"/>
        <v>656</v>
      </c>
      <c r="B674" s="78" t="s">
        <v>499</v>
      </c>
      <c r="C674" s="79" t="s">
        <v>77</v>
      </c>
      <c r="D674" s="79" t="s">
        <v>81</v>
      </c>
      <c r="E674" s="79" t="s">
        <v>500</v>
      </c>
      <c r="F674" s="80">
        <v>250</v>
      </c>
    </row>
    <row r="675" spans="1:6" ht="22.5">
      <c r="A675" s="95">
        <f t="shared" si="10"/>
        <v>657</v>
      </c>
      <c r="B675" s="78" t="s">
        <v>312</v>
      </c>
      <c r="C675" s="79" t="s">
        <v>313</v>
      </c>
      <c r="D675" s="79"/>
      <c r="E675" s="79"/>
      <c r="F675" s="80">
        <v>6166.1</v>
      </c>
    </row>
    <row r="676" spans="1:6" ht="67.5">
      <c r="A676" s="95">
        <f t="shared" si="10"/>
        <v>658</v>
      </c>
      <c r="B676" s="78" t="s">
        <v>314</v>
      </c>
      <c r="C676" s="79" t="s">
        <v>315</v>
      </c>
      <c r="D676" s="79"/>
      <c r="E676" s="79"/>
      <c r="F676" s="80">
        <v>6166.1</v>
      </c>
    </row>
    <row r="677" spans="1:6" ht="56.25">
      <c r="A677" s="95">
        <f t="shared" si="10"/>
        <v>659</v>
      </c>
      <c r="B677" s="78" t="s">
        <v>345</v>
      </c>
      <c r="C677" s="79" t="s">
        <v>315</v>
      </c>
      <c r="D677" s="79" t="s">
        <v>346</v>
      </c>
      <c r="E677" s="79"/>
      <c r="F677" s="80">
        <v>4346</v>
      </c>
    </row>
    <row r="678" spans="1:6" ht="22.5">
      <c r="A678" s="95">
        <f t="shared" si="10"/>
        <v>660</v>
      </c>
      <c r="B678" s="78" t="s">
        <v>508</v>
      </c>
      <c r="C678" s="79" t="s">
        <v>315</v>
      </c>
      <c r="D678" s="79" t="s">
        <v>459</v>
      </c>
      <c r="E678" s="79"/>
      <c r="F678" s="80">
        <v>4346</v>
      </c>
    </row>
    <row r="679" spans="1:6" ht="12.75">
      <c r="A679" s="95">
        <f t="shared" si="10"/>
        <v>661</v>
      </c>
      <c r="B679" s="78" t="s">
        <v>338</v>
      </c>
      <c r="C679" s="79" t="s">
        <v>315</v>
      </c>
      <c r="D679" s="79" t="s">
        <v>459</v>
      </c>
      <c r="E679" s="79" t="s">
        <v>480</v>
      </c>
      <c r="F679" s="80">
        <v>4346</v>
      </c>
    </row>
    <row r="680" spans="1:6" ht="33.75">
      <c r="A680" s="95">
        <f t="shared" si="10"/>
        <v>662</v>
      </c>
      <c r="B680" s="78" t="s">
        <v>486</v>
      </c>
      <c r="C680" s="79" t="s">
        <v>315</v>
      </c>
      <c r="D680" s="79" t="s">
        <v>459</v>
      </c>
      <c r="E680" s="79" t="s">
        <v>487</v>
      </c>
      <c r="F680" s="80">
        <v>4346</v>
      </c>
    </row>
    <row r="681" spans="1:6" ht="22.5">
      <c r="A681" s="95">
        <f t="shared" si="10"/>
        <v>663</v>
      </c>
      <c r="B681" s="78" t="s">
        <v>511</v>
      </c>
      <c r="C681" s="79" t="s">
        <v>315</v>
      </c>
      <c r="D681" s="79" t="s">
        <v>512</v>
      </c>
      <c r="E681" s="79"/>
      <c r="F681" s="80">
        <v>1819.1</v>
      </c>
    </row>
    <row r="682" spans="1:6" ht="22.5">
      <c r="A682" s="95">
        <f t="shared" si="10"/>
        <v>664</v>
      </c>
      <c r="B682" s="78" t="s">
        <v>573</v>
      </c>
      <c r="C682" s="79" t="s">
        <v>315</v>
      </c>
      <c r="D682" s="79" t="s">
        <v>513</v>
      </c>
      <c r="E682" s="79"/>
      <c r="F682" s="80">
        <v>1819.1</v>
      </c>
    </row>
    <row r="683" spans="1:6" ht="12.75">
      <c r="A683" s="95">
        <f t="shared" si="10"/>
        <v>665</v>
      </c>
      <c r="B683" s="78" t="s">
        <v>338</v>
      </c>
      <c r="C683" s="79" t="s">
        <v>315</v>
      </c>
      <c r="D683" s="79" t="s">
        <v>513</v>
      </c>
      <c r="E683" s="79" t="s">
        <v>480</v>
      </c>
      <c r="F683" s="80">
        <v>1819.1</v>
      </c>
    </row>
    <row r="684" spans="1:6" ht="33.75">
      <c r="A684" s="95">
        <f t="shared" si="10"/>
        <v>666</v>
      </c>
      <c r="B684" s="78" t="s">
        <v>486</v>
      </c>
      <c r="C684" s="79" t="s">
        <v>315</v>
      </c>
      <c r="D684" s="79" t="s">
        <v>513</v>
      </c>
      <c r="E684" s="79" t="s">
        <v>487</v>
      </c>
      <c r="F684" s="80">
        <v>1819.1</v>
      </c>
    </row>
    <row r="685" spans="1:6" ht="12.75">
      <c r="A685" s="95">
        <f t="shared" si="10"/>
        <v>667</v>
      </c>
      <c r="B685" s="78" t="s">
        <v>537</v>
      </c>
      <c r="C685" s="79" t="s">
        <v>315</v>
      </c>
      <c r="D685" s="79" t="s">
        <v>538</v>
      </c>
      <c r="E685" s="79"/>
      <c r="F685" s="80">
        <v>1</v>
      </c>
    </row>
    <row r="686" spans="1:6" ht="12.75">
      <c r="A686" s="95">
        <f t="shared" si="10"/>
        <v>668</v>
      </c>
      <c r="B686" s="78" t="s">
        <v>539</v>
      </c>
      <c r="C686" s="79" t="s">
        <v>315</v>
      </c>
      <c r="D686" s="79" t="s">
        <v>540</v>
      </c>
      <c r="E686" s="79"/>
      <c r="F686" s="80">
        <v>1</v>
      </c>
    </row>
    <row r="687" spans="1:6" ht="12.75">
      <c r="A687" s="95">
        <f t="shared" si="10"/>
        <v>669</v>
      </c>
      <c r="B687" s="78" t="s">
        <v>338</v>
      </c>
      <c r="C687" s="79" t="s">
        <v>315</v>
      </c>
      <c r="D687" s="79" t="s">
        <v>540</v>
      </c>
      <c r="E687" s="79" t="s">
        <v>480</v>
      </c>
      <c r="F687" s="80">
        <v>1</v>
      </c>
    </row>
    <row r="688" spans="1:6" ht="33.75">
      <c r="A688" s="95">
        <f t="shared" si="10"/>
        <v>670</v>
      </c>
      <c r="B688" s="78" t="s">
        <v>486</v>
      </c>
      <c r="C688" s="79" t="s">
        <v>315</v>
      </c>
      <c r="D688" s="79" t="s">
        <v>540</v>
      </c>
      <c r="E688" s="79" t="s">
        <v>487</v>
      </c>
      <c r="F688" s="80">
        <v>1</v>
      </c>
    </row>
    <row r="689" spans="1:6" ht="33.75">
      <c r="A689" s="95">
        <f t="shared" si="10"/>
        <v>671</v>
      </c>
      <c r="B689" s="78" t="s">
        <v>91</v>
      </c>
      <c r="C689" s="79" t="s">
        <v>92</v>
      </c>
      <c r="D689" s="79"/>
      <c r="E689" s="79"/>
      <c r="F689" s="80">
        <v>950</v>
      </c>
    </row>
    <row r="690" spans="1:6" ht="12.75">
      <c r="A690" s="95">
        <f t="shared" si="10"/>
        <v>672</v>
      </c>
      <c r="B690" s="78" t="s">
        <v>349</v>
      </c>
      <c r="C690" s="79" t="s">
        <v>93</v>
      </c>
      <c r="D690" s="79"/>
      <c r="E690" s="79"/>
      <c r="F690" s="80">
        <v>950</v>
      </c>
    </row>
    <row r="691" spans="1:6" ht="56.25">
      <c r="A691" s="95">
        <f t="shared" si="10"/>
        <v>673</v>
      </c>
      <c r="B691" s="78" t="s">
        <v>94</v>
      </c>
      <c r="C691" s="79" t="s">
        <v>95</v>
      </c>
      <c r="D691" s="79"/>
      <c r="E691" s="79"/>
      <c r="F691" s="80">
        <v>820</v>
      </c>
    </row>
    <row r="692" spans="1:6" ht="22.5">
      <c r="A692" s="95">
        <f t="shared" si="10"/>
        <v>674</v>
      </c>
      <c r="B692" s="78" t="s">
        <v>511</v>
      </c>
      <c r="C692" s="79" t="s">
        <v>95</v>
      </c>
      <c r="D692" s="79" t="s">
        <v>512</v>
      </c>
      <c r="E692" s="79"/>
      <c r="F692" s="80">
        <v>820</v>
      </c>
    </row>
    <row r="693" spans="1:6" ht="22.5">
      <c r="A693" s="95">
        <f t="shared" si="10"/>
        <v>675</v>
      </c>
      <c r="B693" s="78" t="s">
        <v>573</v>
      </c>
      <c r="C693" s="79" t="s">
        <v>95</v>
      </c>
      <c r="D693" s="79" t="s">
        <v>513</v>
      </c>
      <c r="E693" s="79"/>
      <c r="F693" s="80">
        <v>820</v>
      </c>
    </row>
    <row r="694" spans="1:6" ht="12.75">
      <c r="A694" s="95">
        <f t="shared" si="10"/>
        <v>676</v>
      </c>
      <c r="B694" s="78" t="s">
        <v>735</v>
      </c>
      <c r="C694" s="79" t="s">
        <v>95</v>
      </c>
      <c r="D694" s="79" t="s">
        <v>513</v>
      </c>
      <c r="E694" s="79" t="s">
        <v>390</v>
      </c>
      <c r="F694" s="80">
        <v>820</v>
      </c>
    </row>
    <row r="695" spans="1:6" ht="12.75">
      <c r="A695" s="95">
        <f t="shared" si="10"/>
        <v>677</v>
      </c>
      <c r="B695" s="78" t="s">
        <v>473</v>
      </c>
      <c r="C695" s="79" t="s">
        <v>95</v>
      </c>
      <c r="D695" s="79" t="s">
        <v>513</v>
      </c>
      <c r="E695" s="79" t="s">
        <v>469</v>
      </c>
      <c r="F695" s="80">
        <v>820</v>
      </c>
    </row>
    <row r="696" spans="1:6" ht="45">
      <c r="A696" s="95">
        <f t="shared" si="10"/>
        <v>678</v>
      </c>
      <c r="B696" s="78" t="s">
        <v>96</v>
      </c>
      <c r="C696" s="79" t="s">
        <v>97</v>
      </c>
      <c r="D696" s="79"/>
      <c r="E696" s="79"/>
      <c r="F696" s="80">
        <v>20</v>
      </c>
    </row>
    <row r="697" spans="1:6" ht="22.5">
      <c r="A697" s="95">
        <f t="shared" si="10"/>
        <v>679</v>
      </c>
      <c r="B697" s="78" t="s">
        <v>511</v>
      </c>
      <c r="C697" s="79" t="s">
        <v>97</v>
      </c>
      <c r="D697" s="79" t="s">
        <v>512</v>
      </c>
      <c r="E697" s="79"/>
      <c r="F697" s="80">
        <v>20</v>
      </c>
    </row>
    <row r="698" spans="1:6" ht="22.5">
      <c r="A698" s="95">
        <f t="shared" si="10"/>
        <v>680</v>
      </c>
      <c r="B698" s="78" t="s">
        <v>573</v>
      </c>
      <c r="C698" s="79" t="s">
        <v>97</v>
      </c>
      <c r="D698" s="79" t="s">
        <v>513</v>
      </c>
      <c r="E698" s="79"/>
      <c r="F698" s="80">
        <v>20</v>
      </c>
    </row>
    <row r="699" spans="1:6" ht="12.75">
      <c r="A699" s="95">
        <f t="shared" si="10"/>
        <v>681</v>
      </c>
      <c r="B699" s="78" t="s">
        <v>735</v>
      </c>
      <c r="C699" s="79" t="s">
        <v>97</v>
      </c>
      <c r="D699" s="79" t="s">
        <v>513</v>
      </c>
      <c r="E699" s="79" t="s">
        <v>390</v>
      </c>
      <c r="F699" s="80">
        <v>20</v>
      </c>
    </row>
    <row r="700" spans="1:6" ht="12.75">
      <c r="A700" s="95">
        <f t="shared" si="10"/>
        <v>682</v>
      </c>
      <c r="B700" s="78" t="s">
        <v>473</v>
      </c>
      <c r="C700" s="79" t="s">
        <v>97</v>
      </c>
      <c r="D700" s="79" t="s">
        <v>513</v>
      </c>
      <c r="E700" s="79" t="s">
        <v>469</v>
      </c>
      <c r="F700" s="80">
        <v>20</v>
      </c>
    </row>
    <row r="701" spans="1:6" ht="45">
      <c r="A701" s="95">
        <f t="shared" si="10"/>
        <v>683</v>
      </c>
      <c r="B701" s="78" t="s">
        <v>98</v>
      </c>
      <c r="C701" s="79" t="s">
        <v>99</v>
      </c>
      <c r="D701" s="79"/>
      <c r="E701" s="79"/>
      <c r="F701" s="80">
        <v>10</v>
      </c>
    </row>
    <row r="702" spans="1:6" ht="22.5">
      <c r="A702" s="95">
        <f t="shared" si="10"/>
        <v>684</v>
      </c>
      <c r="B702" s="78" t="s">
        <v>511</v>
      </c>
      <c r="C702" s="79" t="s">
        <v>99</v>
      </c>
      <c r="D702" s="79" t="s">
        <v>512</v>
      </c>
      <c r="E702" s="79"/>
      <c r="F702" s="80">
        <v>10</v>
      </c>
    </row>
    <row r="703" spans="1:6" ht="22.5">
      <c r="A703" s="95">
        <f t="shared" si="10"/>
        <v>685</v>
      </c>
      <c r="B703" s="78" t="s">
        <v>573</v>
      </c>
      <c r="C703" s="79" t="s">
        <v>99</v>
      </c>
      <c r="D703" s="79" t="s">
        <v>513</v>
      </c>
      <c r="E703" s="79"/>
      <c r="F703" s="80">
        <v>10</v>
      </c>
    </row>
    <row r="704" spans="1:6" ht="12.75">
      <c r="A704" s="95">
        <f t="shared" si="10"/>
        <v>686</v>
      </c>
      <c r="B704" s="78" t="s">
        <v>735</v>
      </c>
      <c r="C704" s="79" t="s">
        <v>99</v>
      </c>
      <c r="D704" s="79" t="s">
        <v>513</v>
      </c>
      <c r="E704" s="79" t="s">
        <v>390</v>
      </c>
      <c r="F704" s="80">
        <v>10</v>
      </c>
    </row>
    <row r="705" spans="1:6" ht="12.75">
      <c r="A705" s="95">
        <f t="shared" si="10"/>
        <v>687</v>
      </c>
      <c r="B705" s="78" t="s">
        <v>473</v>
      </c>
      <c r="C705" s="79" t="s">
        <v>99</v>
      </c>
      <c r="D705" s="79" t="s">
        <v>513</v>
      </c>
      <c r="E705" s="79" t="s">
        <v>469</v>
      </c>
      <c r="F705" s="80">
        <v>10</v>
      </c>
    </row>
    <row r="706" spans="1:6" ht="67.5">
      <c r="A706" s="95">
        <f t="shared" si="10"/>
        <v>688</v>
      </c>
      <c r="B706" s="78" t="s">
        <v>100</v>
      </c>
      <c r="C706" s="79" t="s">
        <v>101</v>
      </c>
      <c r="D706" s="79"/>
      <c r="E706" s="79"/>
      <c r="F706" s="80">
        <v>100</v>
      </c>
    </row>
    <row r="707" spans="1:6" ht="22.5">
      <c r="A707" s="95">
        <f t="shared" si="10"/>
        <v>689</v>
      </c>
      <c r="B707" s="78" t="s">
        <v>511</v>
      </c>
      <c r="C707" s="79" t="s">
        <v>101</v>
      </c>
      <c r="D707" s="79" t="s">
        <v>512</v>
      </c>
      <c r="E707" s="79"/>
      <c r="F707" s="80">
        <v>100</v>
      </c>
    </row>
    <row r="708" spans="1:6" ht="22.5">
      <c r="A708" s="95">
        <f t="shared" si="10"/>
        <v>690</v>
      </c>
      <c r="B708" s="78" t="s">
        <v>573</v>
      </c>
      <c r="C708" s="79" t="s">
        <v>101</v>
      </c>
      <c r="D708" s="79" t="s">
        <v>513</v>
      </c>
      <c r="E708" s="79"/>
      <c r="F708" s="80">
        <v>100</v>
      </c>
    </row>
    <row r="709" spans="1:6" ht="12.75">
      <c r="A709" s="95">
        <f t="shared" si="10"/>
        <v>691</v>
      </c>
      <c r="B709" s="78" t="s">
        <v>735</v>
      </c>
      <c r="C709" s="79" t="s">
        <v>101</v>
      </c>
      <c r="D709" s="79" t="s">
        <v>513</v>
      </c>
      <c r="E709" s="79" t="s">
        <v>390</v>
      </c>
      <c r="F709" s="80">
        <v>100</v>
      </c>
    </row>
    <row r="710" spans="1:6" ht="12.75">
      <c r="A710" s="95">
        <f t="shared" si="10"/>
        <v>692</v>
      </c>
      <c r="B710" s="78" t="s">
        <v>473</v>
      </c>
      <c r="C710" s="79" t="s">
        <v>101</v>
      </c>
      <c r="D710" s="79" t="s">
        <v>513</v>
      </c>
      <c r="E710" s="79" t="s">
        <v>469</v>
      </c>
      <c r="F710" s="80">
        <v>100</v>
      </c>
    </row>
    <row r="711" spans="1:6" ht="22.5">
      <c r="A711" s="95">
        <f t="shared" si="10"/>
        <v>693</v>
      </c>
      <c r="B711" s="78" t="s">
        <v>339</v>
      </c>
      <c r="C711" s="79" t="s">
        <v>340</v>
      </c>
      <c r="D711" s="79"/>
      <c r="E711" s="79"/>
      <c r="F711" s="80">
        <v>2923.5</v>
      </c>
    </row>
    <row r="712" spans="1:6" ht="22.5">
      <c r="A712" s="95">
        <f t="shared" si="10"/>
        <v>694</v>
      </c>
      <c r="B712" s="78" t="s">
        <v>341</v>
      </c>
      <c r="C712" s="79" t="s">
        <v>342</v>
      </c>
      <c r="D712" s="79"/>
      <c r="E712" s="79"/>
      <c r="F712" s="80">
        <v>2923.5</v>
      </c>
    </row>
    <row r="713" spans="1:6" ht="33.75">
      <c r="A713" s="95">
        <f t="shared" si="10"/>
        <v>695</v>
      </c>
      <c r="B713" s="78" t="s">
        <v>343</v>
      </c>
      <c r="C713" s="79" t="s">
        <v>344</v>
      </c>
      <c r="D713" s="79"/>
      <c r="E713" s="79"/>
      <c r="F713" s="80">
        <v>939.5</v>
      </c>
    </row>
    <row r="714" spans="1:6" ht="56.25">
      <c r="A714" s="95">
        <f t="shared" si="10"/>
        <v>696</v>
      </c>
      <c r="B714" s="78" t="s">
        <v>345</v>
      </c>
      <c r="C714" s="79" t="s">
        <v>344</v>
      </c>
      <c r="D714" s="79" t="s">
        <v>346</v>
      </c>
      <c r="E714" s="79"/>
      <c r="F714" s="80">
        <v>937.1</v>
      </c>
    </row>
    <row r="715" spans="1:6" ht="22.5">
      <c r="A715" s="95">
        <f t="shared" si="10"/>
        <v>697</v>
      </c>
      <c r="B715" s="78" t="s">
        <v>508</v>
      </c>
      <c r="C715" s="79" t="s">
        <v>344</v>
      </c>
      <c r="D715" s="79" t="s">
        <v>459</v>
      </c>
      <c r="E715" s="79"/>
      <c r="F715" s="80">
        <v>937.1</v>
      </c>
    </row>
    <row r="716" spans="1:6" ht="12.75">
      <c r="A716" s="95">
        <f t="shared" si="10"/>
        <v>698</v>
      </c>
      <c r="B716" s="78" t="s">
        <v>338</v>
      </c>
      <c r="C716" s="79" t="s">
        <v>344</v>
      </c>
      <c r="D716" s="79" t="s">
        <v>459</v>
      </c>
      <c r="E716" s="79" t="s">
        <v>480</v>
      </c>
      <c r="F716" s="80">
        <v>937.1</v>
      </c>
    </row>
    <row r="717" spans="1:6" ht="33.75">
      <c r="A717" s="95">
        <f t="shared" si="10"/>
        <v>699</v>
      </c>
      <c r="B717" s="78" t="s">
        <v>481</v>
      </c>
      <c r="C717" s="79" t="s">
        <v>344</v>
      </c>
      <c r="D717" s="79" t="s">
        <v>459</v>
      </c>
      <c r="E717" s="79" t="s">
        <v>482</v>
      </c>
      <c r="F717" s="80">
        <v>937.1</v>
      </c>
    </row>
    <row r="718" spans="1:6" ht="22.5">
      <c r="A718" s="95">
        <f t="shared" si="10"/>
        <v>700</v>
      </c>
      <c r="B718" s="78" t="s">
        <v>573</v>
      </c>
      <c r="C718" s="79" t="s">
        <v>344</v>
      </c>
      <c r="D718" s="79" t="s">
        <v>513</v>
      </c>
      <c r="E718" s="79"/>
      <c r="F718" s="80">
        <v>2.4</v>
      </c>
    </row>
    <row r="719" spans="1:6" ht="12.75">
      <c r="A719" s="95">
        <f t="shared" si="10"/>
        <v>701</v>
      </c>
      <c r="B719" s="78" t="s">
        <v>338</v>
      </c>
      <c r="C719" s="79" t="s">
        <v>344</v>
      </c>
      <c r="D719" s="79" t="s">
        <v>513</v>
      </c>
      <c r="E719" s="79" t="s">
        <v>480</v>
      </c>
      <c r="F719" s="80">
        <v>2.4</v>
      </c>
    </row>
    <row r="720" spans="1:6" ht="33.75">
      <c r="A720" s="95">
        <f t="shared" si="10"/>
        <v>702</v>
      </c>
      <c r="B720" s="78" t="s">
        <v>481</v>
      </c>
      <c r="C720" s="79" t="s">
        <v>344</v>
      </c>
      <c r="D720" s="79" t="s">
        <v>513</v>
      </c>
      <c r="E720" s="79" t="s">
        <v>482</v>
      </c>
      <c r="F720" s="80">
        <v>2.4</v>
      </c>
    </row>
    <row r="721" spans="1:6" ht="33.75">
      <c r="A721" s="95">
        <f t="shared" si="10"/>
        <v>703</v>
      </c>
      <c r="B721" s="78" t="s">
        <v>509</v>
      </c>
      <c r="C721" s="79" t="s">
        <v>510</v>
      </c>
      <c r="D721" s="79"/>
      <c r="E721" s="79"/>
      <c r="F721" s="80">
        <v>1365.4</v>
      </c>
    </row>
    <row r="722" spans="1:6" ht="56.25">
      <c r="A722" s="95">
        <f t="shared" si="10"/>
        <v>704</v>
      </c>
      <c r="B722" s="78" t="s">
        <v>345</v>
      </c>
      <c r="C722" s="79" t="s">
        <v>510</v>
      </c>
      <c r="D722" s="79" t="s">
        <v>346</v>
      </c>
      <c r="E722" s="79"/>
      <c r="F722" s="80">
        <v>842.6</v>
      </c>
    </row>
    <row r="723" spans="1:6" ht="22.5">
      <c r="A723" s="95">
        <f t="shared" si="10"/>
        <v>705</v>
      </c>
      <c r="B723" s="78" t="s">
        <v>508</v>
      </c>
      <c r="C723" s="79" t="s">
        <v>510</v>
      </c>
      <c r="D723" s="79" t="s">
        <v>459</v>
      </c>
      <c r="E723" s="79"/>
      <c r="F723" s="80">
        <v>842.6</v>
      </c>
    </row>
    <row r="724" spans="1:6" ht="12.75">
      <c r="A724" s="95">
        <f t="shared" si="10"/>
        <v>706</v>
      </c>
      <c r="B724" s="78" t="s">
        <v>338</v>
      </c>
      <c r="C724" s="79" t="s">
        <v>510</v>
      </c>
      <c r="D724" s="79" t="s">
        <v>459</v>
      </c>
      <c r="E724" s="79" t="s">
        <v>480</v>
      </c>
      <c r="F724" s="80">
        <v>842.6</v>
      </c>
    </row>
    <row r="725" spans="1:6" ht="45">
      <c r="A725" s="95">
        <f aca="true" t="shared" si="11" ref="A725:A788">A724+1</f>
        <v>707</v>
      </c>
      <c r="B725" s="78" t="s">
        <v>483</v>
      </c>
      <c r="C725" s="79" t="s">
        <v>510</v>
      </c>
      <c r="D725" s="79" t="s">
        <v>459</v>
      </c>
      <c r="E725" s="79" t="s">
        <v>484</v>
      </c>
      <c r="F725" s="80">
        <v>842.6</v>
      </c>
    </row>
    <row r="726" spans="1:6" ht="22.5">
      <c r="A726" s="95">
        <f t="shared" si="11"/>
        <v>708</v>
      </c>
      <c r="B726" s="78" t="s">
        <v>511</v>
      </c>
      <c r="C726" s="79" t="s">
        <v>510</v>
      </c>
      <c r="D726" s="79" t="s">
        <v>512</v>
      </c>
      <c r="E726" s="79"/>
      <c r="F726" s="80">
        <v>522.8</v>
      </c>
    </row>
    <row r="727" spans="1:6" ht="22.5">
      <c r="A727" s="95">
        <f t="shared" si="11"/>
        <v>709</v>
      </c>
      <c r="B727" s="78" t="s">
        <v>573</v>
      </c>
      <c r="C727" s="79" t="s">
        <v>510</v>
      </c>
      <c r="D727" s="79" t="s">
        <v>513</v>
      </c>
      <c r="E727" s="79"/>
      <c r="F727" s="80">
        <v>522.8</v>
      </c>
    </row>
    <row r="728" spans="1:6" ht="12.75">
      <c r="A728" s="95">
        <f t="shared" si="11"/>
        <v>710</v>
      </c>
      <c r="B728" s="78" t="s">
        <v>338</v>
      </c>
      <c r="C728" s="79" t="s">
        <v>510</v>
      </c>
      <c r="D728" s="79" t="s">
        <v>513</v>
      </c>
      <c r="E728" s="79" t="s">
        <v>480</v>
      </c>
      <c r="F728" s="80">
        <v>522.8</v>
      </c>
    </row>
    <row r="729" spans="1:6" ht="45">
      <c r="A729" s="95">
        <f t="shared" si="11"/>
        <v>711</v>
      </c>
      <c r="B729" s="78" t="s">
        <v>483</v>
      </c>
      <c r="C729" s="79" t="s">
        <v>510</v>
      </c>
      <c r="D729" s="79" t="s">
        <v>513</v>
      </c>
      <c r="E729" s="79" t="s">
        <v>484</v>
      </c>
      <c r="F729" s="80">
        <v>522.8</v>
      </c>
    </row>
    <row r="730" spans="1:6" ht="33.75">
      <c r="A730" s="95">
        <f t="shared" si="11"/>
        <v>712</v>
      </c>
      <c r="B730" s="78" t="s">
        <v>514</v>
      </c>
      <c r="C730" s="79" t="s">
        <v>515</v>
      </c>
      <c r="D730" s="79"/>
      <c r="E730" s="79"/>
      <c r="F730" s="80">
        <v>618.6</v>
      </c>
    </row>
    <row r="731" spans="1:6" ht="56.25">
      <c r="A731" s="95">
        <f t="shared" si="11"/>
        <v>713</v>
      </c>
      <c r="B731" s="78" t="s">
        <v>345</v>
      </c>
      <c r="C731" s="79" t="s">
        <v>515</v>
      </c>
      <c r="D731" s="79" t="s">
        <v>346</v>
      </c>
      <c r="E731" s="79"/>
      <c r="F731" s="80">
        <v>582.6</v>
      </c>
    </row>
    <row r="732" spans="1:6" ht="22.5">
      <c r="A732" s="95">
        <f t="shared" si="11"/>
        <v>714</v>
      </c>
      <c r="B732" s="78" t="s">
        <v>508</v>
      </c>
      <c r="C732" s="79" t="s">
        <v>515</v>
      </c>
      <c r="D732" s="79" t="s">
        <v>459</v>
      </c>
      <c r="E732" s="79"/>
      <c r="F732" s="80">
        <v>582.6</v>
      </c>
    </row>
    <row r="733" spans="1:6" ht="12.75">
      <c r="A733" s="95">
        <f t="shared" si="11"/>
        <v>715</v>
      </c>
      <c r="B733" s="78" t="s">
        <v>338</v>
      </c>
      <c r="C733" s="79" t="s">
        <v>515</v>
      </c>
      <c r="D733" s="79" t="s">
        <v>459</v>
      </c>
      <c r="E733" s="79" t="s">
        <v>480</v>
      </c>
      <c r="F733" s="80">
        <v>582.6</v>
      </c>
    </row>
    <row r="734" spans="1:6" ht="33.75">
      <c r="A734" s="95">
        <f t="shared" si="11"/>
        <v>716</v>
      </c>
      <c r="B734" s="78" t="s">
        <v>486</v>
      </c>
      <c r="C734" s="79" t="s">
        <v>515</v>
      </c>
      <c r="D734" s="79" t="s">
        <v>459</v>
      </c>
      <c r="E734" s="79" t="s">
        <v>487</v>
      </c>
      <c r="F734" s="80">
        <v>582.6</v>
      </c>
    </row>
    <row r="735" spans="1:6" ht="22.5">
      <c r="A735" s="95">
        <f t="shared" si="11"/>
        <v>717</v>
      </c>
      <c r="B735" s="78" t="s">
        <v>511</v>
      </c>
      <c r="C735" s="79" t="s">
        <v>515</v>
      </c>
      <c r="D735" s="79" t="s">
        <v>512</v>
      </c>
      <c r="E735" s="79"/>
      <c r="F735" s="80">
        <v>36</v>
      </c>
    </row>
    <row r="736" spans="1:6" ht="22.5">
      <c r="A736" s="95">
        <f t="shared" si="11"/>
        <v>718</v>
      </c>
      <c r="B736" s="78" t="s">
        <v>573</v>
      </c>
      <c r="C736" s="79" t="s">
        <v>515</v>
      </c>
      <c r="D736" s="79" t="s">
        <v>513</v>
      </c>
      <c r="E736" s="79"/>
      <c r="F736" s="80">
        <v>36</v>
      </c>
    </row>
    <row r="737" spans="1:6" ht="12.75">
      <c r="A737" s="95">
        <f t="shared" si="11"/>
        <v>719</v>
      </c>
      <c r="B737" s="78" t="s">
        <v>338</v>
      </c>
      <c r="C737" s="79" t="s">
        <v>515</v>
      </c>
      <c r="D737" s="79" t="s">
        <v>513</v>
      </c>
      <c r="E737" s="79" t="s">
        <v>480</v>
      </c>
      <c r="F737" s="80">
        <v>36</v>
      </c>
    </row>
    <row r="738" spans="1:6" ht="33.75">
      <c r="A738" s="95">
        <f t="shared" si="11"/>
        <v>720</v>
      </c>
      <c r="B738" s="78" t="s">
        <v>486</v>
      </c>
      <c r="C738" s="79" t="s">
        <v>515</v>
      </c>
      <c r="D738" s="79" t="s">
        <v>513</v>
      </c>
      <c r="E738" s="79" t="s">
        <v>487</v>
      </c>
      <c r="F738" s="80">
        <v>36</v>
      </c>
    </row>
    <row r="739" spans="1:6" ht="22.5">
      <c r="A739" s="95">
        <f t="shared" si="11"/>
        <v>721</v>
      </c>
      <c r="B739" s="78" t="s">
        <v>527</v>
      </c>
      <c r="C739" s="79" t="s">
        <v>528</v>
      </c>
      <c r="D739" s="79"/>
      <c r="E739" s="79"/>
      <c r="F739" s="80">
        <f>59942.5-2700</f>
        <v>57242.5</v>
      </c>
    </row>
    <row r="740" spans="1:6" ht="22.5">
      <c r="A740" s="95">
        <f t="shared" si="11"/>
        <v>722</v>
      </c>
      <c r="B740" s="78" t="s">
        <v>529</v>
      </c>
      <c r="C740" s="79" t="s">
        <v>530</v>
      </c>
      <c r="D740" s="79"/>
      <c r="E740" s="79"/>
      <c r="F740" s="80">
        <v>39464.4</v>
      </c>
    </row>
    <row r="741" spans="1:6" ht="67.5">
      <c r="A741" s="95">
        <f t="shared" si="11"/>
        <v>723</v>
      </c>
      <c r="B741" s="78" t="s">
        <v>577</v>
      </c>
      <c r="C741" s="79" t="s">
        <v>578</v>
      </c>
      <c r="D741" s="79"/>
      <c r="E741" s="79"/>
      <c r="F741" s="80">
        <v>39.6</v>
      </c>
    </row>
    <row r="742" spans="1:6" ht="22.5">
      <c r="A742" s="95">
        <f t="shared" si="11"/>
        <v>724</v>
      </c>
      <c r="B742" s="78" t="s">
        <v>511</v>
      </c>
      <c r="C742" s="79" t="s">
        <v>578</v>
      </c>
      <c r="D742" s="79" t="s">
        <v>512</v>
      </c>
      <c r="E742" s="79"/>
      <c r="F742" s="80">
        <v>39.6</v>
      </c>
    </row>
    <row r="743" spans="1:6" ht="22.5">
      <c r="A743" s="95">
        <f t="shared" si="11"/>
        <v>725</v>
      </c>
      <c r="B743" s="78" t="s">
        <v>573</v>
      </c>
      <c r="C743" s="79" t="s">
        <v>578</v>
      </c>
      <c r="D743" s="79" t="s">
        <v>513</v>
      </c>
      <c r="E743" s="79"/>
      <c r="F743" s="80">
        <v>39.6</v>
      </c>
    </row>
    <row r="744" spans="1:6" ht="12.75">
      <c r="A744" s="95">
        <f t="shared" si="11"/>
        <v>726</v>
      </c>
      <c r="B744" s="78" t="s">
        <v>338</v>
      </c>
      <c r="C744" s="79" t="s">
        <v>578</v>
      </c>
      <c r="D744" s="79" t="s">
        <v>513</v>
      </c>
      <c r="E744" s="79" t="s">
        <v>480</v>
      </c>
      <c r="F744" s="80">
        <v>39.6</v>
      </c>
    </row>
    <row r="745" spans="1:6" ht="12.75">
      <c r="A745" s="95">
        <f t="shared" si="11"/>
        <v>727</v>
      </c>
      <c r="B745" s="78" t="s">
        <v>351</v>
      </c>
      <c r="C745" s="79" t="s">
        <v>578</v>
      </c>
      <c r="D745" s="79" t="s">
        <v>513</v>
      </c>
      <c r="E745" s="79" t="s">
        <v>471</v>
      </c>
      <c r="F745" s="80">
        <v>39.6</v>
      </c>
    </row>
    <row r="746" spans="1:6" ht="56.25">
      <c r="A746" s="95">
        <f t="shared" si="11"/>
        <v>728</v>
      </c>
      <c r="B746" s="78" t="s">
        <v>531</v>
      </c>
      <c r="C746" s="79" t="s">
        <v>532</v>
      </c>
      <c r="D746" s="79"/>
      <c r="E746" s="79"/>
      <c r="F746" s="80">
        <v>1075.6</v>
      </c>
    </row>
    <row r="747" spans="1:6" ht="56.25">
      <c r="A747" s="95">
        <f t="shared" si="11"/>
        <v>729</v>
      </c>
      <c r="B747" s="78" t="s">
        <v>345</v>
      </c>
      <c r="C747" s="79" t="s">
        <v>532</v>
      </c>
      <c r="D747" s="79" t="s">
        <v>346</v>
      </c>
      <c r="E747" s="79"/>
      <c r="F747" s="80">
        <v>827.6</v>
      </c>
    </row>
    <row r="748" spans="1:6" ht="22.5">
      <c r="A748" s="95">
        <f t="shared" si="11"/>
        <v>730</v>
      </c>
      <c r="B748" s="78" t="s">
        <v>508</v>
      </c>
      <c r="C748" s="79" t="s">
        <v>532</v>
      </c>
      <c r="D748" s="79" t="s">
        <v>459</v>
      </c>
      <c r="E748" s="79"/>
      <c r="F748" s="80">
        <v>827.6</v>
      </c>
    </row>
    <row r="749" spans="1:6" ht="12.75">
      <c r="A749" s="95">
        <f t="shared" si="11"/>
        <v>731</v>
      </c>
      <c r="B749" s="78" t="s">
        <v>338</v>
      </c>
      <c r="C749" s="79" t="s">
        <v>532</v>
      </c>
      <c r="D749" s="79" t="s">
        <v>459</v>
      </c>
      <c r="E749" s="79" t="s">
        <v>480</v>
      </c>
      <c r="F749" s="80">
        <v>827.6</v>
      </c>
    </row>
    <row r="750" spans="1:6" ht="45">
      <c r="A750" s="95">
        <f t="shared" si="11"/>
        <v>732</v>
      </c>
      <c r="B750" s="78" t="s">
        <v>331</v>
      </c>
      <c r="C750" s="79" t="s">
        <v>532</v>
      </c>
      <c r="D750" s="79" t="s">
        <v>459</v>
      </c>
      <c r="E750" s="79" t="s">
        <v>485</v>
      </c>
      <c r="F750" s="80">
        <v>827.6</v>
      </c>
    </row>
    <row r="751" spans="1:6" ht="22.5">
      <c r="A751" s="95">
        <f t="shared" si="11"/>
        <v>733</v>
      </c>
      <c r="B751" s="78" t="s">
        <v>511</v>
      </c>
      <c r="C751" s="79" t="s">
        <v>532</v>
      </c>
      <c r="D751" s="79" t="s">
        <v>512</v>
      </c>
      <c r="E751" s="79"/>
      <c r="F751" s="80">
        <v>248</v>
      </c>
    </row>
    <row r="752" spans="1:6" ht="22.5">
      <c r="A752" s="95">
        <f t="shared" si="11"/>
        <v>734</v>
      </c>
      <c r="B752" s="78" t="s">
        <v>573</v>
      </c>
      <c r="C752" s="79" t="s">
        <v>532</v>
      </c>
      <c r="D752" s="79" t="s">
        <v>513</v>
      </c>
      <c r="E752" s="79"/>
      <c r="F752" s="80">
        <v>248</v>
      </c>
    </row>
    <row r="753" spans="1:6" ht="12.75">
      <c r="A753" s="95">
        <f t="shared" si="11"/>
        <v>735</v>
      </c>
      <c r="B753" s="78" t="s">
        <v>338</v>
      </c>
      <c r="C753" s="79" t="s">
        <v>532</v>
      </c>
      <c r="D753" s="79" t="s">
        <v>513</v>
      </c>
      <c r="E753" s="79" t="s">
        <v>480</v>
      </c>
      <c r="F753" s="80">
        <v>248</v>
      </c>
    </row>
    <row r="754" spans="1:6" ht="45">
      <c r="A754" s="95">
        <f t="shared" si="11"/>
        <v>736</v>
      </c>
      <c r="B754" s="78" t="s">
        <v>331</v>
      </c>
      <c r="C754" s="79" t="s">
        <v>532</v>
      </c>
      <c r="D754" s="79" t="s">
        <v>513</v>
      </c>
      <c r="E754" s="79" t="s">
        <v>485</v>
      </c>
      <c r="F754" s="80">
        <v>248</v>
      </c>
    </row>
    <row r="755" spans="1:6" ht="56.25">
      <c r="A755" s="95">
        <f t="shared" si="11"/>
        <v>737</v>
      </c>
      <c r="B755" s="78" t="s">
        <v>533</v>
      </c>
      <c r="C755" s="79" t="s">
        <v>534</v>
      </c>
      <c r="D755" s="79"/>
      <c r="E755" s="79"/>
      <c r="F755" s="80">
        <v>464.5</v>
      </c>
    </row>
    <row r="756" spans="1:6" ht="56.25">
      <c r="A756" s="95">
        <f t="shared" si="11"/>
        <v>738</v>
      </c>
      <c r="B756" s="78" t="s">
        <v>345</v>
      </c>
      <c r="C756" s="79" t="s">
        <v>534</v>
      </c>
      <c r="D756" s="79" t="s">
        <v>346</v>
      </c>
      <c r="E756" s="79"/>
      <c r="F756" s="80">
        <v>413.8</v>
      </c>
    </row>
    <row r="757" spans="1:6" ht="22.5">
      <c r="A757" s="95">
        <f t="shared" si="11"/>
        <v>739</v>
      </c>
      <c r="B757" s="78" t="s">
        <v>508</v>
      </c>
      <c r="C757" s="79" t="s">
        <v>534</v>
      </c>
      <c r="D757" s="79" t="s">
        <v>459</v>
      </c>
      <c r="E757" s="79"/>
      <c r="F757" s="80">
        <v>413.8</v>
      </c>
    </row>
    <row r="758" spans="1:6" ht="12.75">
      <c r="A758" s="95">
        <f t="shared" si="11"/>
        <v>740</v>
      </c>
      <c r="B758" s="78" t="s">
        <v>338</v>
      </c>
      <c r="C758" s="79" t="s">
        <v>534</v>
      </c>
      <c r="D758" s="79" t="s">
        <v>459</v>
      </c>
      <c r="E758" s="79" t="s">
        <v>480</v>
      </c>
      <c r="F758" s="80">
        <v>413.8</v>
      </c>
    </row>
    <row r="759" spans="1:6" ht="45">
      <c r="A759" s="95">
        <f t="shared" si="11"/>
        <v>741</v>
      </c>
      <c r="B759" s="78" t="s">
        <v>331</v>
      </c>
      <c r="C759" s="79" t="s">
        <v>534</v>
      </c>
      <c r="D759" s="79" t="s">
        <v>459</v>
      </c>
      <c r="E759" s="79" t="s">
        <v>485</v>
      </c>
      <c r="F759" s="80">
        <v>413.8</v>
      </c>
    </row>
    <row r="760" spans="1:6" ht="22.5">
      <c r="A760" s="95">
        <f t="shared" si="11"/>
        <v>742</v>
      </c>
      <c r="B760" s="78" t="s">
        <v>511</v>
      </c>
      <c r="C760" s="79" t="s">
        <v>534</v>
      </c>
      <c r="D760" s="79" t="s">
        <v>512</v>
      </c>
      <c r="E760" s="79"/>
      <c r="F760" s="80">
        <v>50.7</v>
      </c>
    </row>
    <row r="761" spans="1:6" ht="22.5">
      <c r="A761" s="95">
        <f t="shared" si="11"/>
        <v>743</v>
      </c>
      <c r="B761" s="78" t="s">
        <v>573</v>
      </c>
      <c r="C761" s="79" t="s">
        <v>534</v>
      </c>
      <c r="D761" s="79" t="s">
        <v>513</v>
      </c>
      <c r="E761" s="79"/>
      <c r="F761" s="80">
        <v>50.7</v>
      </c>
    </row>
    <row r="762" spans="1:6" ht="12.75">
      <c r="A762" s="95">
        <f t="shared" si="11"/>
        <v>744</v>
      </c>
      <c r="B762" s="78" t="s">
        <v>338</v>
      </c>
      <c r="C762" s="79" t="s">
        <v>534</v>
      </c>
      <c r="D762" s="79" t="s">
        <v>513</v>
      </c>
      <c r="E762" s="79" t="s">
        <v>480</v>
      </c>
      <c r="F762" s="80">
        <v>50.7</v>
      </c>
    </row>
    <row r="763" spans="1:6" ht="45">
      <c r="A763" s="95">
        <f t="shared" si="11"/>
        <v>745</v>
      </c>
      <c r="B763" s="78" t="s">
        <v>331</v>
      </c>
      <c r="C763" s="79" t="s">
        <v>534</v>
      </c>
      <c r="D763" s="79" t="s">
        <v>513</v>
      </c>
      <c r="E763" s="79" t="s">
        <v>485</v>
      </c>
      <c r="F763" s="80">
        <v>50.7</v>
      </c>
    </row>
    <row r="764" spans="1:6" ht="45">
      <c r="A764" s="95">
        <f t="shared" si="11"/>
        <v>746</v>
      </c>
      <c r="B764" s="78" t="s">
        <v>535</v>
      </c>
      <c r="C764" s="79" t="s">
        <v>536</v>
      </c>
      <c r="D764" s="79"/>
      <c r="E764" s="79"/>
      <c r="F764" s="80">
        <v>32763.2</v>
      </c>
    </row>
    <row r="765" spans="1:6" ht="56.25">
      <c r="A765" s="95">
        <f t="shared" si="11"/>
        <v>747</v>
      </c>
      <c r="B765" s="78" t="s">
        <v>345</v>
      </c>
      <c r="C765" s="79" t="s">
        <v>536</v>
      </c>
      <c r="D765" s="79" t="s">
        <v>346</v>
      </c>
      <c r="E765" s="79"/>
      <c r="F765" s="80">
        <v>19984</v>
      </c>
    </row>
    <row r="766" spans="1:6" ht="22.5">
      <c r="A766" s="95">
        <f t="shared" si="11"/>
        <v>748</v>
      </c>
      <c r="B766" s="78" t="s">
        <v>508</v>
      </c>
      <c r="C766" s="79" t="s">
        <v>536</v>
      </c>
      <c r="D766" s="79" t="s">
        <v>459</v>
      </c>
      <c r="E766" s="79"/>
      <c r="F766" s="80">
        <v>19984</v>
      </c>
    </row>
    <row r="767" spans="1:6" ht="12.75">
      <c r="A767" s="95">
        <f t="shared" si="11"/>
        <v>749</v>
      </c>
      <c r="B767" s="78" t="s">
        <v>338</v>
      </c>
      <c r="C767" s="79" t="s">
        <v>536</v>
      </c>
      <c r="D767" s="79" t="s">
        <v>459</v>
      </c>
      <c r="E767" s="79" t="s">
        <v>480</v>
      </c>
      <c r="F767" s="80">
        <v>19984</v>
      </c>
    </row>
    <row r="768" spans="1:6" ht="45">
      <c r="A768" s="95">
        <f t="shared" si="11"/>
        <v>750</v>
      </c>
      <c r="B768" s="78" t="s">
        <v>331</v>
      </c>
      <c r="C768" s="79" t="s">
        <v>536</v>
      </c>
      <c r="D768" s="79" t="s">
        <v>459</v>
      </c>
      <c r="E768" s="79" t="s">
        <v>485</v>
      </c>
      <c r="F768" s="80">
        <v>19984</v>
      </c>
    </row>
    <row r="769" spans="1:6" ht="22.5">
      <c r="A769" s="95">
        <f t="shared" si="11"/>
        <v>751</v>
      </c>
      <c r="B769" s="78" t="s">
        <v>511</v>
      </c>
      <c r="C769" s="79" t="s">
        <v>536</v>
      </c>
      <c r="D769" s="79" t="s">
        <v>512</v>
      </c>
      <c r="E769" s="79"/>
      <c r="F769" s="80">
        <v>12755.5</v>
      </c>
    </row>
    <row r="770" spans="1:6" ht="22.5">
      <c r="A770" s="95">
        <f t="shared" si="11"/>
        <v>752</v>
      </c>
      <c r="B770" s="78" t="s">
        <v>573</v>
      </c>
      <c r="C770" s="79" t="s">
        <v>536</v>
      </c>
      <c r="D770" s="79" t="s">
        <v>513</v>
      </c>
      <c r="E770" s="79"/>
      <c r="F770" s="80">
        <v>12755.5</v>
      </c>
    </row>
    <row r="771" spans="1:6" ht="12.75">
      <c r="A771" s="95">
        <f t="shared" si="11"/>
        <v>753</v>
      </c>
      <c r="B771" s="78" t="s">
        <v>338</v>
      </c>
      <c r="C771" s="79" t="s">
        <v>536</v>
      </c>
      <c r="D771" s="79" t="s">
        <v>513</v>
      </c>
      <c r="E771" s="79" t="s">
        <v>480</v>
      </c>
      <c r="F771" s="80">
        <v>12755.5</v>
      </c>
    </row>
    <row r="772" spans="1:6" ht="45">
      <c r="A772" s="95">
        <f t="shared" si="11"/>
        <v>754</v>
      </c>
      <c r="B772" s="78" t="s">
        <v>331</v>
      </c>
      <c r="C772" s="79" t="s">
        <v>536</v>
      </c>
      <c r="D772" s="79" t="s">
        <v>513</v>
      </c>
      <c r="E772" s="79" t="s">
        <v>485</v>
      </c>
      <c r="F772" s="80">
        <v>12755.5</v>
      </c>
    </row>
    <row r="773" spans="1:6" ht="12.75">
      <c r="A773" s="95">
        <f t="shared" si="11"/>
        <v>755</v>
      </c>
      <c r="B773" s="78" t="s">
        <v>537</v>
      </c>
      <c r="C773" s="79" t="s">
        <v>536</v>
      </c>
      <c r="D773" s="79" t="s">
        <v>538</v>
      </c>
      <c r="E773" s="79"/>
      <c r="F773" s="80">
        <v>23.7</v>
      </c>
    </row>
    <row r="774" spans="1:6" ht="12.75">
      <c r="A774" s="95">
        <f t="shared" si="11"/>
        <v>756</v>
      </c>
      <c r="B774" s="78" t="s">
        <v>539</v>
      </c>
      <c r="C774" s="79" t="s">
        <v>536</v>
      </c>
      <c r="D774" s="79" t="s">
        <v>540</v>
      </c>
      <c r="E774" s="79"/>
      <c r="F774" s="80">
        <v>23.7</v>
      </c>
    </row>
    <row r="775" spans="1:6" ht="12.75">
      <c r="A775" s="95">
        <f t="shared" si="11"/>
        <v>757</v>
      </c>
      <c r="B775" s="78" t="s">
        <v>338</v>
      </c>
      <c r="C775" s="79" t="s">
        <v>536</v>
      </c>
      <c r="D775" s="79" t="s">
        <v>540</v>
      </c>
      <c r="E775" s="79" t="s">
        <v>480</v>
      </c>
      <c r="F775" s="80">
        <v>23.7</v>
      </c>
    </row>
    <row r="776" spans="1:6" ht="45">
      <c r="A776" s="95">
        <f t="shared" si="11"/>
        <v>758</v>
      </c>
      <c r="B776" s="78" t="s">
        <v>331</v>
      </c>
      <c r="C776" s="79" t="s">
        <v>536</v>
      </c>
      <c r="D776" s="79" t="s">
        <v>540</v>
      </c>
      <c r="E776" s="79" t="s">
        <v>485</v>
      </c>
      <c r="F776" s="80">
        <v>23.7</v>
      </c>
    </row>
    <row r="777" spans="1:6" ht="22.5">
      <c r="A777" s="95">
        <f t="shared" si="11"/>
        <v>759</v>
      </c>
      <c r="B777" s="78" t="s">
        <v>541</v>
      </c>
      <c r="C777" s="79" t="s">
        <v>542</v>
      </c>
      <c r="D777" s="79"/>
      <c r="E777" s="79"/>
      <c r="F777" s="80">
        <v>906.7</v>
      </c>
    </row>
    <row r="778" spans="1:6" ht="56.25">
      <c r="A778" s="95">
        <f t="shared" si="11"/>
        <v>760</v>
      </c>
      <c r="B778" s="78" t="s">
        <v>345</v>
      </c>
      <c r="C778" s="79" t="s">
        <v>542</v>
      </c>
      <c r="D778" s="79" t="s">
        <v>346</v>
      </c>
      <c r="E778" s="79"/>
      <c r="F778" s="80">
        <v>906.7</v>
      </c>
    </row>
    <row r="779" spans="1:6" ht="22.5">
      <c r="A779" s="95">
        <f t="shared" si="11"/>
        <v>761</v>
      </c>
      <c r="B779" s="78" t="s">
        <v>508</v>
      </c>
      <c r="C779" s="79" t="s">
        <v>542</v>
      </c>
      <c r="D779" s="79" t="s">
        <v>459</v>
      </c>
      <c r="E779" s="79"/>
      <c r="F779" s="80">
        <v>906.7</v>
      </c>
    </row>
    <row r="780" spans="1:6" ht="12.75">
      <c r="A780" s="95">
        <f t="shared" si="11"/>
        <v>762</v>
      </c>
      <c r="B780" s="78" t="s">
        <v>338</v>
      </c>
      <c r="C780" s="79" t="s">
        <v>542</v>
      </c>
      <c r="D780" s="79" t="s">
        <v>459</v>
      </c>
      <c r="E780" s="79" t="s">
        <v>480</v>
      </c>
      <c r="F780" s="80">
        <v>906.7</v>
      </c>
    </row>
    <row r="781" spans="1:6" ht="45">
      <c r="A781" s="95">
        <f t="shared" si="11"/>
        <v>763</v>
      </c>
      <c r="B781" s="78" t="s">
        <v>331</v>
      </c>
      <c r="C781" s="79" t="s">
        <v>542</v>
      </c>
      <c r="D781" s="79" t="s">
        <v>459</v>
      </c>
      <c r="E781" s="79" t="s">
        <v>485</v>
      </c>
      <c r="F781" s="80">
        <v>906.7</v>
      </c>
    </row>
    <row r="782" spans="1:6" ht="33.75">
      <c r="A782" s="95">
        <f t="shared" si="11"/>
        <v>764</v>
      </c>
      <c r="B782" s="78" t="s">
        <v>729</v>
      </c>
      <c r="C782" s="79" t="s">
        <v>730</v>
      </c>
      <c r="D782" s="79"/>
      <c r="E782" s="79"/>
      <c r="F782" s="80">
        <v>140</v>
      </c>
    </row>
    <row r="783" spans="1:6" ht="12.75">
      <c r="A783" s="95">
        <f t="shared" si="11"/>
        <v>765</v>
      </c>
      <c r="B783" s="78" t="s">
        <v>537</v>
      </c>
      <c r="C783" s="79" t="s">
        <v>730</v>
      </c>
      <c r="D783" s="79" t="s">
        <v>538</v>
      </c>
      <c r="E783" s="79"/>
      <c r="F783" s="80">
        <v>140</v>
      </c>
    </row>
    <row r="784" spans="1:6" ht="12.75">
      <c r="A784" s="95">
        <f t="shared" si="11"/>
        <v>766</v>
      </c>
      <c r="B784" s="78" t="s">
        <v>731</v>
      </c>
      <c r="C784" s="79" t="s">
        <v>730</v>
      </c>
      <c r="D784" s="79" t="s">
        <v>732</v>
      </c>
      <c r="E784" s="79"/>
      <c r="F784" s="80">
        <v>140</v>
      </c>
    </row>
    <row r="785" spans="1:6" ht="12.75">
      <c r="A785" s="95">
        <f t="shared" si="11"/>
        <v>767</v>
      </c>
      <c r="B785" s="78" t="s">
        <v>338</v>
      </c>
      <c r="C785" s="79" t="s">
        <v>730</v>
      </c>
      <c r="D785" s="79" t="s">
        <v>732</v>
      </c>
      <c r="E785" s="79" t="s">
        <v>480</v>
      </c>
      <c r="F785" s="80">
        <v>140</v>
      </c>
    </row>
    <row r="786" spans="1:6" ht="12.75">
      <c r="A786" s="95">
        <f t="shared" si="11"/>
        <v>768</v>
      </c>
      <c r="B786" s="78" t="s">
        <v>488</v>
      </c>
      <c r="C786" s="79" t="s">
        <v>730</v>
      </c>
      <c r="D786" s="79" t="s">
        <v>732</v>
      </c>
      <c r="E786" s="79" t="s">
        <v>470</v>
      </c>
      <c r="F786" s="80">
        <v>140</v>
      </c>
    </row>
    <row r="787" spans="1:6" ht="33.75">
      <c r="A787" s="95">
        <f t="shared" si="11"/>
        <v>769</v>
      </c>
      <c r="B787" s="78" t="s">
        <v>733</v>
      </c>
      <c r="C787" s="79" t="s">
        <v>734</v>
      </c>
      <c r="D787" s="79"/>
      <c r="E787" s="79"/>
      <c r="F787" s="80">
        <v>148.8</v>
      </c>
    </row>
    <row r="788" spans="1:6" ht="22.5">
      <c r="A788" s="95">
        <f t="shared" si="11"/>
        <v>770</v>
      </c>
      <c r="B788" s="78" t="s">
        <v>511</v>
      </c>
      <c r="C788" s="79" t="s">
        <v>734</v>
      </c>
      <c r="D788" s="79" t="s">
        <v>512</v>
      </c>
      <c r="E788" s="79"/>
      <c r="F788" s="80">
        <v>148.8</v>
      </c>
    </row>
    <row r="789" spans="1:6" ht="22.5">
      <c r="A789" s="95">
        <f aca="true" t="shared" si="12" ref="A789:A847">A788+1</f>
        <v>771</v>
      </c>
      <c r="B789" s="78" t="s">
        <v>573</v>
      </c>
      <c r="C789" s="79" t="s">
        <v>734</v>
      </c>
      <c r="D789" s="79" t="s">
        <v>513</v>
      </c>
      <c r="E789" s="79"/>
      <c r="F789" s="80">
        <v>148.8</v>
      </c>
    </row>
    <row r="790" spans="1:6" ht="12.75">
      <c r="A790" s="95">
        <f t="shared" si="12"/>
        <v>772</v>
      </c>
      <c r="B790" s="78" t="s">
        <v>338</v>
      </c>
      <c r="C790" s="79" t="s">
        <v>734</v>
      </c>
      <c r="D790" s="79" t="s">
        <v>513</v>
      </c>
      <c r="E790" s="79" t="s">
        <v>480</v>
      </c>
      <c r="F790" s="80">
        <v>148.8</v>
      </c>
    </row>
    <row r="791" spans="1:6" ht="12.75">
      <c r="A791" s="95">
        <f t="shared" si="12"/>
        <v>773</v>
      </c>
      <c r="B791" s="78" t="s">
        <v>351</v>
      </c>
      <c r="C791" s="79" t="s">
        <v>734</v>
      </c>
      <c r="D791" s="79" t="s">
        <v>513</v>
      </c>
      <c r="E791" s="79" t="s">
        <v>471</v>
      </c>
      <c r="F791" s="80">
        <v>148.8</v>
      </c>
    </row>
    <row r="792" spans="1:6" ht="67.5">
      <c r="A792" s="95">
        <f t="shared" si="12"/>
        <v>774</v>
      </c>
      <c r="B792" s="78" t="s">
        <v>579</v>
      </c>
      <c r="C792" s="79" t="s">
        <v>580</v>
      </c>
      <c r="D792" s="79"/>
      <c r="E792" s="79"/>
      <c r="F792" s="80">
        <v>156</v>
      </c>
    </row>
    <row r="793" spans="1:6" ht="12.75">
      <c r="A793" s="95">
        <f t="shared" si="12"/>
        <v>775</v>
      </c>
      <c r="B793" s="78" t="s">
        <v>537</v>
      </c>
      <c r="C793" s="79" t="s">
        <v>580</v>
      </c>
      <c r="D793" s="79" t="s">
        <v>538</v>
      </c>
      <c r="E793" s="79"/>
      <c r="F793" s="80">
        <v>156</v>
      </c>
    </row>
    <row r="794" spans="1:6" ht="12.75">
      <c r="A794" s="95">
        <f t="shared" si="12"/>
        <v>776</v>
      </c>
      <c r="B794" s="78" t="s">
        <v>581</v>
      </c>
      <c r="C794" s="79" t="s">
        <v>580</v>
      </c>
      <c r="D794" s="79" t="s">
        <v>582</v>
      </c>
      <c r="E794" s="79"/>
      <c r="F794" s="80">
        <v>156</v>
      </c>
    </row>
    <row r="795" spans="1:6" ht="12.75">
      <c r="A795" s="95">
        <f t="shared" si="12"/>
        <v>777</v>
      </c>
      <c r="B795" s="78" t="s">
        <v>338</v>
      </c>
      <c r="C795" s="79" t="s">
        <v>580</v>
      </c>
      <c r="D795" s="79" t="s">
        <v>582</v>
      </c>
      <c r="E795" s="79" t="s">
        <v>480</v>
      </c>
      <c r="F795" s="80">
        <v>156</v>
      </c>
    </row>
    <row r="796" spans="1:6" ht="33.75">
      <c r="A796" s="95">
        <f t="shared" si="12"/>
        <v>778</v>
      </c>
      <c r="B796" s="78" t="s">
        <v>597</v>
      </c>
      <c r="C796" s="79" t="s">
        <v>598</v>
      </c>
      <c r="D796" s="79"/>
      <c r="E796" s="79"/>
      <c r="F796" s="80">
        <v>770</v>
      </c>
    </row>
    <row r="797" spans="1:6" ht="22.5">
      <c r="A797" s="95">
        <f t="shared" si="12"/>
        <v>779</v>
      </c>
      <c r="B797" s="78" t="s">
        <v>511</v>
      </c>
      <c r="C797" s="79" t="s">
        <v>598</v>
      </c>
      <c r="D797" s="79" t="s">
        <v>512</v>
      </c>
      <c r="E797" s="79"/>
      <c r="F797" s="80">
        <v>770</v>
      </c>
    </row>
    <row r="798" spans="1:6" ht="22.5">
      <c r="A798" s="95">
        <f t="shared" si="12"/>
        <v>780</v>
      </c>
      <c r="B798" s="78" t="s">
        <v>573</v>
      </c>
      <c r="C798" s="79" t="s">
        <v>598</v>
      </c>
      <c r="D798" s="79" t="s">
        <v>513</v>
      </c>
      <c r="E798" s="79"/>
      <c r="F798" s="80">
        <v>770</v>
      </c>
    </row>
    <row r="799" spans="1:6" ht="12.75">
      <c r="A799" s="95">
        <f t="shared" si="12"/>
        <v>781</v>
      </c>
      <c r="B799" s="78" t="s">
        <v>102</v>
      </c>
      <c r="C799" s="79" t="s">
        <v>598</v>
      </c>
      <c r="D799" s="79" t="s">
        <v>513</v>
      </c>
      <c r="E799" s="79" t="s">
        <v>395</v>
      </c>
      <c r="F799" s="80">
        <v>770</v>
      </c>
    </row>
    <row r="800" spans="1:6" ht="12.75">
      <c r="A800" s="95">
        <f t="shared" si="12"/>
        <v>782</v>
      </c>
      <c r="B800" s="78" t="s">
        <v>502</v>
      </c>
      <c r="C800" s="79" t="s">
        <v>598</v>
      </c>
      <c r="D800" s="79" t="s">
        <v>513</v>
      </c>
      <c r="E800" s="79" t="s">
        <v>503</v>
      </c>
      <c r="F800" s="80">
        <v>770</v>
      </c>
    </row>
    <row r="801" spans="1:6" ht="33.75">
      <c r="A801" s="95">
        <f t="shared" si="12"/>
        <v>783</v>
      </c>
      <c r="B801" s="78" t="s">
        <v>196</v>
      </c>
      <c r="C801" s="79" t="s">
        <v>197</v>
      </c>
      <c r="D801" s="79"/>
      <c r="E801" s="79"/>
      <c r="F801" s="80">
        <v>3000</v>
      </c>
    </row>
    <row r="802" spans="1:6" ht="12.75">
      <c r="A802" s="95">
        <f t="shared" si="12"/>
        <v>784</v>
      </c>
      <c r="B802" s="78" t="s">
        <v>537</v>
      </c>
      <c r="C802" s="79" t="s">
        <v>197</v>
      </c>
      <c r="D802" s="79" t="s">
        <v>538</v>
      </c>
      <c r="E802" s="79"/>
      <c r="F802" s="80">
        <v>3000</v>
      </c>
    </row>
    <row r="803" spans="1:6" ht="12.75">
      <c r="A803" s="95">
        <f t="shared" si="12"/>
        <v>785</v>
      </c>
      <c r="B803" s="78" t="s">
        <v>198</v>
      </c>
      <c r="C803" s="79" t="s">
        <v>197</v>
      </c>
      <c r="D803" s="79" t="s">
        <v>199</v>
      </c>
      <c r="E803" s="79"/>
      <c r="F803" s="80">
        <v>3000</v>
      </c>
    </row>
    <row r="804" spans="1:6" ht="12.75">
      <c r="A804" s="95">
        <f t="shared" si="12"/>
        <v>786</v>
      </c>
      <c r="B804" s="78" t="s">
        <v>338</v>
      </c>
      <c r="C804" s="79" t="s">
        <v>197</v>
      </c>
      <c r="D804" s="79" t="s">
        <v>199</v>
      </c>
      <c r="E804" s="79" t="s">
        <v>480</v>
      </c>
      <c r="F804" s="80">
        <v>3000</v>
      </c>
    </row>
    <row r="805" spans="1:6" ht="12.75">
      <c r="A805" s="95">
        <f t="shared" si="12"/>
        <v>787</v>
      </c>
      <c r="B805" s="78" t="s">
        <v>194</v>
      </c>
      <c r="C805" s="79" t="s">
        <v>197</v>
      </c>
      <c r="D805" s="79" t="s">
        <v>199</v>
      </c>
      <c r="E805" s="79" t="s">
        <v>195</v>
      </c>
      <c r="F805" s="80">
        <v>3000</v>
      </c>
    </row>
    <row r="806" spans="1:6" ht="22.5">
      <c r="A806" s="95">
        <f t="shared" si="12"/>
        <v>788</v>
      </c>
      <c r="B806" s="78" t="s">
        <v>66</v>
      </c>
      <c r="C806" s="79" t="s">
        <v>67</v>
      </c>
      <c r="D806" s="79"/>
      <c r="E806" s="79"/>
      <c r="F806" s="80">
        <f>20478.1-2700</f>
        <v>17778.1</v>
      </c>
    </row>
    <row r="807" spans="1:6" ht="67.5">
      <c r="A807" s="95">
        <f t="shared" si="12"/>
        <v>789</v>
      </c>
      <c r="B807" s="78" t="s">
        <v>642</v>
      </c>
      <c r="C807" s="79" t="s">
        <v>643</v>
      </c>
      <c r="D807" s="79"/>
      <c r="E807" s="79"/>
      <c r="F807" s="80">
        <v>1672</v>
      </c>
    </row>
    <row r="808" spans="1:6" ht="12.75">
      <c r="A808" s="95">
        <f t="shared" si="12"/>
        <v>790</v>
      </c>
      <c r="B808" s="78" t="s">
        <v>677</v>
      </c>
      <c r="C808" s="79" t="s">
        <v>643</v>
      </c>
      <c r="D808" s="79" t="s">
        <v>27</v>
      </c>
      <c r="E808" s="79"/>
      <c r="F808" s="80">
        <v>1672</v>
      </c>
    </row>
    <row r="809" spans="1:6" ht="12.75">
      <c r="A809" s="95">
        <f t="shared" si="12"/>
        <v>791</v>
      </c>
      <c r="B809" s="78" t="s">
        <v>477</v>
      </c>
      <c r="C809" s="79" t="s">
        <v>643</v>
      </c>
      <c r="D809" s="79" t="s">
        <v>678</v>
      </c>
      <c r="E809" s="79"/>
      <c r="F809" s="80">
        <v>1672</v>
      </c>
    </row>
    <row r="810" spans="1:6" ht="22.5">
      <c r="A810" s="95">
        <f t="shared" si="12"/>
        <v>792</v>
      </c>
      <c r="B810" s="78" t="s">
        <v>34</v>
      </c>
      <c r="C810" s="79" t="s">
        <v>643</v>
      </c>
      <c r="D810" s="79" t="s">
        <v>678</v>
      </c>
      <c r="E810" s="79" t="s">
        <v>501</v>
      </c>
      <c r="F810" s="80">
        <v>1672</v>
      </c>
    </row>
    <row r="811" spans="1:6" ht="12.75">
      <c r="A811" s="95">
        <f t="shared" si="12"/>
        <v>793</v>
      </c>
      <c r="B811" s="78" t="s">
        <v>785</v>
      </c>
      <c r="C811" s="79" t="s">
        <v>643</v>
      </c>
      <c r="D811" s="79" t="s">
        <v>678</v>
      </c>
      <c r="E811" s="79" t="s">
        <v>217</v>
      </c>
      <c r="F811" s="80">
        <v>1672</v>
      </c>
    </row>
    <row r="812" spans="1:6" ht="45">
      <c r="A812" s="95">
        <f t="shared" si="12"/>
        <v>794</v>
      </c>
      <c r="B812" s="78" t="s">
        <v>71</v>
      </c>
      <c r="C812" s="79" t="s">
        <v>72</v>
      </c>
      <c r="D812" s="79"/>
      <c r="E812" s="79"/>
      <c r="F812" s="80">
        <v>2174.4</v>
      </c>
    </row>
    <row r="813" spans="1:6" ht="12.75">
      <c r="A813" s="95">
        <f t="shared" si="12"/>
        <v>795</v>
      </c>
      <c r="B813" s="78" t="s">
        <v>677</v>
      </c>
      <c r="C813" s="79" t="s">
        <v>72</v>
      </c>
      <c r="D813" s="79" t="s">
        <v>27</v>
      </c>
      <c r="E813" s="79"/>
      <c r="F813" s="80">
        <v>2174.4</v>
      </c>
    </row>
    <row r="814" spans="1:6" ht="12.75">
      <c r="A814" s="95">
        <f t="shared" si="12"/>
        <v>796</v>
      </c>
      <c r="B814" s="78" t="s">
        <v>477</v>
      </c>
      <c r="C814" s="79" t="s">
        <v>72</v>
      </c>
      <c r="D814" s="79" t="s">
        <v>678</v>
      </c>
      <c r="E814" s="79"/>
      <c r="F814" s="80">
        <v>2174.4</v>
      </c>
    </row>
    <row r="815" spans="1:6" ht="12.75">
      <c r="A815" s="95">
        <f t="shared" si="12"/>
        <v>797</v>
      </c>
      <c r="B815" s="78" t="s">
        <v>70</v>
      </c>
      <c r="C815" s="79" t="s">
        <v>72</v>
      </c>
      <c r="D815" s="79" t="s">
        <v>678</v>
      </c>
      <c r="E815" s="79" t="s">
        <v>697</v>
      </c>
      <c r="F815" s="80">
        <v>2174.4</v>
      </c>
    </row>
    <row r="816" spans="1:6" ht="12.75">
      <c r="A816" s="95">
        <f t="shared" si="12"/>
        <v>798</v>
      </c>
      <c r="B816" s="78" t="s">
        <v>698</v>
      </c>
      <c r="C816" s="79" t="s">
        <v>72</v>
      </c>
      <c r="D816" s="79" t="s">
        <v>678</v>
      </c>
      <c r="E816" s="79" t="s">
        <v>699</v>
      </c>
      <c r="F816" s="80">
        <v>2174.4</v>
      </c>
    </row>
    <row r="817" spans="1:6" ht="56.25">
      <c r="A817" s="95">
        <f t="shared" si="12"/>
        <v>799</v>
      </c>
      <c r="B817" s="78" t="s">
        <v>853</v>
      </c>
      <c r="C817" s="79" t="s">
        <v>854</v>
      </c>
      <c r="D817" s="79"/>
      <c r="E817" s="79"/>
      <c r="F817" s="80">
        <v>2054</v>
      </c>
    </row>
    <row r="818" spans="1:6" ht="12.75">
      <c r="A818" s="95">
        <f t="shared" si="12"/>
        <v>800</v>
      </c>
      <c r="B818" s="78" t="s">
        <v>677</v>
      </c>
      <c r="C818" s="79" t="s">
        <v>854</v>
      </c>
      <c r="D818" s="79" t="s">
        <v>27</v>
      </c>
      <c r="E818" s="79"/>
      <c r="F818" s="80">
        <v>2054</v>
      </c>
    </row>
    <row r="819" spans="1:6" ht="12.75">
      <c r="A819" s="95">
        <f t="shared" si="12"/>
        <v>801</v>
      </c>
      <c r="B819" s="78" t="s">
        <v>477</v>
      </c>
      <c r="C819" s="79" t="s">
        <v>854</v>
      </c>
      <c r="D819" s="79" t="s">
        <v>678</v>
      </c>
      <c r="E819" s="79"/>
      <c r="F819" s="80">
        <v>2054</v>
      </c>
    </row>
    <row r="820" spans="1:6" ht="12.75">
      <c r="A820" s="95">
        <f t="shared" si="12"/>
        <v>802</v>
      </c>
      <c r="B820" s="78" t="s">
        <v>735</v>
      </c>
      <c r="C820" s="79" t="s">
        <v>854</v>
      </c>
      <c r="D820" s="79" t="s">
        <v>678</v>
      </c>
      <c r="E820" s="79" t="s">
        <v>390</v>
      </c>
      <c r="F820" s="80">
        <v>2054</v>
      </c>
    </row>
    <row r="821" spans="1:6" ht="12.75">
      <c r="A821" s="95">
        <f t="shared" si="12"/>
        <v>803</v>
      </c>
      <c r="B821" s="78" t="s">
        <v>783</v>
      </c>
      <c r="C821" s="79" t="s">
        <v>854</v>
      </c>
      <c r="D821" s="79" t="s">
        <v>678</v>
      </c>
      <c r="E821" s="79" t="s">
        <v>784</v>
      </c>
      <c r="F821" s="80">
        <v>2054</v>
      </c>
    </row>
    <row r="822" spans="1:6" ht="45">
      <c r="A822" s="95">
        <f t="shared" si="12"/>
        <v>804</v>
      </c>
      <c r="B822" s="78" t="s">
        <v>68</v>
      </c>
      <c r="C822" s="79" t="s">
        <v>69</v>
      </c>
      <c r="D822" s="79"/>
      <c r="E822" s="79"/>
      <c r="F822" s="80">
        <v>75.2</v>
      </c>
    </row>
    <row r="823" spans="1:6" ht="12.75">
      <c r="A823" s="95">
        <f t="shared" si="12"/>
        <v>805</v>
      </c>
      <c r="B823" s="78" t="s">
        <v>677</v>
      </c>
      <c r="C823" s="79" t="s">
        <v>69</v>
      </c>
      <c r="D823" s="79" t="s">
        <v>27</v>
      </c>
      <c r="E823" s="79"/>
      <c r="F823" s="80">
        <v>75.2</v>
      </c>
    </row>
    <row r="824" spans="1:6" ht="12.75">
      <c r="A824" s="95">
        <f t="shared" si="12"/>
        <v>806</v>
      </c>
      <c r="B824" s="78" t="s">
        <v>477</v>
      </c>
      <c r="C824" s="79" t="s">
        <v>69</v>
      </c>
      <c r="D824" s="79" t="s">
        <v>678</v>
      </c>
      <c r="E824" s="79"/>
      <c r="F824" s="80">
        <v>75.2</v>
      </c>
    </row>
    <row r="825" spans="1:6" ht="12.75">
      <c r="A825" s="95">
        <f t="shared" si="12"/>
        <v>807</v>
      </c>
      <c r="B825" s="78" t="s">
        <v>338</v>
      </c>
      <c r="C825" s="79" t="s">
        <v>69</v>
      </c>
      <c r="D825" s="79" t="s">
        <v>678</v>
      </c>
      <c r="E825" s="79" t="s">
        <v>480</v>
      </c>
      <c r="F825" s="80">
        <v>75.2</v>
      </c>
    </row>
    <row r="826" spans="1:6" ht="12.75">
      <c r="A826" s="95">
        <f t="shared" si="12"/>
        <v>808</v>
      </c>
      <c r="B826" s="78" t="s">
        <v>351</v>
      </c>
      <c r="C826" s="79" t="s">
        <v>69</v>
      </c>
      <c r="D826" s="79" t="s">
        <v>678</v>
      </c>
      <c r="E826" s="79" t="s">
        <v>471</v>
      </c>
      <c r="F826" s="80">
        <v>75.2</v>
      </c>
    </row>
    <row r="827" spans="1:6" ht="45">
      <c r="A827" s="95">
        <f t="shared" si="12"/>
        <v>809</v>
      </c>
      <c r="B827" s="78" t="s">
        <v>606</v>
      </c>
      <c r="C827" s="79" t="s">
        <v>73</v>
      </c>
      <c r="D827" s="79"/>
      <c r="E827" s="79"/>
      <c r="F827" s="80">
        <v>120</v>
      </c>
    </row>
    <row r="828" spans="1:6" ht="12.75">
      <c r="A828" s="95">
        <f t="shared" si="12"/>
        <v>810</v>
      </c>
      <c r="B828" s="78" t="s">
        <v>677</v>
      </c>
      <c r="C828" s="79" t="s">
        <v>73</v>
      </c>
      <c r="D828" s="79" t="s">
        <v>27</v>
      </c>
      <c r="E828" s="79"/>
      <c r="F828" s="80">
        <v>120</v>
      </c>
    </row>
    <row r="829" spans="1:6" ht="12.75">
      <c r="A829" s="95">
        <f t="shared" si="12"/>
        <v>811</v>
      </c>
      <c r="B829" s="78" t="s">
        <v>477</v>
      </c>
      <c r="C829" s="79" t="s">
        <v>73</v>
      </c>
      <c r="D829" s="79" t="s">
        <v>678</v>
      </c>
      <c r="E829" s="79"/>
      <c r="F829" s="80">
        <v>120</v>
      </c>
    </row>
    <row r="830" spans="1:6" ht="12.75">
      <c r="A830" s="95">
        <f t="shared" si="12"/>
        <v>812</v>
      </c>
      <c r="B830" s="78" t="s">
        <v>102</v>
      </c>
      <c r="C830" s="79" t="s">
        <v>73</v>
      </c>
      <c r="D830" s="79" t="s">
        <v>678</v>
      </c>
      <c r="E830" s="79" t="s">
        <v>395</v>
      </c>
      <c r="F830" s="80">
        <v>120</v>
      </c>
    </row>
    <row r="831" spans="1:6" ht="12.75">
      <c r="A831" s="95">
        <f t="shared" si="12"/>
        <v>813</v>
      </c>
      <c r="B831" s="78" t="s">
        <v>502</v>
      </c>
      <c r="C831" s="79" t="s">
        <v>73</v>
      </c>
      <c r="D831" s="79" t="s">
        <v>678</v>
      </c>
      <c r="E831" s="79" t="s">
        <v>503</v>
      </c>
      <c r="F831" s="80">
        <v>120</v>
      </c>
    </row>
    <row r="832" spans="1:6" ht="56.25">
      <c r="A832" s="95">
        <f t="shared" si="12"/>
        <v>814</v>
      </c>
      <c r="B832" s="78" t="s">
        <v>855</v>
      </c>
      <c r="C832" s="79" t="s">
        <v>856</v>
      </c>
      <c r="D832" s="79"/>
      <c r="E832" s="79"/>
      <c r="F832" s="80">
        <v>10560.9</v>
      </c>
    </row>
    <row r="833" spans="1:6" ht="12.75">
      <c r="A833" s="95">
        <f t="shared" si="12"/>
        <v>815</v>
      </c>
      <c r="B833" s="78" t="s">
        <v>677</v>
      </c>
      <c r="C833" s="79" t="s">
        <v>856</v>
      </c>
      <c r="D833" s="79" t="s">
        <v>27</v>
      </c>
      <c r="E833" s="79"/>
      <c r="F833" s="80">
        <v>10560.9</v>
      </c>
    </row>
    <row r="834" spans="1:6" ht="12.75">
      <c r="A834" s="95">
        <f t="shared" si="12"/>
        <v>816</v>
      </c>
      <c r="B834" s="78" t="s">
        <v>477</v>
      </c>
      <c r="C834" s="79" t="s">
        <v>856</v>
      </c>
      <c r="D834" s="79" t="s">
        <v>678</v>
      </c>
      <c r="E834" s="79"/>
      <c r="F834" s="80">
        <v>10560.9</v>
      </c>
    </row>
    <row r="835" spans="1:6" ht="12.75">
      <c r="A835" s="95">
        <f t="shared" si="12"/>
        <v>817</v>
      </c>
      <c r="B835" s="78" t="s">
        <v>735</v>
      </c>
      <c r="C835" s="79" t="s">
        <v>856</v>
      </c>
      <c r="D835" s="79" t="s">
        <v>678</v>
      </c>
      <c r="E835" s="79" t="s">
        <v>390</v>
      </c>
      <c r="F835" s="80">
        <v>10560.9</v>
      </c>
    </row>
    <row r="836" spans="1:6" ht="12.75">
      <c r="A836" s="95">
        <f t="shared" si="12"/>
        <v>818</v>
      </c>
      <c r="B836" s="78" t="s">
        <v>783</v>
      </c>
      <c r="C836" s="79" t="s">
        <v>856</v>
      </c>
      <c r="D836" s="79" t="s">
        <v>678</v>
      </c>
      <c r="E836" s="79" t="s">
        <v>784</v>
      </c>
      <c r="F836" s="80">
        <v>10560.9</v>
      </c>
    </row>
    <row r="837" spans="1:6" ht="45">
      <c r="A837" s="95">
        <f t="shared" si="12"/>
        <v>819</v>
      </c>
      <c r="B837" s="78" t="s">
        <v>604</v>
      </c>
      <c r="C837" s="79" t="s">
        <v>605</v>
      </c>
      <c r="D837" s="79"/>
      <c r="E837" s="79"/>
      <c r="F837" s="80">
        <f>3507.7-2700</f>
        <v>807.6999999999998</v>
      </c>
    </row>
    <row r="838" spans="1:6" ht="12.75">
      <c r="A838" s="95">
        <f t="shared" si="12"/>
        <v>820</v>
      </c>
      <c r="B838" s="78" t="s">
        <v>537</v>
      </c>
      <c r="C838" s="79" t="s">
        <v>605</v>
      </c>
      <c r="D838" s="79" t="s">
        <v>538</v>
      </c>
      <c r="E838" s="79"/>
      <c r="F838" s="80">
        <f>3507.7-2700</f>
        <v>807.6999999999998</v>
      </c>
    </row>
    <row r="839" spans="1:6" ht="12.75">
      <c r="A839" s="95">
        <f t="shared" si="12"/>
        <v>821</v>
      </c>
      <c r="B839" s="78" t="s">
        <v>581</v>
      </c>
      <c r="C839" s="79" t="s">
        <v>605</v>
      </c>
      <c r="D839" s="79" t="s">
        <v>582</v>
      </c>
      <c r="E839" s="79"/>
      <c r="F839" s="80">
        <f>3507.7-2700</f>
        <v>807.6999999999998</v>
      </c>
    </row>
    <row r="840" spans="1:6" ht="12.75">
      <c r="A840" s="95">
        <f t="shared" si="12"/>
        <v>822</v>
      </c>
      <c r="B840" s="78" t="s">
        <v>338</v>
      </c>
      <c r="C840" s="79" t="s">
        <v>605</v>
      </c>
      <c r="D840" s="79" t="s">
        <v>582</v>
      </c>
      <c r="E840" s="79" t="s">
        <v>480</v>
      </c>
      <c r="F840" s="80">
        <f>3507.7-2700</f>
        <v>807.6999999999998</v>
      </c>
    </row>
    <row r="841" spans="1:6" ht="12.75">
      <c r="A841" s="95">
        <f t="shared" si="12"/>
        <v>823</v>
      </c>
      <c r="B841" s="78" t="s">
        <v>351</v>
      </c>
      <c r="C841" s="79" t="s">
        <v>605</v>
      </c>
      <c r="D841" s="79" t="s">
        <v>582</v>
      </c>
      <c r="E841" s="79" t="s">
        <v>471</v>
      </c>
      <c r="F841" s="80">
        <f>3507.7-2700</f>
        <v>807.6999999999998</v>
      </c>
    </row>
    <row r="842" spans="1:6" ht="33.75">
      <c r="A842" s="95">
        <f t="shared" si="12"/>
        <v>824</v>
      </c>
      <c r="B842" s="78" t="s">
        <v>851</v>
      </c>
      <c r="C842" s="79" t="s">
        <v>852</v>
      </c>
      <c r="D842" s="79"/>
      <c r="E842" s="79"/>
      <c r="F842" s="80">
        <v>313.9</v>
      </c>
    </row>
    <row r="843" spans="1:6" ht="56.25">
      <c r="A843" s="95">
        <f t="shared" si="12"/>
        <v>825</v>
      </c>
      <c r="B843" s="78" t="s">
        <v>345</v>
      </c>
      <c r="C843" s="79" t="s">
        <v>852</v>
      </c>
      <c r="D843" s="79" t="s">
        <v>346</v>
      </c>
      <c r="E843" s="79"/>
      <c r="F843" s="80">
        <v>313.9</v>
      </c>
    </row>
    <row r="844" spans="1:6" ht="12.75">
      <c r="A844" s="95">
        <f t="shared" si="12"/>
        <v>826</v>
      </c>
      <c r="B844" s="78" t="s">
        <v>686</v>
      </c>
      <c r="C844" s="79" t="s">
        <v>852</v>
      </c>
      <c r="D844" s="79" t="s">
        <v>616</v>
      </c>
      <c r="E844" s="79"/>
      <c r="F844" s="80">
        <v>313.9</v>
      </c>
    </row>
    <row r="845" spans="1:6" ht="12.75">
      <c r="A845" s="95">
        <f t="shared" si="12"/>
        <v>827</v>
      </c>
      <c r="B845" s="78" t="s">
        <v>338</v>
      </c>
      <c r="C845" s="79" t="s">
        <v>852</v>
      </c>
      <c r="D845" s="79" t="s">
        <v>616</v>
      </c>
      <c r="E845" s="79" t="s">
        <v>480</v>
      </c>
      <c r="F845" s="80">
        <v>313.9</v>
      </c>
    </row>
    <row r="846" spans="1:6" ht="12.75">
      <c r="A846" s="95">
        <f t="shared" si="12"/>
        <v>828</v>
      </c>
      <c r="B846" s="78" t="s">
        <v>351</v>
      </c>
      <c r="C846" s="79" t="s">
        <v>852</v>
      </c>
      <c r="D846" s="79" t="s">
        <v>616</v>
      </c>
      <c r="E846" s="79" t="s">
        <v>471</v>
      </c>
      <c r="F846" s="80">
        <v>313.9</v>
      </c>
    </row>
    <row r="847" spans="1:6" ht="12.75" customHeight="1">
      <c r="A847" s="160">
        <f t="shared" si="12"/>
        <v>829</v>
      </c>
      <c r="B847" s="161" t="s">
        <v>367</v>
      </c>
      <c r="C847" s="162"/>
      <c r="D847" s="162"/>
      <c r="E847" s="163"/>
      <c r="F847" s="164">
        <f>F739+F711+F689+F652+F630+F582+F560+F547+F530+F481+F468+F419+F392+F364+F279+F228+F19</f>
        <v>800309.2</v>
      </c>
    </row>
  </sheetData>
  <sheetProtection/>
  <mergeCells count="16">
    <mergeCell ref="A11:F11"/>
    <mergeCell ref="A12:F12"/>
    <mergeCell ref="A13:F13"/>
    <mergeCell ref="A16:A17"/>
    <mergeCell ref="B16:B17"/>
    <mergeCell ref="C16:C17"/>
    <mergeCell ref="D16:D17"/>
    <mergeCell ref="E16:E17"/>
    <mergeCell ref="F16:F17"/>
    <mergeCell ref="A7:F7"/>
    <mergeCell ref="A10:F10"/>
    <mergeCell ref="A3:F3"/>
    <mergeCell ref="A1:F1"/>
    <mergeCell ref="A2:F2"/>
    <mergeCell ref="A5:F5"/>
    <mergeCell ref="A6:F6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36" t="s">
        <v>173</v>
      </c>
      <c r="B1" s="236"/>
      <c r="C1" s="236"/>
      <c r="D1" s="236"/>
      <c r="E1" s="236"/>
    </row>
    <row r="2" spans="1:5" ht="12.75">
      <c r="A2" s="236" t="s">
        <v>433</v>
      </c>
      <c r="B2" s="236"/>
      <c r="C2" s="236"/>
      <c r="D2" s="236"/>
      <c r="E2" s="236"/>
    </row>
    <row r="3" spans="1:5" ht="12.75">
      <c r="A3" s="236" t="s">
        <v>862</v>
      </c>
      <c r="B3" s="236"/>
      <c r="C3" s="236"/>
      <c r="D3" s="236"/>
      <c r="E3" s="236"/>
    </row>
    <row r="4" spans="1:5" ht="12.75">
      <c r="A4" s="37"/>
      <c r="B4" s="37"/>
      <c r="C4" s="37"/>
      <c r="D4" s="37"/>
      <c r="E4" s="37"/>
    </row>
    <row r="6" spans="1:5" ht="12.75">
      <c r="A6" s="236" t="s">
        <v>216</v>
      </c>
      <c r="B6" s="236"/>
      <c r="C6" s="236"/>
      <c r="D6" s="236"/>
      <c r="E6" s="236"/>
    </row>
    <row r="7" spans="1:5" ht="12.75">
      <c r="A7" s="236" t="s">
        <v>433</v>
      </c>
      <c r="B7" s="236"/>
      <c r="C7" s="236"/>
      <c r="D7" s="236"/>
      <c r="E7" s="236"/>
    </row>
    <row r="8" spans="1:5" ht="12.75">
      <c r="A8" s="236" t="s">
        <v>770</v>
      </c>
      <c r="B8" s="236"/>
      <c r="C8" s="236"/>
      <c r="D8" s="236"/>
      <c r="E8" s="236"/>
    </row>
    <row r="9" spans="1:5" ht="12.75">
      <c r="A9" s="37"/>
      <c r="B9" s="37"/>
      <c r="C9" s="37"/>
      <c r="D9" s="37"/>
      <c r="E9" s="37"/>
    </row>
    <row r="10" spans="1:5" ht="12.75">
      <c r="A10" s="34"/>
      <c r="B10" s="35"/>
      <c r="C10" s="35"/>
      <c r="D10" s="34"/>
      <c r="E10" s="34"/>
    </row>
    <row r="11" spans="1:5" ht="16.5">
      <c r="A11" s="235" t="s">
        <v>452</v>
      </c>
      <c r="B11" s="235"/>
      <c r="C11" s="235"/>
      <c r="D11" s="235"/>
      <c r="E11" s="235"/>
    </row>
    <row r="12" spans="1:5" ht="16.5">
      <c r="A12" s="235" t="s">
        <v>451</v>
      </c>
      <c r="B12" s="235"/>
      <c r="C12" s="235"/>
      <c r="D12" s="235"/>
      <c r="E12" s="235"/>
    </row>
    <row r="13" spans="1:5" ht="16.5">
      <c r="A13" s="235" t="s">
        <v>215</v>
      </c>
      <c r="B13" s="235"/>
      <c r="C13" s="235"/>
      <c r="D13" s="235"/>
      <c r="E13" s="235"/>
    </row>
    <row r="14" spans="1:5" ht="18.75">
      <c r="A14" s="36"/>
      <c r="B14" s="36"/>
      <c r="C14" s="36"/>
      <c r="D14" s="36"/>
      <c r="E14" s="36"/>
    </row>
    <row r="15" spans="1:5" ht="12.75">
      <c r="A15" s="34"/>
      <c r="B15" s="35"/>
      <c r="C15" s="37"/>
      <c r="D15" s="34"/>
      <c r="E15" s="37" t="s">
        <v>718</v>
      </c>
    </row>
    <row r="16" spans="1:5" ht="12.75">
      <c r="A16" s="34"/>
      <c r="B16" s="35"/>
      <c r="C16" s="37"/>
      <c r="D16" s="34"/>
      <c r="E16" s="34"/>
    </row>
    <row r="17" spans="1:5" ht="15">
      <c r="A17" s="237" t="s">
        <v>706</v>
      </c>
      <c r="B17" s="237" t="s">
        <v>416</v>
      </c>
      <c r="C17" s="239" t="s">
        <v>719</v>
      </c>
      <c r="D17" s="239"/>
      <c r="E17" s="239"/>
    </row>
    <row r="18" spans="1:5" ht="12.75" customHeight="1">
      <c r="A18" s="237"/>
      <c r="B18" s="237"/>
      <c r="C18" s="238" t="s">
        <v>449</v>
      </c>
      <c r="D18" s="238" t="s">
        <v>450</v>
      </c>
      <c r="E18" s="238" t="s">
        <v>214</v>
      </c>
    </row>
    <row r="19" spans="1:5" ht="12.75" customHeight="1">
      <c r="A19" s="237"/>
      <c r="B19" s="237"/>
      <c r="C19" s="238"/>
      <c r="D19" s="238"/>
      <c r="E19" s="238"/>
    </row>
    <row r="20" spans="1:5" ht="18.75">
      <c r="A20" s="41">
        <v>1</v>
      </c>
      <c r="B20" s="38" t="s">
        <v>708</v>
      </c>
      <c r="C20" s="39">
        <f>6923.6-3124.1+10+100+100</f>
        <v>4009.5000000000005</v>
      </c>
      <c r="D20" s="39">
        <v>1982.6</v>
      </c>
      <c r="E20" s="39">
        <v>1962.2</v>
      </c>
    </row>
    <row r="21" spans="1:5" ht="18.75">
      <c r="A21" s="41">
        <v>2</v>
      </c>
      <c r="B21" s="38" t="s">
        <v>709</v>
      </c>
      <c r="C21" s="40">
        <f>889.1+10+250+100+100</f>
        <v>1349.1</v>
      </c>
      <c r="D21" s="40">
        <v>1397.1</v>
      </c>
      <c r="E21" s="40">
        <v>1218.3</v>
      </c>
    </row>
    <row r="22" spans="1:5" ht="18.75">
      <c r="A22" s="41">
        <v>3</v>
      </c>
      <c r="B22" s="38" t="s">
        <v>710</v>
      </c>
      <c r="C22" s="40">
        <f>2877.1+100+250+100+100</f>
        <v>3427.1</v>
      </c>
      <c r="D22" s="40">
        <v>2090</v>
      </c>
      <c r="E22" s="40">
        <v>1796.5</v>
      </c>
    </row>
    <row r="23" spans="1:5" ht="18.75">
      <c r="A23" s="41">
        <v>4</v>
      </c>
      <c r="B23" s="38" t="s">
        <v>711</v>
      </c>
      <c r="C23" s="40">
        <f>2374.6+900+100+100</f>
        <v>3474.6</v>
      </c>
      <c r="D23" s="40">
        <v>2338.3</v>
      </c>
      <c r="E23" s="40">
        <v>2070.6</v>
      </c>
    </row>
    <row r="24" spans="1:5" ht="18.75">
      <c r="A24" s="41">
        <v>5</v>
      </c>
      <c r="B24" s="38" t="s">
        <v>712</v>
      </c>
      <c r="C24" s="40">
        <f>11596.2+10+100+200</f>
        <v>11906.2</v>
      </c>
      <c r="D24" s="40">
        <v>121.4</v>
      </c>
      <c r="E24" s="40">
        <v>9.8</v>
      </c>
    </row>
    <row r="25" spans="1:5" ht="18.75">
      <c r="A25" s="41">
        <v>6</v>
      </c>
      <c r="B25" s="38" t="s">
        <v>713</v>
      </c>
      <c r="C25" s="40">
        <f>4186.7+10+250+100+100</f>
        <v>4646.7</v>
      </c>
      <c r="D25" s="40">
        <v>3590</v>
      </c>
      <c r="E25" s="40">
        <v>3201.4</v>
      </c>
    </row>
    <row r="26" spans="1:5" ht="18.75">
      <c r="A26" s="41">
        <v>7</v>
      </c>
      <c r="B26" s="38" t="s">
        <v>714</v>
      </c>
      <c r="C26" s="40">
        <f>2131.4+400+740+250+100+100</f>
        <v>3721.4</v>
      </c>
      <c r="D26" s="40">
        <v>1890.6</v>
      </c>
      <c r="E26" s="40">
        <v>1657.1</v>
      </c>
    </row>
    <row r="27" spans="1:5" ht="18.75">
      <c r="A27" s="41">
        <v>8</v>
      </c>
      <c r="B27" s="38" t="s">
        <v>715</v>
      </c>
      <c r="C27" s="40">
        <f>1765.4-50+100</f>
        <v>1815.4</v>
      </c>
      <c r="D27" s="40">
        <v>1439.6</v>
      </c>
      <c r="E27" s="40">
        <v>1388.6</v>
      </c>
    </row>
    <row r="28" spans="1:5" ht="18.75">
      <c r="A28" s="41">
        <v>9</v>
      </c>
      <c r="B28" s="38" t="s">
        <v>716</v>
      </c>
      <c r="C28" s="40">
        <f>10516+10+5616+100</f>
        <v>16242</v>
      </c>
      <c r="D28" s="40">
        <v>2846.5</v>
      </c>
      <c r="E28" s="40">
        <v>2398.9</v>
      </c>
    </row>
    <row r="29" spans="1:5" ht="18.75">
      <c r="A29" s="41">
        <v>10</v>
      </c>
      <c r="B29" s="38" t="s">
        <v>717</v>
      </c>
      <c r="C29" s="40">
        <f>11988+10+200+100</f>
        <v>12298</v>
      </c>
      <c r="D29" s="40">
        <v>10526.3</v>
      </c>
      <c r="E29" s="40">
        <v>10163</v>
      </c>
    </row>
    <row r="30" spans="1:5" ht="18.75">
      <c r="A30" s="38"/>
      <c r="B30" s="38" t="s">
        <v>707</v>
      </c>
      <c r="C30" s="40">
        <f>C20+C25+C28+C23+C24+C22+C26+C27+C29+C21</f>
        <v>62890</v>
      </c>
      <c r="D30" s="40">
        <f>D20+D25+D28+D23+D24+D22+D26+D27+D29+D21</f>
        <v>28222.4</v>
      </c>
      <c r="E30" s="40">
        <f>E20+E25+E28+E23+E24+E22+E26+E27+E29+E21</f>
        <v>25866.399999999998</v>
      </c>
    </row>
  </sheetData>
  <sheetProtection/>
  <mergeCells count="15">
    <mergeCell ref="A17:A19"/>
    <mergeCell ref="D18:D19"/>
    <mergeCell ref="A12:E12"/>
    <mergeCell ref="A13:E13"/>
    <mergeCell ref="E18:E19"/>
    <mergeCell ref="C17:E17"/>
    <mergeCell ref="C18:C19"/>
    <mergeCell ref="B17:B19"/>
    <mergeCell ref="A11:E11"/>
    <mergeCell ref="A8:E8"/>
    <mergeCell ref="A1:E1"/>
    <mergeCell ref="A2:E2"/>
    <mergeCell ref="A3:E3"/>
    <mergeCell ref="A6:E6"/>
    <mergeCell ref="A7:E7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66"/>
  </sheetPr>
  <dimension ref="A1:C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236" t="s">
        <v>179</v>
      </c>
      <c r="B1" s="236"/>
      <c r="C1" s="236"/>
    </row>
    <row r="2" spans="1:3" ht="12.75">
      <c r="A2" s="236" t="s">
        <v>490</v>
      </c>
      <c r="B2" s="236"/>
      <c r="C2" s="236"/>
    </row>
    <row r="3" spans="1:3" ht="12.75">
      <c r="A3" s="236" t="s">
        <v>862</v>
      </c>
      <c r="B3" s="236"/>
      <c r="C3" s="236"/>
    </row>
    <row r="4" spans="1:3" ht="12.75">
      <c r="A4" s="37"/>
      <c r="B4" s="37"/>
      <c r="C4" s="37"/>
    </row>
    <row r="6" spans="1:3" ht="12.75">
      <c r="A6" s="236" t="s">
        <v>180</v>
      </c>
      <c r="B6" s="236"/>
      <c r="C6" s="236"/>
    </row>
    <row r="7" spans="1:3" ht="12.75">
      <c r="A7" s="236" t="s">
        <v>490</v>
      </c>
      <c r="B7" s="236"/>
      <c r="C7" s="236"/>
    </row>
    <row r="8" spans="1:3" ht="12.75">
      <c r="A8" s="236" t="s">
        <v>770</v>
      </c>
      <c r="B8" s="236"/>
      <c r="C8" s="236"/>
    </row>
    <row r="9" spans="1:3" ht="12.75">
      <c r="A9" s="29"/>
      <c r="B9" s="29"/>
      <c r="C9" s="29"/>
    </row>
    <row r="10" spans="1:3" ht="12.75">
      <c r="A10" s="34"/>
      <c r="B10" s="35"/>
      <c r="C10" s="35"/>
    </row>
    <row r="11" spans="1:3" ht="16.5">
      <c r="A11" s="235" t="s">
        <v>452</v>
      </c>
      <c r="B11" s="235"/>
      <c r="C11" s="235"/>
    </row>
    <row r="12" spans="1:3" ht="16.5">
      <c r="A12" s="235" t="s">
        <v>181</v>
      </c>
      <c r="B12" s="235"/>
      <c r="C12" s="235"/>
    </row>
    <row r="13" spans="1:3" ht="16.5">
      <c r="A13" s="235" t="s">
        <v>192</v>
      </c>
      <c r="B13" s="235"/>
      <c r="C13" s="235"/>
    </row>
    <row r="14" spans="1:3" ht="16.5">
      <c r="A14" s="235" t="s">
        <v>193</v>
      </c>
      <c r="B14" s="235"/>
      <c r="C14" s="235"/>
    </row>
    <row r="15" spans="1:3" ht="16.5">
      <c r="A15" s="235" t="s">
        <v>182</v>
      </c>
      <c r="B15" s="235"/>
      <c r="C15" s="235"/>
    </row>
    <row r="16" spans="1:3" ht="16.5">
      <c r="A16" s="235" t="s">
        <v>183</v>
      </c>
      <c r="B16" s="235"/>
      <c r="C16" s="235"/>
    </row>
    <row r="17" spans="1:3" ht="16.5">
      <c r="A17" s="235" t="s">
        <v>771</v>
      </c>
      <c r="B17" s="235"/>
      <c r="C17" s="235"/>
    </row>
    <row r="18" spans="1:3" ht="16.5">
      <c r="A18" s="235"/>
      <c r="B18" s="235"/>
      <c r="C18" s="235"/>
    </row>
    <row r="19" spans="1:3" ht="16.5">
      <c r="A19" s="43"/>
      <c r="B19" s="42"/>
      <c r="C19" s="37" t="s">
        <v>718</v>
      </c>
    </row>
    <row r="20" spans="1:3" ht="16.5">
      <c r="A20" s="43"/>
      <c r="B20" s="42"/>
      <c r="C20" s="42"/>
    </row>
    <row r="21" spans="1:3" ht="15" customHeight="1">
      <c r="A21" s="237" t="s">
        <v>706</v>
      </c>
      <c r="B21" s="237" t="s">
        <v>415</v>
      </c>
      <c r="C21" s="240" t="s">
        <v>479</v>
      </c>
    </row>
    <row r="22" spans="1:3" ht="12.75" customHeight="1">
      <c r="A22" s="237"/>
      <c r="B22" s="237"/>
      <c r="C22" s="241"/>
    </row>
    <row r="23" spans="1:3" ht="12.75" customHeight="1">
      <c r="A23" s="237"/>
      <c r="B23" s="237"/>
      <c r="C23" s="242"/>
    </row>
    <row r="24" spans="1:3" ht="18.75">
      <c r="A24" s="41">
        <v>1</v>
      </c>
      <c r="B24" s="38" t="s">
        <v>709</v>
      </c>
      <c r="C24" s="40">
        <v>600</v>
      </c>
    </row>
    <row r="25" spans="1:3" ht="18.75">
      <c r="A25" s="41">
        <f aca="true" t="shared" si="0" ref="A25:A30">A24+1</f>
        <v>2</v>
      </c>
      <c r="B25" s="38" t="s">
        <v>711</v>
      </c>
      <c r="C25" s="40">
        <v>300</v>
      </c>
    </row>
    <row r="26" spans="1:3" ht="18.75">
      <c r="A26" s="41">
        <f t="shared" si="0"/>
        <v>3</v>
      </c>
      <c r="B26" s="38" t="s">
        <v>712</v>
      </c>
      <c r="C26" s="40">
        <v>1500</v>
      </c>
    </row>
    <row r="27" spans="1:3" ht="18.75">
      <c r="A27" s="41">
        <f t="shared" si="0"/>
        <v>4</v>
      </c>
      <c r="B27" s="38" t="s">
        <v>713</v>
      </c>
      <c r="C27" s="40">
        <v>2300</v>
      </c>
    </row>
    <row r="28" spans="1:3" ht="18.75">
      <c r="A28" s="41">
        <f t="shared" si="0"/>
        <v>5</v>
      </c>
      <c r="B28" s="38" t="s">
        <v>714</v>
      </c>
      <c r="C28" s="40">
        <v>1400</v>
      </c>
    </row>
    <row r="29" spans="1:3" ht="18.75">
      <c r="A29" s="41">
        <f t="shared" si="0"/>
        <v>6</v>
      </c>
      <c r="B29" s="38" t="s">
        <v>716</v>
      </c>
      <c r="C29" s="40">
        <v>300</v>
      </c>
    </row>
    <row r="30" spans="1:3" ht="18.75">
      <c r="A30" s="41">
        <f t="shared" si="0"/>
        <v>7</v>
      </c>
      <c r="B30" s="38" t="s">
        <v>717</v>
      </c>
      <c r="C30" s="40">
        <v>500</v>
      </c>
    </row>
    <row r="31" spans="1:3" ht="18.75">
      <c r="A31" s="38"/>
      <c r="B31" s="38" t="s">
        <v>707</v>
      </c>
      <c r="C31" s="40">
        <f>C24+C25+C26+C27+C28+C29+C30</f>
        <v>6900</v>
      </c>
    </row>
  </sheetData>
  <sheetProtection/>
  <mergeCells count="17">
    <mergeCell ref="A1:C1"/>
    <mergeCell ref="A2:C2"/>
    <mergeCell ref="A3:C3"/>
    <mergeCell ref="A6:C6"/>
    <mergeCell ref="A11:C11"/>
    <mergeCell ref="A12:C12"/>
    <mergeCell ref="A13:C13"/>
    <mergeCell ref="A14:C14"/>
    <mergeCell ref="A17:C17"/>
    <mergeCell ref="A7:C7"/>
    <mergeCell ref="A8:C8"/>
    <mergeCell ref="A21:A23"/>
    <mergeCell ref="B21:B23"/>
    <mergeCell ref="C21:C23"/>
    <mergeCell ref="A15:C15"/>
    <mergeCell ref="A16:C16"/>
    <mergeCell ref="A18:C18"/>
  </mergeCells>
  <printOptions/>
  <pageMargins left="1.377952755905511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G25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136" customWidth="1"/>
    <col min="2" max="2" width="37.375" style="136" customWidth="1"/>
    <col min="3" max="3" width="12.625" style="136" customWidth="1"/>
    <col min="4" max="4" width="12.75390625" style="136" customWidth="1"/>
    <col min="5" max="5" width="12.00390625" style="136" customWidth="1"/>
    <col min="6" max="16384" width="19.875" style="136" customWidth="1"/>
  </cols>
  <sheetData>
    <row r="1" spans="1:5" ht="12.75">
      <c r="A1" s="236" t="s">
        <v>122</v>
      </c>
      <c r="B1" s="236"/>
      <c r="C1" s="236"/>
      <c r="D1" s="236"/>
      <c r="E1" s="236"/>
    </row>
    <row r="2" spans="1:5" ht="12.75">
      <c r="A2" s="236" t="s">
        <v>109</v>
      </c>
      <c r="B2" s="236"/>
      <c r="C2" s="236"/>
      <c r="D2" s="236"/>
      <c r="E2" s="236"/>
    </row>
    <row r="3" spans="1:5" ht="12.75">
      <c r="A3" s="236" t="s">
        <v>863</v>
      </c>
      <c r="B3" s="236"/>
      <c r="C3" s="236"/>
      <c r="D3" s="236"/>
      <c r="E3" s="236"/>
    </row>
    <row r="6" spans="1:7" ht="12.75">
      <c r="A6" s="236" t="s">
        <v>108</v>
      </c>
      <c r="B6" s="236"/>
      <c r="C6" s="236"/>
      <c r="D6" s="236"/>
      <c r="E6" s="236"/>
      <c r="F6" s="134"/>
      <c r="G6" s="135"/>
    </row>
    <row r="7" spans="1:7" ht="12.75">
      <c r="A7" s="236" t="s">
        <v>109</v>
      </c>
      <c r="B7" s="236"/>
      <c r="C7" s="236"/>
      <c r="D7" s="236"/>
      <c r="E7" s="236"/>
      <c r="F7" s="134"/>
      <c r="G7" s="135"/>
    </row>
    <row r="8" spans="1:7" ht="18.75">
      <c r="A8" s="236" t="s">
        <v>110</v>
      </c>
      <c r="B8" s="236"/>
      <c r="C8" s="236"/>
      <c r="D8" s="236"/>
      <c r="E8" s="236"/>
      <c r="F8" s="137"/>
      <c r="G8" s="135"/>
    </row>
    <row r="9" spans="1:7" ht="20.25">
      <c r="A9" s="138"/>
      <c r="B9" s="139"/>
      <c r="C9" s="34"/>
      <c r="D9" s="140"/>
      <c r="E9" s="140"/>
      <c r="F9" s="141"/>
      <c r="G9" s="135"/>
    </row>
    <row r="10" spans="1:7" ht="18.75">
      <c r="A10" s="249" t="s">
        <v>111</v>
      </c>
      <c r="B10" s="249"/>
      <c r="C10" s="249"/>
      <c r="D10" s="249"/>
      <c r="E10" s="249"/>
      <c r="F10" s="142"/>
      <c r="G10" s="135"/>
    </row>
    <row r="11" spans="1:7" ht="18.75">
      <c r="A11" s="249" t="s">
        <v>215</v>
      </c>
      <c r="B11" s="249"/>
      <c r="C11" s="249"/>
      <c r="D11" s="249"/>
      <c r="E11" s="249"/>
      <c r="F11" s="142"/>
      <c r="G11" s="135"/>
    </row>
    <row r="12" spans="1:7" ht="18.75">
      <c r="A12" s="42"/>
      <c r="B12" s="42"/>
      <c r="C12" s="42"/>
      <c r="D12" s="143"/>
      <c r="E12" s="143"/>
      <c r="F12" s="142"/>
      <c r="G12" s="135"/>
    </row>
    <row r="13" spans="1:7" ht="12.75">
      <c r="A13" s="138"/>
      <c r="B13" s="37"/>
      <c r="C13" s="37"/>
      <c r="D13" s="113"/>
      <c r="E13" s="37" t="s">
        <v>112</v>
      </c>
      <c r="F13" s="144"/>
      <c r="G13" s="135"/>
    </row>
    <row r="14" spans="1:7" ht="12.75">
      <c r="A14" s="138"/>
      <c r="B14" s="37"/>
      <c r="C14" s="37"/>
      <c r="D14" s="113"/>
      <c r="E14" s="113"/>
      <c r="F14" s="144"/>
      <c r="G14" s="135"/>
    </row>
    <row r="15" spans="1:7" ht="12.75">
      <c r="A15" s="239" t="s">
        <v>706</v>
      </c>
      <c r="B15" s="243" t="s">
        <v>113</v>
      </c>
      <c r="C15" s="244" t="s">
        <v>114</v>
      </c>
      <c r="D15" s="244"/>
      <c r="E15" s="244"/>
      <c r="F15" s="144"/>
      <c r="G15" s="135"/>
    </row>
    <row r="16" spans="1:7" ht="12.75">
      <c r="A16" s="239"/>
      <c r="B16" s="243"/>
      <c r="C16" s="245" t="s">
        <v>449</v>
      </c>
      <c r="D16" s="247" t="s">
        <v>450</v>
      </c>
      <c r="E16" s="247" t="s">
        <v>214</v>
      </c>
      <c r="F16" s="133"/>
      <c r="G16" s="135"/>
    </row>
    <row r="17" spans="1:7" ht="12.75">
      <c r="A17" s="239"/>
      <c r="B17" s="243"/>
      <c r="C17" s="246"/>
      <c r="D17" s="248"/>
      <c r="E17" s="248"/>
      <c r="F17" s="133"/>
      <c r="G17" s="135"/>
    </row>
    <row r="18" spans="1:7" ht="60" customHeight="1">
      <c r="A18" s="132">
        <v>1</v>
      </c>
      <c r="B18" s="145" t="s">
        <v>115</v>
      </c>
      <c r="C18" s="146">
        <f>C19-C20</f>
        <v>-2700</v>
      </c>
      <c r="D18" s="146">
        <f>D19-D20</f>
        <v>0</v>
      </c>
      <c r="E18" s="146">
        <f>E19-E20</f>
        <v>0</v>
      </c>
      <c r="F18" s="141"/>
      <c r="G18" s="135"/>
    </row>
    <row r="19" spans="1:7" ht="18.75">
      <c r="A19" s="147" t="s">
        <v>116</v>
      </c>
      <c r="B19" s="145" t="s">
        <v>117</v>
      </c>
      <c r="C19" s="146">
        <v>22300</v>
      </c>
      <c r="D19" s="146">
        <v>30000</v>
      </c>
      <c r="E19" s="146">
        <v>35000</v>
      </c>
      <c r="F19" s="141"/>
      <c r="G19" s="135"/>
    </row>
    <row r="20" spans="1:7" ht="18.75">
      <c r="A20" s="147" t="s">
        <v>118</v>
      </c>
      <c r="B20" s="145" t="s">
        <v>119</v>
      </c>
      <c r="C20" s="146">
        <v>25000</v>
      </c>
      <c r="D20" s="146">
        <v>30000</v>
      </c>
      <c r="E20" s="146">
        <v>35000</v>
      </c>
      <c r="F20" s="141"/>
      <c r="G20" s="135"/>
    </row>
    <row r="21" spans="1:7" ht="47.25">
      <c r="A21" s="147" t="s">
        <v>448</v>
      </c>
      <c r="B21" s="148" t="s">
        <v>120</v>
      </c>
      <c r="C21" s="146">
        <f>C22-C23</f>
        <v>-2700</v>
      </c>
      <c r="D21" s="146">
        <f>D22-D23</f>
        <v>0</v>
      </c>
      <c r="E21" s="146">
        <f>E22-E23</f>
        <v>0</v>
      </c>
      <c r="F21" s="141"/>
      <c r="G21" s="135"/>
    </row>
    <row r="22" spans="1:7" ht="18.75">
      <c r="A22" s="147" t="s">
        <v>121</v>
      </c>
      <c r="B22" s="145" t="s">
        <v>117</v>
      </c>
      <c r="C22" s="146">
        <f aca="true" t="shared" si="0" ref="C22:E23">C19</f>
        <v>22300</v>
      </c>
      <c r="D22" s="146">
        <f t="shared" si="0"/>
        <v>30000</v>
      </c>
      <c r="E22" s="146">
        <f t="shared" si="0"/>
        <v>35000</v>
      </c>
      <c r="F22" s="141"/>
      <c r="G22" s="135"/>
    </row>
    <row r="23" spans="1:7" ht="18.75">
      <c r="A23" s="147" t="s">
        <v>121</v>
      </c>
      <c r="B23" s="145" t="s">
        <v>119</v>
      </c>
      <c r="C23" s="146">
        <f t="shared" si="0"/>
        <v>25000</v>
      </c>
      <c r="D23" s="146">
        <f t="shared" si="0"/>
        <v>30000</v>
      </c>
      <c r="E23" s="146">
        <f t="shared" si="0"/>
        <v>35000</v>
      </c>
      <c r="F23" s="141"/>
      <c r="G23" s="135"/>
    </row>
    <row r="24" spans="2:7" ht="18.75">
      <c r="B24" s="141"/>
      <c r="C24" s="141"/>
      <c r="D24" s="141"/>
      <c r="E24" s="141"/>
      <c r="F24" s="141"/>
      <c r="G24" s="135"/>
    </row>
    <row r="25" spans="1:3" ht="18.75">
      <c r="A25" s="149"/>
      <c r="B25" s="150"/>
      <c r="C25" s="150"/>
    </row>
  </sheetData>
  <sheetProtection/>
  <mergeCells count="14">
    <mergeCell ref="A8:E8"/>
    <mergeCell ref="A10:E10"/>
    <mergeCell ref="A11:E11"/>
    <mergeCell ref="A15:A17"/>
    <mergeCell ref="B15:B17"/>
    <mergeCell ref="C15:E15"/>
    <mergeCell ref="C16:C17"/>
    <mergeCell ref="D16:D17"/>
    <mergeCell ref="E16:E17"/>
    <mergeCell ref="A1:E1"/>
    <mergeCell ref="A2:E2"/>
    <mergeCell ref="A3:E3"/>
    <mergeCell ref="A6:E6"/>
    <mergeCell ref="A7:E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zoomScalePageLayoutView="0" workbookViewId="0" topLeftCell="A7">
      <selection activeCell="A13" sqref="A13:C13"/>
    </sheetView>
  </sheetViews>
  <sheetFormatPr defaultColWidth="9.00390625" defaultRowHeight="12.75"/>
  <cols>
    <col min="1" max="1" width="5.00390625" style="0" customWidth="1"/>
    <col min="2" max="2" width="56.375" style="0" customWidth="1"/>
    <col min="3" max="3" width="18.125" style="0" customWidth="1"/>
  </cols>
  <sheetData>
    <row r="1" spans="1:3" ht="12.75">
      <c r="A1" s="236" t="s">
        <v>107</v>
      </c>
      <c r="B1" s="236"/>
      <c r="C1" s="236"/>
    </row>
    <row r="2" spans="1:3" ht="12.75">
      <c r="A2" s="236" t="s">
        <v>490</v>
      </c>
      <c r="B2" s="236"/>
      <c r="C2" s="236"/>
    </row>
    <row r="3" spans="1:3" ht="12.75">
      <c r="A3" s="236" t="s">
        <v>862</v>
      </c>
      <c r="B3" s="236"/>
      <c r="C3" s="236"/>
    </row>
    <row r="4" spans="1:3" ht="12.75">
      <c r="A4" s="37"/>
      <c r="B4" s="37"/>
      <c r="C4" s="37"/>
    </row>
    <row r="6" spans="1:3" ht="12.75">
      <c r="A6" s="236" t="s">
        <v>178</v>
      </c>
      <c r="B6" s="236"/>
      <c r="C6" s="236"/>
    </row>
    <row r="7" spans="1:3" ht="12.75">
      <c r="A7" s="236" t="s">
        <v>490</v>
      </c>
      <c r="B7" s="236"/>
      <c r="C7" s="236"/>
    </row>
    <row r="8" spans="1:3" ht="12.75">
      <c r="A8" s="236" t="s">
        <v>770</v>
      </c>
      <c r="B8" s="236"/>
      <c r="C8" s="236"/>
    </row>
    <row r="9" spans="1:3" ht="12.75">
      <c r="A9" s="29"/>
      <c r="B9" s="29"/>
      <c r="C9" s="29"/>
    </row>
    <row r="10" spans="1:3" ht="12.75">
      <c r="A10" s="34"/>
      <c r="B10" s="35"/>
      <c r="C10" s="35"/>
    </row>
    <row r="11" spans="1:3" ht="16.5">
      <c r="A11" s="235" t="s">
        <v>452</v>
      </c>
      <c r="B11" s="235"/>
      <c r="C11" s="235"/>
    </row>
    <row r="12" spans="1:3" ht="16.5">
      <c r="A12" s="235" t="s">
        <v>174</v>
      </c>
      <c r="B12" s="235"/>
      <c r="C12" s="235"/>
    </row>
    <row r="13" spans="1:3" ht="16.5">
      <c r="A13" s="235" t="s">
        <v>175</v>
      </c>
      <c r="B13" s="235"/>
      <c r="C13" s="235"/>
    </row>
    <row r="14" spans="1:3" ht="16.5">
      <c r="A14" s="235" t="s">
        <v>176</v>
      </c>
      <c r="B14" s="235"/>
      <c r="C14" s="235"/>
    </row>
    <row r="15" spans="1:3" ht="16.5">
      <c r="A15" s="235" t="s">
        <v>177</v>
      </c>
      <c r="B15" s="235"/>
      <c r="C15" s="235"/>
    </row>
    <row r="16" spans="1:3" ht="16.5">
      <c r="A16" s="235" t="s">
        <v>771</v>
      </c>
      <c r="B16" s="235"/>
      <c r="C16" s="235"/>
    </row>
    <row r="17" spans="1:3" ht="16.5">
      <c r="A17" s="235"/>
      <c r="B17" s="235"/>
      <c r="C17" s="235"/>
    </row>
    <row r="18" spans="1:3" ht="16.5">
      <c r="A18" s="43"/>
      <c r="B18" s="42"/>
      <c r="C18" s="37" t="s">
        <v>718</v>
      </c>
    </row>
    <row r="19" spans="1:3" ht="16.5">
      <c r="A19" s="43"/>
      <c r="B19" s="42"/>
      <c r="C19" s="42"/>
    </row>
    <row r="20" spans="1:3" ht="15" customHeight="1">
      <c r="A20" s="237" t="s">
        <v>706</v>
      </c>
      <c r="B20" s="237" t="s">
        <v>415</v>
      </c>
      <c r="C20" s="240" t="s">
        <v>479</v>
      </c>
    </row>
    <row r="21" spans="1:3" ht="12.75" customHeight="1">
      <c r="A21" s="237"/>
      <c r="B21" s="237"/>
      <c r="C21" s="241"/>
    </row>
    <row r="22" spans="1:3" ht="12.75" customHeight="1">
      <c r="A22" s="237"/>
      <c r="B22" s="237"/>
      <c r="C22" s="242"/>
    </row>
    <row r="23" spans="1:3" ht="18.75">
      <c r="A23" s="41">
        <v>1</v>
      </c>
      <c r="B23" s="38" t="s">
        <v>489</v>
      </c>
      <c r="C23" s="40">
        <v>50.3</v>
      </c>
    </row>
    <row r="24" spans="1:3" ht="18.75">
      <c r="A24" s="41">
        <f>A23+1</f>
        <v>2</v>
      </c>
      <c r="B24" s="38" t="s">
        <v>709</v>
      </c>
      <c r="C24" s="40">
        <v>279.7</v>
      </c>
    </row>
    <row r="25" spans="1:3" ht="18.75">
      <c r="A25" s="41">
        <f aca="true" t="shared" si="0" ref="A25:A32">A24+1</f>
        <v>3</v>
      </c>
      <c r="B25" s="38" t="s">
        <v>710</v>
      </c>
      <c r="C25" s="40">
        <v>115.3</v>
      </c>
    </row>
    <row r="26" spans="1:3" ht="18.75">
      <c r="A26" s="41">
        <f t="shared" si="0"/>
        <v>4</v>
      </c>
      <c r="B26" s="38" t="s">
        <v>711</v>
      </c>
      <c r="C26" s="40">
        <v>336.4</v>
      </c>
    </row>
    <row r="27" spans="1:3" ht="18.75">
      <c r="A27" s="41">
        <f t="shared" si="0"/>
        <v>5</v>
      </c>
      <c r="B27" s="38" t="s">
        <v>712</v>
      </c>
      <c r="C27" s="40">
        <v>347.6</v>
      </c>
    </row>
    <row r="28" spans="1:3" ht="18.75">
      <c r="A28" s="41">
        <f t="shared" si="0"/>
        <v>6</v>
      </c>
      <c r="B28" s="38" t="s">
        <v>713</v>
      </c>
      <c r="C28" s="40">
        <v>198.4</v>
      </c>
    </row>
    <row r="29" spans="1:3" ht="18.75">
      <c r="A29" s="41">
        <f t="shared" si="0"/>
        <v>7</v>
      </c>
      <c r="B29" s="38" t="s">
        <v>714</v>
      </c>
      <c r="C29" s="40">
        <v>117.8</v>
      </c>
    </row>
    <row r="30" spans="1:3" ht="18.75">
      <c r="A30" s="41">
        <f t="shared" si="0"/>
        <v>8</v>
      </c>
      <c r="B30" s="38" t="s">
        <v>715</v>
      </c>
      <c r="C30" s="40">
        <v>14.2</v>
      </c>
    </row>
    <row r="31" spans="1:3" ht="18.75">
      <c r="A31" s="41">
        <f t="shared" si="0"/>
        <v>9</v>
      </c>
      <c r="B31" s="38" t="s">
        <v>716</v>
      </c>
      <c r="C31" s="40">
        <v>162.2</v>
      </c>
    </row>
    <row r="32" spans="1:3" ht="18.75">
      <c r="A32" s="41">
        <f t="shared" si="0"/>
        <v>10</v>
      </c>
      <c r="B32" s="38" t="s">
        <v>717</v>
      </c>
      <c r="C32" s="40">
        <v>50.1</v>
      </c>
    </row>
    <row r="33" spans="1:3" ht="18.75">
      <c r="A33" s="38"/>
      <c r="B33" s="38" t="s">
        <v>707</v>
      </c>
      <c r="C33" s="40">
        <f>C24+C25+C26+C27+C28+C31+C32+C30+C29+C23</f>
        <v>1672</v>
      </c>
    </row>
  </sheetData>
  <sheetProtection/>
  <mergeCells count="16">
    <mergeCell ref="A1:C1"/>
    <mergeCell ref="A2:C2"/>
    <mergeCell ref="A3:C3"/>
    <mergeCell ref="A20:A22"/>
    <mergeCell ref="B20:B22"/>
    <mergeCell ref="C20:C22"/>
    <mergeCell ref="A6:C6"/>
    <mergeCell ref="A7:C7"/>
    <mergeCell ref="A8:C8"/>
    <mergeCell ref="A11:C11"/>
    <mergeCell ref="A16:C16"/>
    <mergeCell ref="A17:C17"/>
    <mergeCell ref="A12:C12"/>
    <mergeCell ref="A14:C14"/>
    <mergeCell ref="A15:C15"/>
    <mergeCell ref="A13:C13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2015-05-29T02:10:00Z</cp:lastPrinted>
  <dcterms:created xsi:type="dcterms:W3CDTF">2006-11-13T09:28:10Z</dcterms:created>
  <dcterms:modified xsi:type="dcterms:W3CDTF">2015-05-29T02:18:53Z</dcterms:modified>
  <cp:category/>
  <cp:version/>
  <cp:contentType/>
  <cp:contentStatus/>
</cp:coreProperties>
</file>