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4F629A2F-86A5-412E-B611-B57E08668298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Q33" i="2" l="1"/>
  <c r="Q26" i="2"/>
  <c r="Q17" i="2"/>
  <c r="P17" i="2"/>
  <c r="O33" i="2"/>
  <c r="O30" i="2"/>
  <c r="O17" i="2"/>
  <c r="N17" i="2"/>
  <c r="N33" i="2"/>
  <c r="N30" i="2"/>
  <c r="N24" i="2"/>
  <c r="M33" i="2"/>
  <c r="M30" i="2"/>
  <c r="M24" i="2"/>
  <c r="L33" i="2"/>
  <c r="L24" i="2"/>
  <c r="L17" i="2"/>
  <c r="K33" i="2"/>
  <c r="K30" i="2"/>
  <c r="K24" i="2"/>
  <c r="K16" i="2"/>
  <c r="K10" i="2"/>
  <c r="P33" i="2"/>
  <c r="J26" i="2" l="1"/>
  <c r="R17" i="2" l="1"/>
  <c r="G33" i="2"/>
  <c r="G18" i="2"/>
  <c r="R7" i="2"/>
  <c r="O19" i="2"/>
  <c r="N8" i="2"/>
  <c r="K20" i="2"/>
  <c r="J16" i="2" l="1"/>
  <c r="J33" i="2" s="1"/>
  <c r="I33" i="2"/>
  <c r="I9" i="2"/>
  <c r="H33" i="2"/>
  <c r="R18" i="2" l="1"/>
  <c r="H28" i="2" l="1"/>
  <c r="I24" i="2"/>
  <c r="H19" i="2"/>
  <c r="J11" i="2"/>
  <c r="J12" i="2" s="1"/>
  <c r="L9" i="2"/>
  <c r="L10" i="2" s="1"/>
  <c r="J10" i="2"/>
  <c r="M10" i="2"/>
  <c r="O10" i="2"/>
  <c r="O9" i="2"/>
  <c r="N10" i="2"/>
  <c r="Q10" i="2"/>
  <c r="P10" i="2"/>
  <c r="M8" i="2"/>
  <c r="H26" i="2" l="1"/>
  <c r="I26" i="2"/>
  <c r="K26" i="2"/>
  <c r="L26" i="2"/>
  <c r="M26" i="2"/>
  <c r="N26" i="2"/>
  <c r="O26" i="2"/>
  <c r="P26" i="2"/>
  <c r="R27" i="2"/>
  <c r="I28" i="2"/>
  <c r="J28" i="2"/>
  <c r="K28" i="2"/>
  <c r="L28" i="2"/>
  <c r="M28" i="2"/>
  <c r="N28" i="2"/>
  <c r="O28" i="2"/>
  <c r="P28" i="2"/>
  <c r="Q28" i="2"/>
  <c r="R29" i="2"/>
  <c r="R30" i="2"/>
  <c r="R31" i="2"/>
  <c r="H32" i="2"/>
  <c r="I32" i="2"/>
  <c r="J32" i="2"/>
  <c r="K32" i="2"/>
  <c r="L32" i="2"/>
  <c r="M32" i="2"/>
  <c r="N32" i="2"/>
  <c r="O32" i="2"/>
  <c r="P32" i="2"/>
  <c r="Q32" i="2"/>
  <c r="Q24" i="2"/>
  <c r="R24" i="2" s="1"/>
  <c r="R25" i="2"/>
  <c r="R23" i="2"/>
  <c r="R22" i="2"/>
  <c r="R21" i="2"/>
  <c r="N20" i="2"/>
  <c r="Q20" i="2"/>
  <c r="P20" i="2"/>
  <c r="L20" i="2"/>
  <c r="J20" i="2"/>
  <c r="I20" i="2"/>
  <c r="H20" i="2"/>
  <c r="R19" i="2"/>
  <c r="R16" i="2"/>
  <c r="R15" i="2"/>
  <c r="R13" i="2"/>
  <c r="Q14" i="2"/>
  <c r="P14" i="2"/>
  <c r="O14" i="2"/>
  <c r="N14" i="2"/>
  <c r="M14" i="2"/>
  <c r="L14" i="2"/>
  <c r="K14" i="2"/>
  <c r="J14" i="2"/>
  <c r="I14" i="2"/>
  <c r="H14" i="2"/>
  <c r="R12" i="2"/>
  <c r="R11" i="2"/>
  <c r="R10" i="2"/>
  <c r="R9" i="2"/>
  <c r="R8" i="2"/>
  <c r="R28" i="2" l="1"/>
  <c r="R32" i="2"/>
  <c r="R26" i="2"/>
  <c r="R14" i="2"/>
  <c r="R20" i="2"/>
  <c r="R33" i="2" l="1"/>
</calcChain>
</file>

<file path=xl/sharedStrings.xml><?xml version="1.0" encoding="utf-8"?>
<sst xmlns="http://schemas.openxmlformats.org/spreadsheetml/2006/main" count="85" uniqueCount="62">
  <si>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</si>
  <si>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</si>
  <si>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</si>
  <si>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</si>
  <si>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</si>
  <si>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</si>
  <si>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</si>
  <si>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</si>
  <si>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</si>
  <si>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</si>
  <si>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</si>
  <si>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</si>
  <si>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</si>
  <si>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</si>
  <si>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</si>
  <si>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</si>
  <si>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</si>
  <si>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</si>
  <si>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</si>
  <si>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</si>
  <si>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</si>
  <si>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</si>
  <si>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</si>
  <si>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</si>
  <si>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</si>
  <si>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</si>
  <si>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</si>
  <si>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</si>
  <si>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</si>
  <si>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</si>
  <si>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</si>
  <si>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</si>
  <si>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</si>
  <si>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</si>
  <si>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</si>
  <si>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</si>
  <si>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</si>
  <si>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</si>
  <si>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</si>
  <si>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</si>
  <si>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</si>
  <si>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</si>
  <si>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</si>
  <si>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</si>
  <si>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</si>
  <si>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</si>
  <si>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</si>
  <si>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</si>
  <si>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</si>
  <si>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</si>
  <si>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</si>
  <si>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</si>
  <si>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</si>
  <si>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</si>
  <si>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</si>
  <si>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</si>
  <si>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</si>
  <si>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</si>
  <si>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</si>
  <si>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</si>
  <si>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01-01-2021
01-06-2021</t>
  </si>
  <si>
    <t xml:space="preserve">  Транспортный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</si>
</sst>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showZeros="0" tabSelected="1" topLeftCell="G1" zoomScale="86" zoomScaleNormal="86" workbookViewId="0">
      <pane ySplit="6" topLeftCell="A23" activePane="bottomLeft" state="frozen"/>
      <selection activeCell="L1" sqref="L1"/>
      <selection pane="bottomLeft" activeCell="G17" sqref="G17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3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"/>
    </row>
    <row r="2" spans="1:19" ht="16.95" customHeigh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"/>
    </row>
    <row r="3" spans="1:19" ht="14.55" customHeight="1" x14ac:dyDescent="0.3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</row>
    <row r="4" spans="1:19" ht="12.75" customHeight="1" thickBot="1" x14ac:dyDescent="0.35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2"/>
    </row>
    <row r="5" spans="1:19" ht="52.8" customHeight="1" thickBot="1" x14ac:dyDescent="0.35">
      <c r="A5" s="24" t="s">
        <v>3</v>
      </c>
      <c r="B5" s="26" t="s">
        <v>3</v>
      </c>
      <c r="C5" s="28" t="s">
        <v>4</v>
      </c>
      <c r="D5" s="28" t="s">
        <v>3</v>
      </c>
      <c r="E5" s="28" t="s">
        <v>3</v>
      </c>
      <c r="F5" s="28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25"/>
      <c r="B6" s="27"/>
      <c r="C6" s="29"/>
      <c r="D6" s="29"/>
      <c r="E6" s="29"/>
      <c r="F6" s="29"/>
      <c r="G6" s="15" t="s">
        <v>60</v>
      </c>
      <c r="H6" s="15" t="s">
        <v>60</v>
      </c>
      <c r="I6" s="15" t="s">
        <v>60</v>
      </c>
      <c r="J6" s="15" t="s">
        <v>60</v>
      </c>
      <c r="K6" s="15" t="s">
        <v>60</v>
      </c>
      <c r="L6" s="15" t="s">
        <v>60</v>
      </c>
      <c r="M6" s="15" t="s">
        <v>60</v>
      </c>
      <c r="N6" s="15" t="s">
        <v>60</v>
      </c>
      <c r="O6" s="15" t="s">
        <v>60</v>
      </c>
      <c r="P6" s="15" t="s">
        <v>60</v>
      </c>
      <c r="Q6" s="15" t="s">
        <v>60</v>
      </c>
      <c r="R6" s="15" t="s">
        <v>60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>
        <v>5192</v>
      </c>
      <c r="N7" s="18"/>
      <c r="O7" s="18">
        <v>115880</v>
      </c>
      <c r="P7" s="18">
        <v>0</v>
      </c>
      <c r="Q7" s="18">
        <v>0</v>
      </c>
      <c r="R7" s="18">
        <f>H7+I7+J7+K7+L7+M7+N7+O7+P7+Q7</f>
        <v>210730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v>89658</v>
      </c>
      <c r="K8" s="18">
        <v>0</v>
      </c>
      <c r="L8" s="18">
        <v>0</v>
      </c>
      <c r="M8" s="18">
        <f>M7</f>
        <v>5192</v>
      </c>
      <c r="N8" s="18">
        <f>N7</f>
        <v>0</v>
      </c>
      <c r="O8" s="18">
        <v>115880</v>
      </c>
      <c r="P8" s="18">
        <v>0</v>
      </c>
      <c r="Q8" s="18">
        <v>0</v>
      </c>
      <c r="R8" s="18">
        <f>H8+I8+J8+K8+L8+M8+N8+O8+P8+Q8</f>
        <v>210730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>
        <v>0</v>
      </c>
      <c r="H9" s="18">
        <v>0</v>
      </c>
      <c r="I9" s="18">
        <f>I10</f>
        <v>20150</v>
      </c>
      <c r="J9" s="18">
        <v>1022290.27</v>
      </c>
      <c r="K9" s="18">
        <v>677068.29</v>
      </c>
      <c r="L9" s="18">
        <f>2392</f>
        <v>2392</v>
      </c>
      <c r="M9" s="18">
        <v>270</v>
      </c>
      <c r="N9" s="18">
        <v>4661251.26</v>
      </c>
      <c r="O9" s="18">
        <f>15600</f>
        <v>15600</v>
      </c>
      <c r="P9" s="18">
        <v>15161</v>
      </c>
      <c r="Q9" s="18"/>
      <c r="R9" s="18">
        <f t="shared" ref="R9:R32" si="0">H9+I9+J9+K9+L9+M9+N9+O9+P9+Q9</f>
        <v>6414182.8200000003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v>0</v>
      </c>
      <c r="H10" s="18">
        <v>0</v>
      </c>
      <c r="I10" s="18">
        <v>20150</v>
      </c>
      <c r="J10" s="18">
        <f t="shared" ref="J10:Q10" si="1">J9</f>
        <v>1022290.27</v>
      </c>
      <c r="K10" s="18">
        <f>K9</f>
        <v>677068.29</v>
      </c>
      <c r="L10" s="18">
        <f t="shared" si="1"/>
        <v>2392</v>
      </c>
      <c r="M10" s="18">
        <f t="shared" si="1"/>
        <v>270</v>
      </c>
      <c r="N10" s="18">
        <f t="shared" si="1"/>
        <v>4661251.26</v>
      </c>
      <c r="O10" s="18">
        <f t="shared" si="1"/>
        <v>15600</v>
      </c>
      <c r="P10" s="18">
        <f t="shared" si="1"/>
        <v>15161</v>
      </c>
      <c r="Q10" s="18">
        <f t="shared" si="1"/>
        <v>0</v>
      </c>
      <c r="R10" s="18">
        <f t="shared" si="0"/>
        <v>6414182.8200000003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>
        <v>0</v>
      </c>
      <c r="I11" s="18"/>
      <c r="J11" s="18">
        <f>13670+20654</f>
        <v>34324</v>
      </c>
      <c r="K11" s="18">
        <v>26000</v>
      </c>
      <c r="L11" s="18">
        <v>3900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0"/>
        <v>64224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v>0</v>
      </c>
      <c r="I12" s="18"/>
      <c r="J12" s="18">
        <f>J11</f>
        <v>34324</v>
      </c>
      <c r="K12" s="18">
        <v>26000</v>
      </c>
      <c r="L12" s="18">
        <v>3900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0"/>
        <v>64224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>
        <v>0</v>
      </c>
      <c r="H13" s="18">
        <v>54357.1</v>
      </c>
      <c r="I13" s="18">
        <v>30619</v>
      </c>
      <c r="J13" s="18">
        <v>83970.2</v>
      </c>
      <c r="K13" s="18">
        <v>50315.76</v>
      </c>
      <c r="L13" s="18">
        <v>8562</v>
      </c>
      <c r="M13" s="18">
        <v>80383</v>
      </c>
      <c r="N13" s="18">
        <v>88947.27</v>
      </c>
      <c r="O13" s="18">
        <v>141237.49</v>
      </c>
      <c r="P13" s="18">
        <v>192568.02</v>
      </c>
      <c r="Q13" s="18">
        <v>42780.1</v>
      </c>
      <c r="R13" s="18">
        <f t="shared" si="0"/>
        <v>773739.94000000006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v>0</v>
      </c>
      <c r="H14" s="18">
        <f>H13</f>
        <v>54357.1</v>
      </c>
      <c r="I14" s="18">
        <f t="shared" ref="I14:Q14" si="2">I13</f>
        <v>30619</v>
      </c>
      <c r="J14" s="18">
        <f t="shared" si="2"/>
        <v>83970.2</v>
      </c>
      <c r="K14" s="18">
        <f t="shared" si="2"/>
        <v>50315.76</v>
      </c>
      <c r="L14" s="18">
        <f t="shared" si="2"/>
        <v>8562</v>
      </c>
      <c r="M14" s="18">
        <f t="shared" si="2"/>
        <v>80383</v>
      </c>
      <c r="N14" s="18">
        <f t="shared" si="2"/>
        <v>88947.27</v>
      </c>
      <c r="O14" s="18">
        <f t="shared" si="2"/>
        <v>141237.49</v>
      </c>
      <c r="P14" s="18">
        <f t="shared" si="2"/>
        <v>192568.02</v>
      </c>
      <c r="Q14" s="18">
        <f t="shared" si="2"/>
        <v>42780.1</v>
      </c>
      <c r="R14" s="18">
        <f t="shared" si="0"/>
        <v>773739.94000000006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/>
      <c r="K15" s="18"/>
      <c r="L15" s="18">
        <v>0</v>
      </c>
      <c r="M15" s="18">
        <v>0</v>
      </c>
      <c r="N15" s="18"/>
      <c r="O15" s="18">
        <v>0</v>
      </c>
      <c r="P15" s="18"/>
      <c r="Q15" s="18"/>
      <c r="R15" s="18">
        <f t="shared" si="0"/>
        <v>0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/>
      <c r="J16" s="18">
        <f>J17</f>
        <v>772409.33</v>
      </c>
      <c r="K16" s="18">
        <f>K17</f>
        <v>30</v>
      </c>
      <c r="L16" s="18">
        <v>77</v>
      </c>
      <c r="M16" s="18">
        <v>0</v>
      </c>
      <c r="N16" s="18">
        <v>10151</v>
      </c>
      <c r="O16" s="18">
        <v>44499.53</v>
      </c>
      <c r="P16" s="18">
        <v>52329</v>
      </c>
      <c r="Q16" s="18">
        <v>56063</v>
      </c>
      <c r="R16" s="18">
        <f t="shared" si="0"/>
        <v>935558.86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>
        <v>0</v>
      </c>
      <c r="J17" s="18">
        <v>772409.33</v>
      </c>
      <c r="K17" s="18">
        <v>30</v>
      </c>
      <c r="L17" s="18">
        <f>L16</f>
        <v>77</v>
      </c>
      <c r="M17" s="18">
        <v>0</v>
      </c>
      <c r="N17" s="18">
        <f>N16</f>
        <v>10151</v>
      </c>
      <c r="O17" s="18">
        <f>O16</f>
        <v>44499.53</v>
      </c>
      <c r="P17" s="18">
        <f>P16</f>
        <v>52329</v>
      </c>
      <c r="Q17" s="18">
        <f>Q16</f>
        <v>56063</v>
      </c>
      <c r="R17" s="18">
        <f>H17+I17+J17+K17+L17+M17+N17+O17+P17+Q17+G17</f>
        <v>935558.86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v>0</v>
      </c>
      <c r="J18" s="18">
        <v>0</v>
      </c>
      <c r="K18" s="18"/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>H18+I18+J18+K18+L18+M18+N18+O18+P18+Q18+G18</f>
        <v>0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f>1942</f>
        <v>1942</v>
      </c>
      <c r="I19" s="18">
        <v>910</v>
      </c>
      <c r="J19" s="18">
        <v>6159</v>
      </c>
      <c r="K19" s="18">
        <v>17683.64</v>
      </c>
      <c r="L19" s="18">
        <v>74813.919999999998</v>
      </c>
      <c r="M19" s="18">
        <v>0</v>
      </c>
      <c r="N19" s="18"/>
      <c r="O19" s="18">
        <f>O20</f>
        <v>11283.69</v>
      </c>
      <c r="P19" s="18">
        <v>373</v>
      </c>
      <c r="Q19" s="18">
        <v>3211.88</v>
      </c>
      <c r="R19" s="18">
        <f t="shared" si="0"/>
        <v>116377.13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>H19</f>
        <v>1942</v>
      </c>
      <c r="I20" s="18">
        <f>I19</f>
        <v>910</v>
      </c>
      <c r="J20" s="18">
        <f>J19</f>
        <v>6159</v>
      </c>
      <c r="K20" s="18">
        <f>K19</f>
        <v>17683.64</v>
      </c>
      <c r="L20" s="18">
        <f>L19</f>
        <v>74813.919999999998</v>
      </c>
      <c r="M20" s="18">
        <v>0</v>
      </c>
      <c r="N20" s="18">
        <f>N19</f>
        <v>0</v>
      </c>
      <c r="O20" s="18">
        <v>11283.69</v>
      </c>
      <c r="P20" s="18">
        <f>P19</f>
        <v>373</v>
      </c>
      <c r="Q20" s="18">
        <f>Q19</f>
        <v>3211.88</v>
      </c>
      <c r="R20" s="18">
        <f t="shared" si="0"/>
        <v>116377.13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0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0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>
        <v>0</v>
      </c>
      <c r="I23" s="18"/>
      <c r="J23" s="18">
        <v>0</v>
      </c>
      <c r="K23" s="18">
        <v>4838</v>
      </c>
      <c r="L23" s="18">
        <v>20722</v>
      </c>
      <c r="M23" s="18">
        <v>8777</v>
      </c>
      <c r="N23" s="18">
        <v>9314.5</v>
      </c>
      <c r="O23" s="18">
        <v>0</v>
      </c>
      <c r="P23" s="18">
        <v>0</v>
      </c>
      <c r="Q23" s="18">
        <v>5391</v>
      </c>
      <c r="R23" s="18">
        <f t="shared" si="0"/>
        <v>49042.5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v>0</v>
      </c>
      <c r="I24" s="18">
        <f>I23</f>
        <v>0</v>
      </c>
      <c r="J24" s="18">
        <v>0</v>
      </c>
      <c r="K24" s="18">
        <f>K23</f>
        <v>4838</v>
      </c>
      <c r="L24" s="18">
        <f>L23</f>
        <v>20722</v>
      </c>
      <c r="M24" s="18">
        <f>M23</f>
        <v>8777</v>
      </c>
      <c r="N24" s="18">
        <f>N23</f>
        <v>9314.5</v>
      </c>
      <c r="O24" s="18">
        <v>0</v>
      </c>
      <c r="P24" s="18">
        <v>0</v>
      </c>
      <c r="Q24" s="18">
        <f>Q23</f>
        <v>5391</v>
      </c>
      <c r="R24" s="18">
        <f t="shared" si="0"/>
        <v>49042.5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62164.87</v>
      </c>
      <c r="I25" s="18">
        <v>107194.65</v>
      </c>
      <c r="J25" s="18">
        <v>160922.29999999999</v>
      </c>
      <c r="K25" s="18">
        <v>140529.57</v>
      </c>
      <c r="L25" s="18">
        <v>71401.02</v>
      </c>
      <c r="M25" s="18">
        <v>83275.09</v>
      </c>
      <c r="N25" s="18">
        <v>214166.22</v>
      </c>
      <c r="O25" s="18">
        <v>105517.24</v>
      </c>
      <c r="P25" s="18">
        <v>183668.66</v>
      </c>
      <c r="Q25" s="18">
        <v>210096.13</v>
      </c>
      <c r="R25" s="18">
        <f t="shared" si="0"/>
        <v>1338935.75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62164.87</v>
      </c>
      <c r="I26" s="18">
        <f t="shared" ref="I26:Q26" si="3">I25</f>
        <v>107194.65</v>
      </c>
      <c r="J26" s="18">
        <f>J25</f>
        <v>160922.29999999999</v>
      </c>
      <c r="K26" s="18">
        <f t="shared" si="3"/>
        <v>140529.57</v>
      </c>
      <c r="L26" s="18">
        <f t="shared" si="3"/>
        <v>71401.02</v>
      </c>
      <c r="M26" s="18">
        <f t="shared" si="3"/>
        <v>83275.09</v>
      </c>
      <c r="N26" s="18">
        <f t="shared" si="3"/>
        <v>214166.22</v>
      </c>
      <c r="O26" s="18">
        <f t="shared" si="3"/>
        <v>105517.24</v>
      </c>
      <c r="P26" s="18">
        <f t="shared" si="3"/>
        <v>183668.66</v>
      </c>
      <c r="Q26" s="18">
        <f>Q25</f>
        <v>210096.13</v>
      </c>
      <c r="R26" s="18">
        <f t="shared" si="0"/>
        <v>1338935.75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61</v>
      </c>
      <c r="G27" s="18">
        <v>0</v>
      </c>
      <c r="H27" s="18">
        <v>43788</v>
      </c>
      <c r="I27" s="18">
        <v>125480.55</v>
      </c>
      <c r="J27" s="18">
        <v>250068.05</v>
      </c>
      <c r="K27" s="18">
        <v>171813.82</v>
      </c>
      <c r="L27" s="18">
        <v>52073</v>
      </c>
      <c r="M27" s="18">
        <v>86092.01</v>
      </c>
      <c r="N27" s="18">
        <v>91029</v>
      </c>
      <c r="O27" s="18">
        <v>89001.5</v>
      </c>
      <c r="P27" s="18">
        <v>203898</v>
      </c>
      <c r="Q27" s="18">
        <v>167726.24</v>
      </c>
      <c r="R27" s="18">
        <f t="shared" si="0"/>
        <v>1280970.17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43788</v>
      </c>
      <c r="I28" s="18">
        <f t="shared" ref="I28:Q28" si="4">I27</f>
        <v>125480.55</v>
      </c>
      <c r="J28" s="18">
        <f t="shared" si="4"/>
        <v>250068.05</v>
      </c>
      <c r="K28" s="18">
        <f t="shared" si="4"/>
        <v>171813.82</v>
      </c>
      <c r="L28" s="18">
        <f t="shared" si="4"/>
        <v>52073</v>
      </c>
      <c r="M28" s="18">
        <f t="shared" si="4"/>
        <v>86092.01</v>
      </c>
      <c r="N28" s="18">
        <f t="shared" si="4"/>
        <v>91029</v>
      </c>
      <c r="O28" s="18">
        <f t="shared" si="4"/>
        <v>89001.5</v>
      </c>
      <c r="P28" s="18">
        <f t="shared" si="4"/>
        <v>203898</v>
      </c>
      <c r="Q28" s="18">
        <f t="shared" si="4"/>
        <v>167726.24</v>
      </c>
      <c r="R28" s="18">
        <f t="shared" si="0"/>
        <v>1280970.17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357205</v>
      </c>
      <c r="L29" s="18">
        <v>0</v>
      </c>
      <c r="M29" s="18">
        <v>920</v>
      </c>
      <c r="N29" s="18">
        <v>73709</v>
      </c>
      <c r="O29" s="18">
        <v>117298.88</v>
      </c>
      <c r="P29" s="18">
        <v>0</v>
      </c>
      <c r="Q29" s="18">
        <v>0</v>
      </c>
      <c r="R29" s="18">
        <f t="shared" si="0"/>
        <v>549132.88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357205</v>
      </c>
      <c r="L30" s="18">
        <v>0</v>
      </c>
      <c r="M30" s="18">
        <f>M29</f>
        <v>920</v>
      </c>
      <c r="N30" s="18">
        <f>N29</f>
        <v>73709</v>
      </c>
      <c r="O30" s="18">
        <f>O29</f>
        <v>117298.88</v>
      </c>
      <c r="P30" s="18">
        <v>0</v>
      </c>
      <c r="Q30" s="18">
        <v>0</v>
      </c>
      <c r="R30" s="18">
        <f t="shared" si="0"/>
        <v>549132.88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161212.15</v>
      </c>
      <c r="I31" s="18">
        <v>201864.6</v>
      </c>
      <c r="J31" s="18">
        <v>208485.05</v>
      </c>
      <c r="K31" s="18">
        <v>549818.72</v>
      </c>
      <c r="L31" s="18">
        <v>301165.56</v>
      </c>
      <c r="M31" s="18">
        <v>114370.93</v>
      </c>
      <c r="N31" s="18">
        <v>213108.14</v>
      </c>
      <c r="O31" s="18">
        <v>349341.21</v>
      </c>
      <c r="P31" s="18">
        <v>309408.48</v>
      </c>
      <c r="Q31" s="18">
        <v>258702.39</v>
      </c>
      <c r="R31" s="18">
        <f t="shared" si="0"/>
        <v>2667477.23</v>
      </c>
      <c r="S31" s="8"/>
      <c r="T31" s="6"/>
    </row>
    <row r="32" spans="1:20" ht="15" outlineLevel="1" thickBot="1" x14ac:dyDescent="0.35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161212.15</v>
      </c>
      <c r="I32" s="18">
        <f t="shared" ref="I32:Q32" si="5">I31</f>
        <v>201864.6</v>
      </c>
      <c r="J32" s="18">
        <f t="shared" si="5"/>
        <v>208485.05</v>
      </c>
      <c r="K32" s="18">
        <f t="shared" si="5"/>
        <v>549818.72</v>
      </c>
      <c r="L32" s="18">
        <f t="shared" si="5"/>
        <v>301165.56</v>
      </c>
      <c r="M32" s="18">
        <f t="shared" si="5"/>
        <v>114370.93</v>
      </c>
      <c r="N32" s="18">
        <f t="shared" si="5"/>
        <v>213108.14</v>
      </c>
      <c r="O32" s="18">
        <f t="shared" si="5"/>
        <v>349341.21</v>
      </c>
      <c r="P32" s="18">
        <f t="shared" si="5"/>
        <v>309408.48</v>
      </c>
      <c r="Q32" s="18">
        <f t="shared" si="5"/>
        <v>258702.39</v>
      </c>
      <c r="R32" s="18">
        <f t="shared" si="0"/>
        <v>2667477.23</v>
      </c>
      <c r="S32" s="8"/>
      <c r="T32" s="6"/>
    </row>
    <row r="33" spans="1:20" ht="13.5" customHeight="1" x14ac:dyDescent="0.3">
      <c r="A33" s="4"/>
      <c r="B33" s="4"/>
      <c r="C33" s="19"/>
      <c r="D33" s="19"/>
      <c r="E33" s="19"/>
      <c r="F33" s="20" t="s">
        <v>17</v>
      </c>
      <c r="G33" s="21">
        <f>G17</f>
        <v>0</v>
      </c>
      <c r="H33" s="21">
        <f>H13+H19+H25+H27+H31</f>
        <v>323464.12</v>
      </c>
      <c r="I33" s="21">
        <f>I13+I19+I25+I27+I31+I10</f>
        <v>486218.80000000005</v>
      </c>
      <c r="J33" s="21">
        <f>J13+J19+J25+J27+J31+J16+J11+J9+J7</f>
        <v>2628286.2000000002</v>
      </c>
      <c r="K33" s="21">
        <f>K13+K19+K25+K27+K31+K29+K17+K11+K9+K24</f>
        <v>1995302.8</v>
      </c>
      <c r="L33" s="21">
        <f>L13+L19+L25+L27+L31+L9+L11+L21+L24+L17</f>
        <v>536906.5</v>
      </c>
      <c r="M33" s="21">
        <f>M13+M19+M25+M27+M31+M9+M7+M23+M29</f>
        <v>379280.02999999997</v>
      </c>
      <c r="N33" s="21">
        <f>N13+N19+N25+N27+N31+N29+N15+N9+N7+N23</f>
        <v>5351525.3899999997</v>
      </c>
      <c r="O33" s="21">
        <f>O13+O19+O25+O27+O31+O29+O9+O7+O17</f>
        <v>989659.54</v>
      </c>
      <c r="P33" s="21">
        <f>P13+P19+P25+P27+P31+P15+P10</f>
        <v>905077.15999999992</v>
      </c>
      <c r="Q33" s="21">
        <f>Q13+Q19+Q25+Q27+Q31+Q15+Q9+Q24+Q17</f>
        <v>743970.74</v>
      </c>
      <c r="R33" s="22">
        <f>R8+R10+R12+R14+R16+R18+R20+R22+R24+R26+R28+R30+R32</f>
        <v>14402171.280000003</v>
      </c>
      <c r="S33" s="11"/>
      <c r="T33" s="6"/>
    </row>
    <row r="34" spans="1:20" ht="12.75" customHeight="1" x14ac:dyDescent="0.3">
      <c r="A34" s="2"/>
      <c r="B34" s="2"/>
      <c r="C34" s="2"/>
      <c r="D34" s="2"/>
      <c r="E34" s="2"/>
      <c r="F34" s="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2"/>
      <c r="T34" s="6"/>
    </row>
    <row r="35" spans="1:20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  <c r="T35" s="6"/>
    </row>
    <row r="36" spans="1:20" x14ac:dyDescent="0.3">
      <c r="T36" s="7"/>
    </row>
    <row r="37" spans="1:20" x14ac:dyDescent="0.3">
      <c r="T37" s="8"/>
    </row>
  </sheetData>
  <mergeCells count="11">
    <mergeCell ref="A1:R1"/>
    <mergeCell ref="A2:R2"/>
    <mergeCell ref="A3:R3"/>
    <mergeCell ref="A4:R4"/>
    <mergeCell ref="F5:F6"/>
    <mergeCell ref="A35:R35"/>
    <mergeCell ref="A5:A6"/>
    <mergeCell ref="B5:B6"/>
    <mergeCell ref="C5:C6"/>
    <mergeCell ref="D5:D6"/>
    <mergeCell ref="E5:E6"/>
  </mergeCells>
  <pageMargins left="0.59055118110236227" right="0.59055118110236227" top="0.59055118110236227" bottom="0.59055118110236227" header="0.51181102362204722" footer="0.51181102362204722"/>
  <pageSetup paperSize="9" scale="4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2021-03-12T04:13:58Z</cp:lastPrinted>
  <dcterms:created xsi:type="dcterms:W3CDTF">2021-01-29T07:32:03Z</dcterms:created>
  <dcterms:modified xsi:type="dcterms:W3CDTF">2021-06-18T04:49:00Z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