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070" tabRatio="971" firstSheet="1" activeTab="2"/>
  </bookViews>
  <sheets>
    <sheet name="Паспорт Прил 1 показ" sheetId="1" r:id="rId1"/>
    <sheet name="приложение 1" sheetId="2" r:id="rId2"/>
    <sheet name="приложение 2" sheetId="3" r:id="rId3"/>
    <sheet name="Лист1" sheetId="4" r:id="rId4"/>
  </sheets>
  <definedNames>
    <definedName name="_xlnm.Print_Titles" localSheetId="0">'Паспорт Прил 1 показ'!$10:$12</definedName>
    <definedName name="_xlnm.Print_Titles" localSheetId="1">'приложение 1'!$16:$19</definedName>
    <definedName name="_xlnm.Print_Titles" localSheetId="2">'приложение 2'!$29:$32</definedName>
  </definedNames>
  <calcPr fullCalcOnLoad="1"/>
</workbook>
</file>

<file path=xl/sharedStrings.xml><?xml version="1.0" encoding="utf-8"?>
<sst xmlns="http://schemas.openxmlformats.org/spreadsheetml/2006/main" count="494" uniqueCount="212">
  <si>
    <t>Приложение № 1</t>
  </si>
  <si>
    <t>Красноярского края</t>
  </si>
  <si>
    <t>Единица измерения</t>
  </si>
  <si>
    <t>Источник информации</t>
  </si>
  <si>
    <t>№
 п/п</t>
  </si>
  <si>
    <t xml:space="preserve">Цели, задачи, показатели </t>
  </si>
  <si>
    <t xml:space="preserve">Вес
показателя </t>
  </si>
  <si>
    <t>%</t>
  </si>
  <si>
    <t>Х</t>
  </si>
  <si>
    <t>отраслевой мониторинг</t>
  </si>
  <si>
    <t>Целевой показатель 2
Уровень износа коммунальной инфраструктуры</t>
  </si>
  <si>
    <t>2.1.</t>
  </si>
  <si>
    <t>2.2.</t>
  </si>
  <si>
    <t>Приложение № 3</t>
  </si>
  <si>
    <t xml:space="preserve">к распоряжению Правительства </t>
  </si>
  <si>
    <t>от</t>
  </si>
  <si>
    <t>Заместитель председателя 
Правительства края -
министр энергетики и жилищно-
коммунального хозяйства  края</t>
  </si>
  <si>
    <t>А.В. Резников</t>
  </si>
  <si>
    <t>Приложение № 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</si>
  <si>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</si>
  <si>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</si>
  <si>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</si>
  <si>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</si>
  <si>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</si>
  <si>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</si>
  <si>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</si>
  <si>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</si>
  <si>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 xml:space="preserve">всего расходные обязательства </t>
  </si>
  <si>
    <t>в том числе по ГРБС:</t>
  </si>
  <si>
    <t>Подпрограмма 1</t>
  </si>
  <si>
    <t>Подпрограмма 2</t>
  </si>
  <si>
    <t>Всего:</t>
  </si>
  <si>
    <t>в том числе:</t>
  </si>
  <si>
    <t>краевой бюджет</t>
  </si>
  <si>
    <t xml:space="preserve">Статус </t>
  </si>
  <si>
    <t>0505</t>
  </si>
  <si>
    <t>ед.</t>
  </si>
  <si>
    <t>3.1.</t>
  </si>
  <si>
    <t>1.1.1.</t>
  </si>
  <si>
    <t>1.1.2.</t>
  </si>
  <si>
    <t>1.2.1.</t>
  </si>
  <si>
    <t>1.2.2.</t>
  </si>
  <si>
    <t>1.2.3.</t>
  </si>
  <si>
    <t>1.2.4.</t>
  </si>
  <si>
    <t>1.2.5.</t>
  </si>
  <si>
    <t>1.2.7.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</si>
  <si>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</si>
  <si>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</si>
  <si>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>Данные управления Федеральной службы по надзору в сфере защиты прав потребителей и благополучия человека по Красноярскому краю</t>
  </si>
  <si>
    <t>Государственная статистическая отчетность</t>
  </si>
  <si>
    <t>аварий на 1000 км</t>
  </si>
  <si>
    <t>Отраслевой мониторинг</t>
  </si>
  <si>
    <t>Доля устраненных недостатков от общего числа выявленных при обследовании жилищного фонда</t>
  </si>
  <si>
    <t>Задача 2. Внедрение рыночных механизмов жилищно-коммунального хозяйства и обеспечение доступности предоставляемых коммунальных услуг</t>
  </si>
  <si>
    <t>3.2.</t>
  </si>
  <si>
    <t>Задача 3. Предупреждение ситуаций, которые могут привести к нарушению функционирования систем жизнеобеспечения населения</t>
  </si>
  <si>
    <t>Задача 4. Повышение энергосбережения и энергоэффективности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</si>
  <si>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</si>
  <si>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</si>
  <si>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Целевой показатель 1
Доля убыточных организаций жилищно-коммунального хозяйства </t>
  </si>
  <si>
    <t xml:space="preserve"> кг у.т.</t>
  </si>
  <si>
    <t xml:space="preserve">                                                                                                                     58,52                                                              
</t>
  </si>
  <si>
    <t xml:space="preserve">                                                              52,69
</t>
  </si>
  <si>
    <t>отраслевой мониторинг, государственная статистическая отчетность</t>
  </si>
  <si>
    <t>электрической энергии</t>
  </si>
  <si>
    <t>тепловой энергии</t>
  </si>
  <si>
    <t>воды</t>
  </si>
  <si>
    <t>4.1</t>
  </si>
  <si>
    <t>5.1.</t>
  </si>
  <si>
    <t>5.2.</t>
  </si>
  <si>
    <t>5.3.</t>
  </si>
  <si>
    <t>521</t>
  </si>
  <si>
    <t>Мвт</t>
  </si>
  <si>
    <t>Подключение дополнительных электрических нагрузок</t>
  </si>
  <si>
    <t>Целевой показатель 3
Динамика энергоемкости валового регионального продукта</t>
  </si>
  <si>
    <t>Оценка расходов (тыс. руб.), годы</t>
  </si>
  <si>
    <t>Доля уличной водопроводной сети, нуждающейся в замене</t>
  </si>
  <si>
    <t xml:space="preserve">Снижение темпов износа объектов коммунальной инфраструктуры </t>
  </si>
  <si>
    <t>0,1</t>
  </si>
  <si>
    <t>0,03</t>
  </si>
  <si>
    <t>«Реформирование и модернизация жилищно-коммунального</t>
  </si>
  <si>
    <t>статистика
№ 22-ЖКХ (сводная)</t>
  </si>
  <si>
    <t>хозяйства  и повышение энергетической эффективности»</t>
  </si>
  <si>
    <t>не менее 89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</si>
  <si>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</si>
  <si>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не менее 80</t>
  </si>
  <si>
    <t>не менее 80,5</t>
  </si>
  <si>
    <t>не менее 81</t>
  </si>
  <si>
    <t>не менее 82</t>
  </si>
  <si>
    <t>отклонение</t>
  </si>
  <si>
    <t>лимиты</t>
  </si>
  <si>
    <t>на 2014-2016 годы</t>
  </si>
  <si>
    <t>ЦЕЛИ: 1.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
                населением;
            2. Формирование целостности и эффективной системы управления энергосбережением и повышением энергетической эффективности.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</si>
  <si>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</si>
  <si>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</si>
  <si>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края, в том числе:</t>
  </si>
  <si>
    <t xml:space="preserve">Снижение интегрального показателя аварийности инженерных сетей  </t>
  </si>
  <si>
    <t xml:space="preserve">       теплоснабжение</t>
  </si>
  <si>
    <t xml:space="preserve">        водоснабжение </t>
  </si>
  <si>
    <t xml:space="preserve">        водоотведение</t>
  </si>
  <si>
    <t>Снижение потерь энергоресурсов в инженерных сетях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</si>
  <si>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</si>
  <si>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Муниципальная программа</t>
  </si>
  <si>
    <t>Обеспечение реализации муниципальной программы и прочие мероприятия</t>
  </si>
  <si>
    <t>к  Паспорту муниципальной программы Назаровского района</t>
  </si>
  <si>
    <t xml:space="preserve"> </t>
  </si>
  <si>
    <t>Задача 1. Развитие, модернизация и капитальный ремонт объектов коммунальной инфраструктуры и жилищного фонда Назаровского района</t>
  </si>
  <si>
    <t xml:space="preserve">Подпрограмма 1. Развитие и модернизация объектов коммунальной инфраструктуры Назаровского района </t>
  </si>
  <si>
    <t>Подпрограмма 2. Обеспечение населения Назаровского района чистой питьевой  водой</t>
  </si>
  <si>
    <t>Задача 5. Обеспечение реализации муниципальной программы</t>
  </si>
  <si>
    <t>Доля исполненных бюджетных ассигнований, предусмотренных в муниципальной  программе</t>
  </si>
  <si>
    <t>к  муниципальной программе Назаровского района</t>
  </si>
  <si>
    <t>к муниципальной программе Назаровского района</t>
  </si>
  <si>
    <t>Подпрограмма 3</t>
  </si>
  <si>
    <t xml:space="preserve">Перечень целевых показателей и показателей результативности программы с расшифровкой плановых значений по годам ее реализации
</t>
  </si>
  <si>
    <t>Подпрограмма 3. Энергосбережение и повышение энергетической эффективности в Назаровском районе</t>
  </si>
  <si>
    <t>Подпрограмма 4. Обеспечение реализации муниципальной программы и прочие мероприятия</t>
  </si>
  <si>
    <t xml:space="preserve">Информация о распределении планируемых расходов по отдельным мероприятиям программы,   подпрограммам муниципальной программы </t>
  </si>
  <si>
    <t>bx</t>
  </si>
  <si>
    <t>Наименование муниципальной программы, подпрограммы муниципальной программы</t>
  </si>
  <si>
    <t xml:space="preserve">Мероприятия  2  </t>
  </si>
  <si>
    <t>х</t>
  </si>
  <si>
    <t>администрация Назаровского района</t>
  </si>
  <si>
    <t>адмнистрация Назаровского района</t>
  </si>
  <si>
    <t xml:space="preserve">Мероприятия  1 </t>
  </si>
  <si>
    <t xml:space="preserve">Мероприятия  2   </t>
  </si>
  <si>
    <t>районный бюджет</t>
  </si>
  <si>
    <t xml:space="preserve">"Развитие и модернизация объектов коммунальной инфраструктуры Назаровского района" </t>
  </si>
  <si>
    <t xml:space="preserve">"Развитие и модернизация объектов коммунальной инфраструктуры Назаровского района"  </t>
  </si>
  <si>
    <t>Обеспечение деятельности (оказание) услуг подведомственных учреждений</t>
  </si>
  <si>
    <t xml:space="preserve">"Обеспечение населения Назаровского района чистой питьевой водой"  </t>
  </si>
  <si>
    <t>016</t>
  </si>
  <si>
    <t xml:space="preserve">"Обеспечение населения Назаровского района чистой питьевой водой" </t>
  </si>
  <si>
    <t>0502</t>
  </si>
  <si>
    <t>243</t>
  </si>
  <si>
    <t>244</t>
  </si>
  <si>
    <t>810</t>
  </si>
  <si>
    <t>2012 г.</t>
  </si>
  <si>
    <t>2013г.</t>
  </si>
  <si>
    <t>2014г.</t>
  </si>
  <si>
    <t>2015г.</t>
  </si>
  <si>
    <t>2016г.</t>
  </si>
  <si>
    <t>Мероприятие 3</t>
  </si>
  <si>
    <t>0702</t>
  </si>
  <si>
    <t>Мероприятие 4</t>
  </si>
  <si>
    <t>111</t>
  </si>
  <si>
    <t xml:space="preserve">"Реформирование и модернизация жилищно-коммунального хозяйства и повышение энергетической эффективности" </t>
  </si>
  <si>
    <t>0501</t>
  </si>
  <si>
    <t xml:space="preserve">016  </t>
  </si>
  <si>
    <t xml:space="preserve">«Обеспечение реализации муниципальной  программы и прочие мероприятия» </t>
  </si>
  <si>
    <t>853</t>
  </si>
  <si>
    <t>119</t>
  </si>
  <si>
    <t>к постановлению</t>
  </si>
  <si>
    <t>администрации Назаровского района</t>
  </si>
  <si>
    <t>от_______20___г. №___</t>
  </si>
  <si>
    <t>0310075710</t>
  </si>
  <si>
    <r>
      <t xml:space="preserve">     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0310000000</t>
    </r>
  </si>
  <si>
    <t>03100S5710</t>
  </si>
  <si>
    <t xml:space="preserve">0505    </t>
  </si>
  <si>
    <r>
      <t xml:space="preserve">   </t>
    </r>
    <r>
      <rPr>
        <sz val="10"/>
        <rFont val="Times New Roman"/>
        <family val="1"/>
      </rPr>
      <t>0340833000</t>
    </r>
  </si>
  <si>
    <t xml:space="preserve">016       </t>
  </si>
  <si>
    <r>
      <t xml:space="preserve">  </t>
    </r>
    <r>
      <rPr>
        <sz val="10"/>
        <rFont val="Times New Roman"/>
        <family val="1"/>
      </rPr>
      <t>0340833000</t>
    </r>
  </si>
  <si>
    <t xml:space="preserve">0505   </t>
  </si>
  <si>
    <t xml:space="preserve">016    </t>
  </si>
  <si>
    <r>
      <t xml:space="preserve"> </t>
    </r>
    <r>
      <rPr>
        <sz val="10"/>
        <rFont val="Times New Roman"/>
        <family val="1"/>
      </rPr>
      <t xml:space="preserve"> 0340833000</t>
    </r>
  </si>
  <si>
    <r>
      <t xml:space="preserve">     </t>
    </r>
    <r>
      <rPr>
        <sz val="10"/>
        <rFont val="Times New Roman"/>
        <family val="1"/>
      </rPr>
      <t xml:space="preserve">  0350833200</t>
    </r>
  </si>
  <si>
    <t xml:space="preserve"> 0350834400</t>
  </si>
  <si>
    <t>0350087090</t>
  </si>
  <si>
    <t xml:space="preserve">Капитальный 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</t>
  </si>
  <si>
    <t xml:space="preserve">  </t>
  </si>
  <si>
    <t>831</t>
  </si>
  <si>
    <t>852</t>
  </si>
  <si>
    <t>"Реформирование и модернизация жилищно-</t>
  </si>
  <si>
    <t xml:space="preserve">коммунального хозяйства и повышение энергетической эффективности </t>
  </si>
  <si>
    <t>от _______20____г. № ______</t>
  </si>
  <si>
    <t>"Рефрмирование и модернизация жилищно-</t>
  </si>
  <si>
    <t>коммунального хозяйства и повышение энергетической эффективности</t>
  </si>
  <si>
    <t>Реализация отдельных мер по обеспечению ограничения платы граждан за коммунальные услуги</t>
  </si>
  <si>
    <t xml:space="preserve">Организация проведения капитального и текущего  ремонта общего имущества в  домах, находящихся в муниципальной собственности  </t>
  </si>
  <si>
    <t>240</t>
  </si>
  <si>
    <t xml:space="preserve">Разработка проектно-сметной документации и проведение государственной экспертизы для объектов муниципальных учреждений Назаровского района
 </t>
  </si>
  <si>
    <t>Выполнение кадастровых работ, постановка на кадастровый  учет и получение кадастровых паспортов</t>
  </si>
  <si>
    <t xml:space="preserve"> 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</t>
  </si>
  <si>
    <t xml:space="preserve"> Реализация отдельных мер по обеспечению ограничения платы граждан за коммунальные услуги</t>
  </si>
  <si>
    <t>Организация проведения капитального и текущего ремонта общего имущества в   домах, находящихся в муниципальной  собственности.</t>
  </si>
  <si>
    <t>Разработка проектно-сметной документации и проведение госудларственной экспертизы для объектов муниципальных учреждений Назаровского района</t>
  </si>
  <si>
    <t>Выполнение кадастровых работ , постановка на кадастровый учет и получение кадастровых паспортов</t>
  </si>
  <si>
    <t>211</t>
  </si>
  <si>
    <t>213</t>
  </si>
  <si>
    <t>0340010470</t>
  </si>
  <si>
    <t>0310083080</t>
  </si>
  <si>
    <t>540</t>
  </si>
  <si>
    <t xml:space="preserve">Осуществление части полномочий, переданных из бюджетов поселений по вопросам организации тепло- и водоснабжения населения, водоотведения      </t>
  </si>
  <si>
    <r>
      <t xml:space="preserve">  </t>
    </r>
    <r>
      <rPr>
        <sz val="10"/>
        <rFont val="Times New Roman"/>
        <family val="1"/>
      </rPr>
      <t xml:space="preserve"> 0350075700</t>
    </r>
  </si>
  <si>
    <t xml:space="preserve">Осуществление части полномочий, переданных из бюджетов поселений по вопросам организации тепло- и водоснабжения населения, водоотведения       </t>
  </si>
  <si>
    <t xml:space="preserve"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</t>
  </si>
  <si>
    <t xml:space="preserve">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</si>
  <si>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Итого                2018 -2021</t>
  </si>
  <si>
    <t>Итого 2018 -2021</t>
  </si>
  <si>
    <t>Мероприятие  1 подпрограммы 3</t>
  </si>
  <si>
    <t>Мероприятие 1 подпрограммы 3</t>
  </si>
  <si>
    <t>Расходы (тыс.руб.), годы</t>
  </si>
  <si>
    <t>Информация о ресурсном обеспечении и прогнозной оценке расходов на реализацию целей муниципальной программы  
с учетом источников финансирования, в том числе средств федерального бюджета, краевого бюджета и бюджетов сельских поселений Назаровского района</t>
  </si>
  <si>
    <t>Уровень бюджетной системы/источники финансирования</t>
  </si>
  <si>
    <t>бюджеты сельских поселений</t>
  </si>
  <si>
    <t>Мероприятие 1.1. подпрограммы 1</t>
  </si>
  <si>
    <t>Мероприятие 1.2. подпрограммы 1</t>
  </si>
  <si>
    <t>Мероприятие 1.3. подпрограммы 1</t>
  </si>
  <si>
    <t>0602</t>
  </si>
  <si>
    <t xml:space="preserve">Мероприятие  1 </t>
  </si>
  <si>
    <t>Отдельные мерпоирятия:</t>
  </si>
  <si>
    <t>Отдельные мероприятия: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</si>
</sst>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.00_р_."/>
    <numFmt numFmtId="170" formatCode="_(* #,##0_);_(* \(#,##0\);_(* &quot;-&quot;_);_(@_)"/>
    <numFmt numFmtId="171" formatCode="_(* #,##0.00_);_(* \(#,##0.00\);_(* &quot;-&quot;??_);_(@_)"/>
    <numFmt numFmtId="172" formatCode="0.0000"/>
    <numFmt numFmtId="173" formatCode="#,##0_ ;\-#,##0\ 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  <numFmt numFmtId="181" formatCode="#,##0.0000"/>
    <numFmt numFmtId="182" formatCode="#,##0.00000"/>
    <numFmt numFmtId="183" formatCode="#,##0.000000"/>
    <numFmt numFmtId="184" formatCode="0.00000"/>
    <numFmt numFmtId="185" formatCode="0.000000"/>
    <numFmt numFmtId="186" formatCode="0.0000000"/>
    <numFmt numFmtId="187" formatCode="#,##0.0000000"/>
    <numFmt numFmtId="188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60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 quotePrefix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61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61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 wrapText="1"/>
      <protection/>
    </xf>
    <xf numFmtId="49" fontId="4" fillId="0" borderId="0" xfId="61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5" fontId="2" fillId="0" borderId="10" xfId="72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4" fillId="0" borderId="11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68" fontId="4" fillId="0" borderId="10" xfId="61" applyNumberFormat="1" applyFont="1" applyFill="1" applyBorder="1" applyAlignment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2" fillId="0" borderId="10" xfId="72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72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81" fontId="2" fillId="0" borderId="10" xfId="72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79" fontId="2" fillId="0" borderId="10" xfId="72" applyNumberFormat="1" applyFont="1" applyFill="1" applyBorder="1" applyAlignment="1">
      <alignment horizontal="center" vertical="center" wrapText="1"/>
    </xf>
    <xf numFmtId="165" fontId="2" fillId="0" borderId="10" xfId="75" applyNumberFormat="1" applyFont="1" applyFill="1" applyBorder="1" applyAlignment="1">
      <alignment horizontal="center" vertical="center" wrapText="1"/>
    </xf>
    <xf numFmtId="165" fontId="2" fillId="0" borderId="13" xfId="75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65" fontId="7" fillId="0" borderId="10" xfId="72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168" fontId="1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4" fillId="0" borderId="15" xfId="6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6" xfId="61" applyFont="1" applyFill="1" applyBorder="1" applyAlignment="1">
      <alignment horizontal="left" vertical="top" wrapText="1"/>
      <protection/>
    </xf>
    <xf numFmtId="2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left" vertical="center"/>
      <protection/>
    </xf>
    <xf numFmtId="49" fontId="4" fillId="0" borderId="11" xfId="61" applyNumberFormat="1" applyFont="1" applyFill="1" applyBorder="1" applyAlignment="1">
      <alignment horizontal="left" vertical="center"/>
      <protection/>
    </xf>
    <xf numFmtId="49" fontId="4" fillId="0" borderId="12" xfId="61" applyNumberFormat="1" applyFont="1" applyFill="1" applyBorder="1" applyAlignment="1">
      <alignment horizontal="left" vertical="center"/>
      <protection/>
    </xf>
    <xf numFmtId="0" fontId="4" fillId="0" borderId="18" xfId="61" applyFont="1" applyFill="1" applyBorder="1" applyAlignment="1" quotePrefix="1">
      <alignment horizontal="left" vertical="center" wrapText="1"/>
      <protection/>
    </xf>
    <xf numFmtId="0" fontId="4" fillId="0" borderId="11" xfId="61" applyFont="1" applyFill="1" applyBorder="1" applyAlignment="1" quotePrefix="1">
      <alignment horizontal="left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 quotePrefix="1">
      <alignment horizontal="center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8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8" xfId="61" applyFont="1" applyFill="1" applyBorder="1" applyAlignment="1" quotePrefix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61" applyFont="1" applyFill="1" applyBorder="1" applyAlignment="1" quotePrefix="1">
      <alignment horizontal="center" vertical="center" wrapText="1"/>
      <protection/>
    </xf>
    <xf numFmtId="0" fontId="4" fillId="0" borderId="16" xfId="61" applyFont="1" applyFill="1" applyBorder="1" applyAlignment="1" quotePrefix="1">
      <alignment horizontal="center" vertical="center" wrapText="1"/>
      <protection/>
    </xf>
    <xf numFmtId="0" fontId="4" fillId="0" borderId="17" xfId="61" applyFont="1" applyFill="1" applyBorder="1" applyAlignment="1" quotePrefix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 quotePrefix="1">
      <alignment horizontal="righ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" fillId="0" borderId="10" xfId="61" applyFont="1" applyFill="1" applyBorder="1" applyAlignment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4" xfId="61" applyFont="1" applyFill="1" applyBorder="1" applyAlignment="1">
      <alignment horizontal="left" vertical="top" wrapText="1"/>
      <protection/>
    </xf>
    <xf numFmtId="0" fontId="4" fillId="0" borderId="23" xfId="6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61" applyFont="1" applyFill="1" applyBorder="1" applyAlignment="1">
      <alignment horizontal="left" vertical="top" wrapText="1"/>
      <protection/>
    </xf>
    <xf numFmtId="0" fontId="2" fillId="0" borderId="26" xfId="61" applyNumberFormat="1" applyFont="1" applyFill="1" applyBorder="1" applyAlignment="1">
      <alignment horizontal="left" vertical="top" wrapText="1"/>
      <protection/>
    </xf>
    <xf numFmtId="0" fontId="2" fillId="0" borderId="27" xfId="61" applyNumberFormat="1" applyFont="1" applyFill="1" applyBorder="1" applyAlignment="1">
      <alignment horizontal="left" vertical="top" wrapText="1"/>
      <protection/>
    </xf>
    <xf numFmtId="0" fontId="2" fillId="0" borderId="28" xfId="61" applyNumberFormat="1" applyFont="1" applyFill="1" applyBorder="1" applyAlignment="1">
      <alignment horizontal="left" vertical="top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top" wrapText="1"/>
      <protection/>
    </xf>
    <xf numFmtId="0" fontId="4" fillId="0" borderId="24" xfId="61" applyFont="1" applyFill="1" applyBorder="1" applyAlignment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61" applyNumberFormat="1" applyFont="1" applyFill="1" applyBorder="1" applyAlignment="1">
      <alignment horizontal="center" vertical="top" wrapText="1"/>
      <protection/>
    </xf>
    <xf numFmtId="0" fontId="2" fillId="0" borderId="27" xfId="61" applyNumberFormat="1" applyFont="1" applyFill="1" applyBorder="1" applyAlignment="1">
      <alignment horizontal="center" vertical="top" wrapText="1"/>
      <protection/>
    </xf>
    <xf numFmtId="0" fontId="2" fillId="0" borderId="28" xfId="61" applyNumberFormat="1" applyFont="1" applyFill="1" applyBorder="1" applyAlignment="1">
      <alignment horizontal="center" vertical="top" wrapText="1"/>
      <protection/>
    </xf>
    <xf numFmtId="0" fontId="12" fillId="0" borderId="12" xfId="0" applyFont="1" applyFill="1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6" xfId="61" applyFont="1" applyFill="1" applyBorder="1" applyAlignment="1">
      <alignment horizontal="left" vertical="top" wrapText="1"/>
      <protection/>
    </xf>
    <xf numFmtId="0" fontId="4" fillId="0" borderId="27" xfId="61" applyFont="1" applyFill="1" applyBorder="1" applyAlignment="1">
      <alignment horizontal="left" vertical="top" wrapText="1"/>
      <protection/>
    </xf>
    <xf numFmtId="0" fontId="4" fillId="0" borderId="28" xfId="61" applyFont="1" applyFill="1" applyBorder="1" applyAlignment="1">
      <alignment horizontal="left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6" xfId="61" applyFont="1" applyFill="1" applyBorder="1" applyAlignment="1">
      <alignment horizontal="left" vertical="top" wrapText="1"/>
      <protection/>
    </xf>
    <xf numFmtId="0" fontId="4" fillId="0" borderId="17" xfId="61" applyFont="1" applyFill="1" applyBorder="1" applyAlignment="1">
      <alignment horizontal="left" vertical="top" wrapText="1"/>
      <protection/>
    </xf>
    <xf numFmtId="0" fontId="4" fillId="0" borderId="13" xfId="61" applyFont="1" applyFill="1" applyBorder="1" applyAlignment="1">
      <alignment horizontal="center" vertical="top" wrapText="1"/>
      <protection/>
    </xf>
    <xf numFmtId="0" fontId="4" fillId="0" borderId="16" xfId="61" applyFont="1" applyFill="1" applyBorder="1" applyAlignment="1">
      <alignment horizontal="center" vertical="top" wrapText="1"/>
      <protection/>
    </xf>
    <xf numFmtId="0" fontId="4" fillId="0" borderId="17" xfId="61" applyFont="1" applyFill="1" applyBorder="1" applyAlignment="1">
      <alignment horizontal="center" vertical="top" wrapText="1"/>
      <protection/>
    </xf>
    <xf numFmtId="0" fontId="0" fillId="0" borderId="2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5 2" xfId="59"/>
    <cellStyle name="Обычный_КАИП_2008-2013_ коммуналка -увеличение лимита 19 06 08 2   НАДЯ 4" xfId="60"/>
    <cellStyle name="Обычный_Таблицы 20 08 0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Диалог Накладная" xfId="70"/>
    <cellStyle name="Тысячи_Диалог Накладная" xfId="71"/>
    <cellStyle name="Comma" xfId="72"/>
    <cellStyle name="Comma [0]" xfId="73"/>
    <cellStyle name="Финансовый [0] 2" xfId="74"/>
    <cellStyle name="Финансовый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53"/>
  <sheetViews>
    <sheetView zoomScale="83" zoomScaleNormal="83" zoomScalePageLayoutView="0" workbookViewId="0" topLeftCell="A40">
      <selection activeCell="G10" sqref="G10:G11"/>
    </sheetView>
  </sheetViews>
  <sheetFormatPr defaultColWidth="9.140625" defaultRowHeight="15"/>
  <cols>
    <col min="1" max="1" width="10.00390625" style="15" customWidth="1"/>
    <col min="2" max="2" width="78.28125" style="15" customWidth="1"/>
    <col min="3" max="3" width="13.7109375" style="15" customWidth="1"/>
    <col min="4" max="4" width="14.140625" style="15" customWidth="1"/>
    <col min="5" max="5" width="35.57421875" style="15" customWidth="1"/>
    <col min="6" max="6" width="15.421875" style="15" customWidth="1"/>
    <col min="7" max="7" width="17.7109375" style="15" customWidth="1"/>
    <col min="8" max="8" width="16.00390625" style="15" customWidth="1"/>
    <col min="9" max="9" width="18.28125" style="15" customWidth="1"/>
    <col min="10" max="10" width="15.421875" style="15" customWidth="1"/>
    <col min="11" max="15" width="0" style="15" hidden="1" customWidth="1"/>
    <col min="16" max="16384" width="9.140625" style="15" customWidth="1"/>
  </cols>
  <sheetData>
    <row r="2" spans="7:10" ht="18.75">
      <c r="G2" s="16" t="s">
        <v>0</v>
      </c>
      <c r="H2" s="16"/>
      <c r="J2" s="16"/>
    </row>
    <row r="3" ht="18.75">
      <c r="G3" s="16" t="s">
        <v>104</v>
      </c>
    </row>
    <row r="4" ht="18.75">
      <c r="G4" s="16" t="s">
        <v>80</v>
      </c>
    </row>
    <row r="5" ht="18.75">
      <c r="G5" s="16" t="s">
        <v>82</v>
      </c>
    </row>
    <row r="6" ht="18.75">
      <c r="G6" s="16" t="s">
        <v>91</v>
      </c>
    </row>
    <row r="8" spans="2:13" ht="18.75">
      <c r="B8" s="136" t="s">
        <v>114</v>
      </c>
      <c r="C8" s="137"/>
      <c r="D8" s="137"/>
      <c r="E8" s="137"/>
      <c r="F8" s="137"/>
      <c r="G8" s="137"/>
      <c r="H8" s="137"/>
      <c r="I8" s="137"/>
      <c r="J8" s="137"/>
      <c r="M8" s="17"/>
    </row>
    <row r="9" ht="18.75">
      <c r="C9" s="18"/>
    </row>
    <row r="10" spans="1:10" ht="63" customHeight="1">
      <c r="A10" s="138" t="s">
        <v>4</v>
      </c>
      <c r="B10" s="138" t="s">
        <v>5</v>
      </c>
      <c r="C10" s="140" t="s">
        <v>2</v>
      </c>
      <c r="D10" s="140" t="s">
        <v>6</v>
      </c>
      <c r="E10" s="140" t="s">
        <v>3</v>
      </c>
      <c r="F10" s="107" t="s">
        <v>137</v>
      </c>
      <c r="G10" s="107" t="s">
        <v>138</v>
      </c>
      <c r="H10" s="107" t="s">
        <v>139</v>
      </c>
      <c r="I10" s="107" t="s">
        <v>140</v>
      </c>
      <c r="J10" s="107" t="s">
        <v>141</v>
      </c>
    </row>
    <row r="11" spans="1:10" ht="18.75">
      <c r="A11" s="139"/>
      <c r="B11" s="140"/>
      <c r="C11" s="140"/>
      <c r="D11" s="140"/>
      <c r="E11" s="140"/>
      <c r="F11" s="141"/>
      <c r="G11" s="108"/>
      <c r="H11" s="141"/>
      <c r="I11" s="108"/>
      <c r="J11" s="108"/>
    </row>
    <row r="12" spans="1:10" ht="14.2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f>F12+1</f>
        <v>7</v>
      </c>
      <c r="H12" s="19">
        <f>G12+1</f>
        <v>8</v>
      </c>
      <c r="I12" s="19">
        <f>H12+1</f>
        <v>9</v>
      </c>
      <c r="J12" s="19">
        <f>I12+1</f>
        <v>10</v>
      </c>
    </row>
    <row r="13" spans="1:10" ht="67.5" customHeight="1">
      <c r="A13" s="120" t="s">
        <v>92</v>
      </c>
      <c r="B13" s="121"/>
      <c r="C13" s="121"/>
      <c r="D13" s="121"/>
      <c r="E13" s="121"/>
      <c r="F13" s="121"/>
      <c r="G13" s="121"/>
      <c r="H13" s="121"/>
      <c r="I13" s="121"/>
      <c r="J13" s="122"/>
    </row>
    <row r="14" spans="1:10" s="26" customFormat="1" ht="56.25">
      <c r="A14" s="20"/>
      <c r="B14" s="21" t="s">
        <v>59</v>
      </c>
      <c r="C14" s="22" t="s">
        <v>7</v>
      </c>
      <c r="D14" s="23" t="s">
        <v>8</v>
      </c>
      <c r="E14" s="24" t="s">
        <v>9</v>
      </c>
      <c r="F14" s="25">
        <v>80</v>
      </c>
      <c r="G14" s="25">
        <v>31</v>
      </c>
      <c r="H14" s="25">
        <v>31</v>
      </c>
      <c r="I14" s="25">
        <v>31</v>
      </c>
      <c r="J14" s="25">
        <v>31</v>
      </c>
    </row>
    <row r="15" spans="1:10" ht="37.5">
      <c r="A15" s="27"/>
      <c r="B15" s="28" t="s">
        <v>10</v>
      </c>
      <c r="C15" s="22" t="s">
        <v>7</v>
      </c>
      <c r="D15" s="23" t="s">
        <v>8</v>
      </c>
      <c r="E15" s="24" t="s">
        <v>9</v>
      </c>
      <c r="F15" s="60">
        <v>66</v>
      </c>
      <c r="G15" s="60">
        <v>59.88</v>
      </c>
      <c r="H15" s="60">
        <v>59.87</v>
      </c>
      <c r="I15" s="60">
        <v>59.86</v>
      </c>
      <c r="J15" s="60">
        <v>59.85</v>
      </c>
    </row>
    <row r="16" spans="1:10" ht="56.25">
      <c r="A16" s="14"/>
      <c r="B16" s="29" t="s">
        <v>74</v>
      </c>
      <c r="C16" s="23" t="s">
        <v>60</v>
      </c>
      <c r="D16" s="23" t="s">
        <v>8</v>
      </c>
      <c r="E16" s="24" t="s">
        <v>63</v>
      </c>
      <c r="F16" s="30" t="s">
        <v>61</v>
      </c>
      <c r="G16" s="30" t="s">
        <v>62</v>
      </c>
      <c r="H16" s="30">
        <v>51.91</v>
      </c>
      <c r="I16" s="30">
        <v>51.13</v>
      </c>
      <c r="J16" s="30">
        <v>50.35</v>
      </c>
    </row>
    <row r="17" spans="1:10" ht="18.75">
      <c r="A17" s="117" t="s">
        <v>106</v>
      </c>
      <c r="B17" s="118"/>
      <c r="C17" s="118"/>
      <c r="D17" s="118"/>
      <c r="E17" s="118"/>
      <c r="F17" s="118"/>
      <c r="G17" s="118"/>
      <c r="H17" s="118"/>
      <c r="I17" s="118"/>
      <c r="J17" s="119"/>
    </row>
    <row r="18" spans="1:10" ht="18.75">
      <c r="A18" s="120" t="s">
        <v>107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s="56" customFormat="1" ht="37.5">
      <c r="A19" s="130" t="s">
        <v>38</v>
      </c>
      <c r="B19" s="55" t="s">
        <v>96</v>
      </c>
      <c r="C19" s="124" t="s">
        <v>36</v>
      </c>
      <c r="D19" s="24"/>
      <c r="E19" s="127" t="s">
        <v>9</v>
      </c>
      <c r="F19" s="24"/>
      <c r="G19" s="24"/>
      <c r="H19" s="24"/>
      <c r="I19" s="24"/>
      <c r="J19" s="24"/>
    </row>
    <row r="20" spans="1:10" s="56" customFormat="1" ht="18.75">
      <c r="A20" s="131"/>
      <c r="B20" s="55" t="s">
        <v>97</v>
      </c>
      <c r="C20" s="125"/>
      <c r="D20" s="24"/>
      <c r="E20" s="128"/>
      <c r="F20" s="61">
        <v>1.1</v>
      </c>
      <c r="G20" s="24">
        <v>0.8</v>
      </c>
      <c r="H20" s="24">
        <v>0.7</v>
      </c>
      <c r="I20" s="24">
        <v>0.6</v>
      </c>
      <c r="J20" s="24">
        <v>0.5</v>
      </c>
    </row>
    <row r="21" spans="1:10" s="56" customFormat="1" ht="18.75">
      <c r="A21" s="131"/>
      <c r="B21" s="55" t="s">
        <v>98</v>
      </c>
      <c r="C21" s="125"/>
      <c r="D21" s="24"/>
      <c r="E21" s="128"/>
      <c r="F21" s="24">
        <v>1</v>
      </c>
      <c r="G21" s="24">
        <v>0.7</v>
      </c>
      <c r="H21" s="24">
        <v>0.6</v>
      </c>
      <c r="I21" s="24">
        <v>0.5</v>
      </c>
      <c r="J21" s="61">
        <v>0.4</v>
      </c>
    </row>
    <row r="22" spans="1:10" s="56" customFormat="1" ht="18.75">
      <c r="A22" s="132"/>
      <c r="B22" s="55" t="s">
        <v>99</v>
      </c>
      <c r="C22" s="126"/>
      <c r="D22" s="24"/>
      <c r="E22" s="129"/>
      <c r="F22" s="24">
        <v>1</v>
      </c>
      <c r="G22" s="24">
        <v>0.7</v>
      </c>
      <c r="H22" s="24">
        <v>0.6</v>
      </c>
      <c r="I22" s="24">
        <v>0.5</v>
      </c>
      <c r="J22" s="61">
        <v>0.4</v>
      </c>
    </row>
    <row r="23" spans="1:10" s="56" customFormat="1" ht="18.75">
      <c r="A23" s="27" t="s">
        <v>39</v>
      </c>
      <c r="B23" s="55" t="s">
        <v>100</v>
      </c>
      <c r="C23" s="22" t="s">
        <v>7</v>
      </c>
      <c r="D23" s="24" t="s">
        <v>105</v>
      </c>
      <c r="E23" s="24" t="s">
        <v>9</v>
      </c>
      <c r="F23" s="24">
        <v>17</v>
      </c>
      <c r="G23" s="24">
        <v>16.5</v>
      </c>
      <c r="H23" s="24">
        <v>16</v>
      </c>
      <c r="I23" s="61">
        <v>15.5</v>
      </c>
      <c r="J23" s="24">
        <v>15</v>
      </c>
    </row>
    <row r="24" spans="1:10" ht="18.75">
      <c r="A24" s="120" t="s">
        <v>108</v>
      </c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10" ht="112.5">
      <c r="A25" s="27" t="s">
        <v>40</v>
      </c>
      <c r="B25" s="33" t="s">
        <v>93</v>
      </c>
      <c r="C25" s="34" t="s">
        <v>7</v>
      </c>
      <c r="D25" s="32">
        <v>0.02</v>
      </c>
      <c r="E25" s="35" t="s">
        <v>48</v>
      </c>
      <c r="F25" s="62">
        <v>6.7</v>
      </c>
      <c r="G25" s="25">
        <v>6.2</v>
      </c>
      <c r="H25" s="25">
        <v>6</v>
      </c>
      <c r="I25" s="25">
        <v>5.5</v>
      </c>
      <c r="J25" s="25">
        <v>4.8</v>
      </c>
    </row>
    <row r="26" spans="1:10" ht="112.5">
      <c r="A26" s="27" t="s">
        <v>41</v>
      </c>
      <c r="B26" s="33" t="s">
        <v>94</v>
      </c>
      <c r="C26" s="34" t="s">
        <v>7</v>
      </c>
      <c r="D26" s="32">
        <v>0.02</v>
      </c>
      <c r="E26" s="35" t="s">
        <v>48</v>
      </c>
      <c r="F26" s="62">
        <v>7</v>
      </c>
      <c r="G26" s="25">
        <v>6.3</v>
      </c>
      <c r="H26" s="25">
        <v>6</v>
      </c>
      <c r="I26" s="25">
        <v>5.5</v>
      </c>
      <c r="J26" s="25">
        <v>5</v>
      </c>
    </row>
    <row r="27" spans="1:10" ht="37.5">
      <c r="A27" s="27" t="s">
        <v>42</v>
      </c>
      <c r="B27" s="33" t="s">
        <v>76</v>
      </c>
      <c r="C27" s="34" t="s">
        <v>7</v>
      </c>
      <c r="D27" s="32">
        <v>0.02</v>
      </c>
      <c r="E27" s="35" t="s">
        <v>49</v>
      </c>
      <c r="F27" s="62">
        <v>39</v>
      </c>
      <c r="G27" s="25">
        <v>38</v>
      </c>
      <c r="H27" s="25">
        <v>37</v>
      </c>
      <c r="I27" s="25">
        <v>36</v>
      </c>
      <c r="J27" s="25">
        <v>35</v>
      </c>
    </row>
    <row r="28" spans="1:10" ht="37.5">
      <c r="A28" s="27" t="s">
        <v>43</v>
      </c>
      <c r="B28" s="33" t="s">
        <v>46</v>
      </c>
      <c r="C28" s="34" t="s">
        <v>7</v>
      </c>
      <c r="D28" s="32">
        <v>0.02</v>
      </c>
      <c r="E28" s="35" t="s">
        <v>49</v>
      </c>
      <c r="F28" s="62">
        <v>90</v>
      </c>
      <c r="G28" s="25">
        <v>89</v>
      </c>
      <c r="H28" s="25">
        <v>87</v>
      </c>
      <c r="I28" s="25">
        <v>85</v>
      </c>
      <c r="J28" s="25">
        <v>83</v>
      </c>
    </row>
    <row r="29" spans="1:10" ht="37.5">
      <c r="A29" s="27" t="s">
        <v>44</v>
      </c>
      <c r="B29" s="33" t="s">
        <v>47</v>
      </c>
      <c r="C29" s="34" t="s">
        <v>50</v>
      </c>
      <c r="D29" s="32">
        <v>0.02</v>
      </c>
      <c r="E29" s="35" t="s">
        <v>49</v>
      </c>
      <c r="F29" s="62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56.25">
      <c r="A30" s="27" t="s">
        <v>45</v>
      </c>
      <c r="B30" s="33" t="s">
        <v>101</v>
      </c>
      <c r="C30" s="34" t="s">
        <v>7</v>
      </c>
      <c r="D30" s="32">
        <v>0.01</v>
      </c>
      <c r="E30" s="35" t="s">
        <v>49</v>
      </c>
      <c r="F30" s="62" t="s">
        <v>118</v>
      </c>
      <c r="G30" s="25">
        <v>77</v>
      </c>
      <c r="H30" s="25">
        <v>77.5</v>
      </c>
      <c r="I30" s="25">
        <v>79.5</v>
      </c>
      <c r="J30" s="25">
        <v>81.5</v>
      </c>
    </row>
    <row r="31" spans="1:10" ht="18.75" customHeight="1">
      <c r="A31" s="123" t="s">
        <v>53</v>
      </c>
      <c r="B31" s="118"/>
      <c r="C31" s="118"/>
      <c r="D31" s="118"/>
      <c r="E31" s="118"/>
      <c r="F31" s="118"/>
      <c r="G31" s="118"/>
      <c r="H31" s="118"/>
      <c r="I31" s="118"/>
      <c r="J31" s="119"/>
    </row>
    <row r="32" spans="1:10" ht="18.75" customHeight="1">
      <c r="A32" s="115" t="s">
        <v>116</v>
      </c>
      <c r="B32" s="116"/>
      <c r="C32" s="116"/>
      <c r="D32" s="116"/>
      <c r="E32" s="57"/>
      <c r="F32" s="57"/>
      <c r="G32" s="57"/>
      <c r="H32" s="57"/>
      <c r="I32" s="57"/>
      <c r="J32" s="58"/>
    </row>
    <row r="33" spans="1:10" ht="56.25">
      <c r="A33" s="24" t="s">
        <v>11</v>
      </c>
      <c r="B33" s="59" t="s">
        <v>57</v>
      </c>
      <c r="C33" s="22" t="s">
        <v>7</v>
      </c>
      <c r="D33" s="32">
        <v>0.03</v>
      </c>
      <c r="E33" s="24" t="s">
        <v>81</v>
      </c>
      <c r="F33" s="25">
        <v>88.4</v>
      </c>
      <c r="G33" s="25">
        <v>88.6</v>
      </c>
      <c r="H33" s="25">
        <v>88.7</v>
      </c>
      <c r="I33" s="25">
        <v>88.8</v>
      </c>
      <c r="J33" s="25">
        <v>90</v>
      </c>
    </row>
    <row r="34" spans="1:10" ht="37.5">
      <c r="A34" s="24" t="s">
        <v>12</v>
      </c>
      <c r="B34" s="29" t="s">
        <v>58</v>
      </c>
      <c r="C34" s="22" t="s">
        <v>7</v>
      </c>
      <c r="D34" s="32">
        <v>0.03</v>
      </c>
      <c r="E34" s="24" t="s">
        <v>81</v>
      </c>
      <c r="F34" s="25">
        <v>95.9</v>
      </c>
      <c r="G34" s="25">
        <v>96</v>
      </c>
      <c r="H34" s="25">
        <v>97</v>
      </c>
      <c r="I34" s="25">
        <v>98</v>
      </c>
      <c r="J34" s="25">
        <v>98</v>
      </c>
    </row>
    <row r="35" spans="1:10" ht="18.75">
      <c r="A35" s="109" t="s">
        <v>55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ht="18.75">
      <c r="A36" s="27" t="s">
        <v>37</v>
      </c>
      <c r="B36" s="36" t="s">
        <v>73</v>
      </c>
      <c r="C36" s="27" t="s">
        <v>72</v>
      </c>
      <c r="D36" s="32" t="s">
        <v>79</v>
      </c>
      <c r="E36" s="24" t="s">
        <v>9</v>
      </c>
      <c r="F36" s="25">
        <v>12</v>
      </c>
      <c r="G36" s="25">
        <v>15</v>
      </c>
      <c r="H36" s="25">
        <v>16</v>
      </c>
      <c r="I36" s="25">
        <v>18</v>
      </c>
      <c r="J36" s="25">
        <v>20</v>
      </c>
    </row>
    <row r="37" spans="1:10" ht="37.5">
      <c r="A37" s="27" t="s">
        <v>54</v>
      </c>
      <c r="B37" s="33" t="s">
        <v>77</v>
      </c>
      <c r="C37" s="27" t="s">
        <v>7</v>
      </c>
      <c r="D37" s="32" t="s">
        <v>79</v>
      </c>
      <c r="E37" s="24" t="s">
        <v>9</v>
      </c>
      <c r="F37" s="27" t="s">
        <v>78</v>
      </c>
      <c r="G37" s="27" t="s">
        <v>78</v>
      </c>
      <c r="H37" s="27" t="s">
        <v>78</v>
      </c>
      <c r="I37" s="27" t="s">
        <v>78</v>
      </c>
      <c r="J37" s="27" t="s">
        <v>78</v>
      </c>
    </row>
    <row r="38" spans="1:10" ht="18.75">
      <c r="A38" s="109" t="s">
        <v>56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8.75">
      <c r="A39" s="112" t="s">
        <v>115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ht="112.5">
      <c r="A40" s="27" t="s">
        <v>67</v>
      </c>
      <c r="B40" s="31" t="s">
        <v>95</v>
      </c>
      <c r="C40" s="34"/>
      <c r="D40" s="32"/>
      <c r="E40" s="24"/>
      <c r="F40" s="37"/>
      <c r="G40" s="37"/>
      <c r="H40" s="37"/>
      <c r="I40" s="37"/>
      <c r="J40" s="37"/>
    </row>
    <row r="41" spans="1:10" ht="18.75">
      <c r="A41" s="27"/>
      <c r="B41" s="31" t="s">
        <v>64</v>
      </c>
      <c r="C41" s="34" t="s">
        <v>7</v>
      </c>
      <c r="D41" s="38">
        <v>0.1</v>
      </c>
      <c r="E41" s="24" t="s">
        <v>9</v>
      </c>
      <c r="F41" s="63">
        <v>100</v>
      </c>
      <c r="G41" s="63">
        <v>100</v>
      </c>
      <c r="H41" s="63">
        <v>100</v>
      </c>
      <c r="I41" s="63">
        <v>100</v>
      </c>
      <c r="J41" s="63">
        <v>100</v>
      </c>
    </row>
    <row r="42" spans="1:10" ht="18.75">
      <c r="A42" s="27"/>
      <c r="B42" s="31" t="s">
        <v>65</v>
      </c>
      <c r="C42" s="34" t="s">
        <v>7</v>
      </c>
      <c r="D42" s="38">
        <v>0.1</v>
      </c>
      <c r="E42" s="24" t="s">
        <v>9</v>
      </c>
      <c r="F42" s="64">
        <v>0</v>
      </c>
      <c r="G42" s="64">
        <v>0</v>
      </c>
      <c r="H42" s="64">
        <v>0.1</v>
      </c>
      <c r="I42" s="25">
        <v>0.11</v>
      </c>
      <c r="J42" s="25">
        <v>0.12</v>
      </c>
    </row>
    <row r="43" spans="1:10" ht="18.75">
      <c r="A43" s="27"/>
      <c r="B43" s="31" t="s">
        <v>66</v>
      </c>
      <c r="C43" s="34" t="s">
        <v>7</v>
      </c>
      <c r="D43" s="38">
        <v>0.1</v>
      </c>
      <c r="E43" s="24" t="s">
        <v>9</v>
      </c>
      <c r="F43" s="64">
        <v>6.5</v>
      </c>
      <c r="G43" s="64">
        <v>60</v>
      </c>
      <c r="H43" s="64">
        <v>65</v>
      </c>
      <c r="I43" s="64">
        <v>70</v>
      </c>
      <c r="J43" s="64">
        <v>75</v>
      </c>
    </row>
    <row r="44" spans="1:10" ht="18.75">
      <c r="A44" s="117" t="s">
        <v>109</v>
      </c>
      <c r="B44" s="118"/>
      <c r="C44" s="118"/>
      <c r="D44" s="118"/>
      <c r="E44" s="118"/>
      <c r="F44" s="118"/>
      <c r="G44" s="118"/>
      <c r="H44" s="118"/>
      <c r="I44" s="118"/>
      <c r="J44" s="119"/>
    </row>
    <row r="45" spans="1:10" ht="18.75">
      <c r="A45" s="112" t="s">
        <v>116</v>
      </c>
      <c r="B45" s="113"/>
      <c r="C45" s="113"/>
      <c r="D45" s="113"/>
      <c r="E45" s="113"/>
      <c r="F45" s="113"/>
      <c r="G45" s="113"/>
      <c r="H45" s="113"/>
      <c r="I45" s="113"/>
      <c r="J45" s="114"/>
    </row>
    <row r="46" spans="1:10" ht="37.5">
      <c r="A46" s="27" t="s">
        <v>68</v>
      </c>
      <c r="B46" s="36" t="s">
        <v>110</v>
      </c>
      <c r="C46" s="39" t="s">
        <v>7</v>
      </c>
      <c r="D46" s="40">
        <v>0.01</v>
      </c>
      <c r="E46" s="40" t="s">
        <v>51</v>
      </c>
      <c r="F46" s="40">
        <v>97.7</v>
      </c>
      <c r="G46" s="40">
        <v>98</v>
      </c>
      <c r="H46" s="40">
        <v>100</v>
      </c>
      <c r="I46" s="40">
        <v>100</v>
      </c>
      <c r="J46" s="40">
        <v>100</v>
      </c>
    </row>
    <row r="47" spans="1:10" ht="75">
      <c r="A47" s="27" t="s">
        <v>69</v>
      </c>
      <c r="B47" s="36" t="s">
        <v>84</v>
      </c>
      <c r="C47" s="39" t="s">
        <v>7</v>
      </c>
      <c r="D47" s="40">
        <v>0.01</v>
      </c>
      <c r="E47" s="40" t="s">
        <v>51</v>
      </c>
      <c r="F47" s="40">
        <v>100</v>
      </c>
      <c r="G47" s="40">
        <v>100</v>
      </c>
      <c r="H47" s="40">
        <v>100</v>
      </c>
      <c r="I47" s="40">
        <v>100</v>
      </c>
      <c r="J47" s="40">
        <v>100</v>
      </c>
    </row>
    <row r="48" spans="1:10" ht="37.5">
      <c r="A48" s="27" t="s">
        <v>70</v>
      </c>
      <c r="B48" s="36" t="s">
        <v>52</v>
      </c>
      <c r="C48" s="39" t="s">
        <v>7</v>
      </c>
      <c r="D48" s="40">
        <v>0.01</v>
      </c>
      <c r="E48" s="40" t="s">
        <v>51</v>
      </c>
      <c r="F48" s="40" t="s">
        <v>83</v>
      </c>
      <c r="G48" s="40" t="s">
        <v>85</v>
      </c>
      <c r="H48" s="40" t="s">
        <v>86</v>
      </c>
      <c r="I48" s="40" t="s">
        <v>87</v>
      </c>
      <c r="J48" s="40" t="s">
        <v>88</v>
      </c>
    </row>
    <row r="49" spans="1:10" ht="18.75">
      <c r="A49" s="41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8.75">
      <c r="A50" s="41"/>
      <c r="B50" s="42"/>
      <c r="C50" s="42"/>
      <c r="D50" s="43"/>
      <c r="E50" s="42"/>
      <c r="F50" s="42"/>
      <c r="G50" s="42"/>
      <c r="H50" s="42"/>
      <c r="I50" s="42"/>
      <c r="J50" s="42"/>
    </row>
    <row r="51" spans="1:10" ht="18.75">
      <c r="A51" s="41"/>
      <c r="B51" s="42"/>
      <c r="C51" s="42"/>
      <c r="D51" s="42"/>
      <c r="E51" s="42"/>
      <c r="F51" s="42"/>
      <c r="G51" s="42"/>
      <c r="H51" s="42"/>
      <c r="I51" s="42"/>
      <c r="J51" s="42"/>
    </row>
    <row r="53" spans="2:12" s="8" customFormat="1" ht="73.5" customHeight="1" hidden="1">
      <c r="B53" s="133" t="s">
        <v>16</v>
      </c>
      <c r="C53" s="134"/>
      <c r="G53" s="135" t="s">
        <v>17</v>
      </c>
      <c r="H53" s="135"/>
      <c r="I53" s="135"/>
      <c r="J53" s="135"/>
      <c r="L53" s="11"/>
    </row>
  </sheetData>
  <sheetProtection/>
  <mergeCells count="27">
    <mergeCell ref="B8:J8"/>
    <mergeCell ref="A13:J13"/>
    <mergeCell ref="A10:A11"/>
    <mergeCell ref="B10:B11"/>
    <mergeCell ref="C10:C11"/>
    <mergeCell ref="D10:D11"/>
    <mergeCell ref="E10:E11"/>
    <mergeCell ref="F10:F11"/>
    <mergeCell ref="G10:G11"/>
    <mergeCell ref="H10:H11"/>
    <mergeCell ref="E19:E22"/>
    <mergeCell ref="A19:A22"/>
    <mergeCell ref="A44:J44"/>
    <mergeCell ref="B53:C53"/>
    <mergeCell ref="G53:J53"/>
    <mergeCell ref="A38:J38"/>
    <mergeCell ref="A45:J45"/>
    <mergeCell ref="I10:I11"/>
    <mergeCell ref="J10:J11"/>
    <mergeCell ref="A35:J35"/>
    <mergeCell ref="A39:J39"/>
    <mergeCell ref="A32:D32"/>
    <mergeCell ref="A17:J17"/>
    <mergeCell ref="A18:J18"/>
    <mergeCell ref="A24:J24"/>
    <mergeCell ref="A31:J31"/>
    <mergeCell ref="C19:C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Y69"/>
  <sheetViews>
    <sheetView zoomScaleSheetLayoutView="100" zoomScalePageLayoutView="0" workbookViewId="0" topLeftCell="A9">
      <selection activeCell="I44" sqref="I44"/>
    </sheetView>
  </sheetViews>
  <sheetFormatPr defaultColWidth="9.140625" defaultRowHeight="15"/>
  <cols>
    <col min="1" max="1" width="21.8515625" style="1" customWidth="1"/>
    <col min="2" max="2" width="28.8515625" style="1" customWidth="1"/>
    <col min="3" max="3" width="16.28125" style="1" customWidth="1"/>
    <col min="4" max="4" width="10.00390625" style="1" customWidth="1"/>
    <col min="5" max="5" width="6.7109375" style="1" customWidth="1"/>
    <col min="6" max="6" width="11.140625" style="1" customWidth="1"/>
    <col min="7" max="7" width="5.8515625" style="1" customWidth="1"/>
    <col min="8" max="8" width="15.140625" style="1" customWidth="1"/>
    <col min="9" max="9" width="13.00390625" style="1" customWidth="1"/>
    <col min="10" max="10" width="14.8515625" style="1" customWidth="1"/>
    <col min="11" max="11" width="14.421875" style="1" customWidth="1"/>
    <col min="12" max="12" width="18.28125" style="1" customWidth="1"/>
    <col min="13" max="15" width="9.140625" style="1" hidden="1" customWidth="1"/>
    <col min="16" max="19" width="0" style="1" hidden="1" customWidth="1"/>
    <col min="20" max="20" width="11.8515625" style="44" hidden="1" customWidth="1"/>
    <col min="21" max="21" width="11.57421875" style="44" hidden="1" customWidth="1"/>
    <col min="22" max="22" width="11.7109375" style="44" hidden="1" customWidth="1"/>
    <col min="23" max="23" width="10.140625" style="44" hidden="1" customWidth="1"/>
    <col min="24" max="24" width="10.00390625" style="44" hidden="1" customWidth="1"/>
    <col min="25" max="25" width="11.140625" style="44" hidden="1" customWidth="1"/>
    <col min="26" max="16384" width="9.140625" style="1" customWidth="1"/>
  </cols>
  <sheetData>
    <row r="3" spans="9:11" ht="15.75">
      <c r="I3" s="156" t="s">
        <v>0</v>
      </c>
      <c r="J3" s="156"/>
      <c r="K3" s="156"/>
    </row>
    <row r="4" spans="9:11" ht="15.75">
      <c r="I4" s="156" t="s">
        <v>152</v>
      </c>
      <c r="J4" s="156"/>
      <c r="K4" s="156"/>
    </row>
    <row r="5" spans="9:11" ht="15.75">
      <c r="I5" s="156" t="s">
        <v>153</v>
      </c>
      <c r="J5" s="156"/>
      <c r="K5" s="156"/>
    </row>
    <row r="6" spans="9:11" ht="15.75">
      <c r="I6" s="156" t="s">
        <v>154</v>
      </c>
      <c r="J6" s="156"/>
      <c r="K6" s="156"/>
    </row>
    <row r="7" ht="16.5" customHeight="1"/>
    <row r="8" spans="6:23" ht="15.75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4"/>
      <c r="R8" s="44"/>
      <c r="S8" s="44"/>
      <c r="W8" s="6"/>
    </row>
    <row r="9" spans="6:23" ht="15.75">
      <c r="F9" s="96" t="s">
        <v>105</v>
      </c>
      <c r="G9" s="96"/>
      <c r="H9" s="6"/>
      <c r="I9" s="142" t="s">
        <v>0</v>
      </c>
      <c r="J9" s="142"/>
      <c r="K9" s="6"/>
      <c r="L9" s="6"/>
      <c r="M9" s="6"/>
      <c r="N9" s="6"/>
      <c r="O9" s="6"/>
      <c r="P9" s="6"/>
      <c r="Q9" s="44"/>
      <c r="R9" s="44"/>
      <c r="S9" s="44"/>
      <c r="W9" s="6"/>
    </row>
    <row r="10" spans="6:23" ht="15.75">
      <c r="F10" s="96" t="s">
        <v>105</v>
      </c>
      <c r="G10" s="96" t="s">
        <v>105</v>
      </c>
      <c r="H10" s="96"/>
      <c r="I10" s="96" t="s">
        <v>111</v>
      </c>
      <c r="J10" s="96"/>
      <c r="K10" s="96"/>
      <c r="L10" s="6"/>
      <c r="M10" s="6"/>
      <c r="N10" s="6"/>
      <c r="O10" s="6"/>
      <c r="P10" s="6"/>
      <c r="Q10" s="44"/>
      <c r="R10" s="44"/>
      <c r="S10" s="44"/>
      <c r="W10" s="6"/>
    </row>
    <row r="11" spans="6:23" ht="12.75" customHeight="1">
      <c r="F11" s="96" t="s">
        <v>105</v>
      </c>
      <c r="G11" s="96"/>
      <c r="H11" s="6"/>
      <c r="I11" s="95" t="s">
        <v>172</v>
      </c>
      <c r="J11" s="95"/>
      <c r="K11" s="95"/>
      <c r="L11" s="95"/>
      <c r="M11" s="6"/>
      <c r="N11" s="6"/>
      <c r="O11" s="6"/>
      <c r="P11" s="6"/>
      <c r="Q11" s="44"/>
      <c r="R11" s="44"/>
      <c r="S11" s="44"/>
      <c r="W11" s="6"/>
    </row>
    <row r="12" spans="6:23" ht="30" customHeight="1">
      <c r="F12" s="97" t="s">
        <v>105</v>
      </c>
      <c r="G12" s="97"/>
      <c r="H12" s="97"/>
      <c r="I12" s="143" t="s">
        <v>173</v>
      </c>
      <c r="J12" s="143"/>
      <c r="K12" s="143"/>
      <c r="L12" s="6"/>
      <c r="M12" s="6"/>
      <c r="N12" s="6"/>
      <c r="O12" s="6"/>
      <c r="P12" s="6"/>
      <c r="Q12" s="44"/>
      <c r="R12" s="44"/>
      <c r="S12" s="44"/>
      <c r="W12" s="6"/>
    </row>
    <row r="13" spans="7:11" ht="15.75">
      <c r="G13" s="6"/>
      <c r="H13" s="2"/>
      <c r="I13" s="2"/>
      <c r="J13" s="2"/>
      <c r="K13" s="2"/>
    </row>
    <row r="14" spans="1:16" ht="18.75">
      <c r="A14" s="149" t="s">
        <v>117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2"/>
      <c r="N14" s="12"/>
      <c r="O14" s="12"/>
      <c r="P14" s="12"/>
    </row>
    <row r="15" spans="1:16" ht="19.5" thickBot="1">
      <c r="A15" s="8"/>
      <c r="B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thickBot="1">
      <c r="A16" s="171" t="s">
        <v>19</v>
      </c>
      <c r="B16" s="174" t="s">
        <v>20</v>
      </c>
      <c r="C16" s="146" t="s">
        <v>21</v>
      </c>
      <c r="D16" s="157" t="s">
        <v>22</v>
      </c>
      <c r="E16" s="157"/>
      <c r="F16" s="157"/>
      <c r="G16" s="157"/>
      <c r="H16" s="181" t="s">
        <v>201</v>
      </c>
      <c r="I16" s="182"/>
      <c r="J16" s="182"/>
      <c r="K16" s="182"/>
      <c r="L16" s="183"/>
      <c r="M16" s="8"/>
      <c r="N16" s="8"/>
      <c r="O16" s="8"/>
      <c r="P16" s="8"/>
    </row>
    <row r="17" spans="1:24" ht="18.75">
      <c r="A17" s="172"/>
      <c r="B17" s="175"/>
      <c r="C17" s="147"/>
      <c r="D17" s="144" t="s">
        <v>23</v>
      </c>
      <c r="E17" s="144" t="s">
        <v>24</v>
      </c>
      <c r="F17" s="144" t="s">
        <v>25</v>
      </c>
      <c r="G17" s="144" t="s">
        <v>26</v>
      </c>
      <c r="H17" s="148">
        <v>2018</v>
      </c>
      <c r="I17" s="148">
        <v>2019</v>
      </c>
      <c r="J17" s="148">
        <v>2020</v>
      </c>
      <c r="K17" s="148">
        <v>2021</v>
      </c>
      <c r="L17" s="180" t="s">
        <v>197</v>
      </c>
      <c r="M17" s="10"/>
      <c r="N17" s="10"/>
      <c r="O17" s="10"/>
      <c r="P17" s="10"/>
      <c r="U17" s="44" t="s">
        <v>90</v>
      </c>
      <c r="X17" s="44" t="s">
        <v>89</v>
      </c>
    </row>
    <row r="18" spans="1:25" ht="42.75" customHeight="1">
      <c r="A18" s="172"/>
      <c r="B18" s="175"/>
      <c r="C18" s="147"/>
      <c r="D18" s="145"/>
      <c r="E18" s="145"/>
      <c r="F18" s="145"/>
      <c r="G18" s="145"/>
      <c r="H18" s="108"/>
      <c r="I18" s="108"/>
      <c r="J18" s="108"/>
      <c r="K18" s="108"/>
      <c r="L18" s="145"/>
      <c r="M18" s="7"/>
      <c r="N18" s="7"/>
      <c r="O18" s="7"/>
      <c r="P18" s="7"/>
      <c r="T18" s="14">
        <v>2014</v>
      </c>
      <c r="U18" s="14">
        <v>2015</v>
      </c>
      <c r="V18" s="14">
        <v>2016</v>
      </c>
      <c r="W18" s="14">
        <v>2014</v>
      </c>
      <c r="X18" s="14">
        <v>2015</v>
      </c>
      <c r="Y18" s="14">
        <v>2016</v>
      </c>
    </row>
    <row r="19" spans="1:16" ht="18.75">
      <c r="A19" s="69">
        <v>1</v>
      </c>
      <c r="B19" s="68">
        <v>2</v>
      </c>
      <c r="C19" s="70">
        <v>3</v>
      </c>
      <c r="D19" s="13">
        <v>4</v>
      </c>
      <c r="E19" s="13">
        <v>5</v>
      </c>
      <c r="F19" s="13">
        <v>6</v>
      </c>
      <c r="G19" s="13">
        <v>7</v>
      </c>
      <c r="H19" s="13"/>
      <c r="I19" s="13"/>
      <c r="J19" s="13"/>
      <c r="K19" s="13"/>
      <c r="L19" s="13">
        <v>12</v>
      </c>
      <c r="M19" s="8"/>
      <c r="N19" s="8"/>
      <c r="O19" s="8"/>
      <c r="P19" s="8"/>
    </row>
    <row r="20" spans="1:16" ht="47.25">
      <c r="A20" s="152" t="s">
        <v>102</v>
      </c>
      <c r="B20" s="162" t="s">
        <v>146</v>
      </c>
      <c r="C20" s="74" t="s">
        <v>27</v>
      </c>
      <c r="D20" s="50" t="s">
        <v>121</v>
      </c>
      <c r="E20" s="50" t="s">
        <v>121</v>
      </c>
      <c r="F20" s="50" t="s">
        <v>121</v>
      </c>
      <c r="G20" s="50"/>
      <c r="H20" s="54">
        <f>H22</f>
        <v>26801.04</v>
      </c>
      <c r="I20" s="54">
        <f>I22</f>
        <v>20397.1</v>
      </c>
      <c r="J20" s="54">
        <f>J22</f>
        <v>17847.1</v>
      </c>
      <c r="K20" s="54">
        <f>K22</f>
        <v>17797.1</v>
      </c>
      <c r="L20" s="54">
        <f>H20+I20+J20+K20</f>
        <v>82842.34</v>
      </c>
      <c r="M20" s="10"/>
      <c r="N20" s="10"/>
      <c r="O20" s="10"/>
      <c r="P20" s="10"/>
    </row>
    <row r="21" spans="1:16" ht="31.5">
      <c r="A21" s="152"/>
      <c r="B21" s="162"/>
      <c r="C21" s="75" t="s">
        <v>28</v>
      </c>
      <c r="D21" s="48"/>
      <c r="E21" s="50"/>
      <c r="F21" s="50"/>
      <c r="G21" s="50" t="s">
        <v>121</v>
      </c>
      <c r="H21" s="80"/>
      <c r="I21" s="80"/>
      <c r="J21" s="80"/>
      <c r="K21" s="80"/>
      <c r="L21" s="89"/>
      <c r="M21" s="10"/>
      <c r="N21" s="10"/>
      <c r="O21" s="10"/>
      <c r="P21" s="10"/>
    </row>
    <row r="22" spans="1:16" ht="56.25" customHeight="1">
      <c r="A22" s="152"/>
      <c r="B22" s="162"/>
      <c r="C22" s="49" t="s">
        <v>122</v>
      </c>
      <c r="D22" s="48"/>
      <c r="E22" s="46"/>
      <c r="F22" s="46"/>
      <c r="G22" s="46"/>
      <c r="H22" s="54">
        <f>H25+H38+H41+H55+H58+H61+H62+H65</f>
        <v>26801.04</v>
      </c>
      <c r="I22" s="54">
        <f>I25+I38+I41+I55+I58+I62+I65</f>
        <v>20397.1</v>
      </c>
      <c r="J22" s="54">
        <f>J25+J38+J41+J55+J58+J62+J65</f>
        <v>17847.1</v>
      </c>
      <c r="K22" s="54">
        <f>K25+K38+K41+K55+K58+K62+K65</f>
        <v>17797.1</v>
      </c>
      <c r="L22" s="54">
        <f>L25+L38+L41+L55+L58+L61+L62+L65</f>
        <v>82842.34</v>
      </c>
      <c r="M22" s="10"/>
      <c r="N22" s="10"/>
      <c r="O22" s="10"/>
      <c r="P22" s="10"/>
    </row>
    <row r="23" spans="1:25" ht="59.25" customHeight="1">
      <c r="A23" s="152" t="s">
        <v>29</v>
      </c>
      <c r="B23" s="162" t="s">
        <v>128</v>
      </c>
      <c r="C23" s="74" t="s">
        <v>27</v>
      </c>
      <c r="D23" s="50" t="s">
        <v>131</v>
      </c>
      <c r="E23" s="50" t="s">
        <v>133</v>
      </c>
      <c r="F23" s="87" t="s">
        <v>156</v>
      </c>
      <c r="G23" s="50" t="s">
        <v>121</v>
      </c>
      <c r="H23" s="77">
        <f>H25</f>
        <v>10361.099999999999</v>
      </c>
      <c r="I23" s="77">
        <f>I25</f>
        <v>20</v>
      </c>
      <c r="J23" s="77">
        <f>J25</f>
        <v>20</v>
      </c>
      <c r="K23" s="77">
        <f>K25</f>
        <v>20</v>
      </c>
      <c r="L23" s="77">
        <f>L25</f>
        <v>10421.099999999999</v>
      </c>
      <c r="M23" s="10"/>
      <c r="N23" s="10"/>
      <c r="O23" s="10"/>
      <c r="P23" s="10"/>
      <c r="T23" s="44">
        <v>350000</v>
      </c>
      <c r="U23" s="44">
        <v>350000</v>
      </c>
      <c r="W23" s="91" t="e">
        <f>#REF!-T23</f>
        <v>#REF!</v>
      </c>
      <c r="X23" s="91" t="e">
        <f>#REF!-U23</f>
        <v>#REF!</v>
      </c>
      <c r="Y23" s="91">
        <f>H23-V23</f>
        <v>10361.099999999999</v>
      </c>
    </row>
    <row r="24" spans="1:16" ht="41.25" customHeight="1">
      <c r="A24" s="152"/>
      <c r="B24" s="162"/>
      <c r="C24" s="75" t="s">
        <v>28</v>
      </c>
      <c r="D24" s="48"/>
      <c r="E24" s="48"/>
      <c r="F24" s="48"/>
      <c r="G24" s="48" t="s">
        <v>121</v>
      </c>
      <c r="H24" s="76"/>
      <c r="I24" s="76"/>
      <c r="J24" s="76"/>
      <c r="K24" s="76"/>
      <c r="L24" s="83" t="s">
        <v>169</v>
      </c>
      <c r="M24" s="10"/>
      <c r="N24" s="10"/>
      <c r="O24" s="10"/>
      <c r="P24" s="10"/>
    </row>
    <row r="25" spans="1:16" ht="61.5" customHeight="1">
      <c r="A25" s="152"/>
      <c r="B25" s="162"/>
      <c r="C25" s="49" t="s">
        <v>122</v>
      </c>
      <c r="D25" s="48"/>
      <c r="E25" s="48"/>
      <c r="F25" s="48"/>
      <c r="G25" s="48"/>
      <c r="H25" s="77">
        <f>H28+H31+H32+H35</f>
        <v>10361.099999999999</v>
      </c>
      <c r="I25" s="77">
        <f>I28+I31+I32+I35</f>
        <v>20</v>
      </c>
      <c r="J25" s="77">
        <f>J28+J31+J32+J35</f>
        <v>20</v>
      </c>
      <c r="K25" s="77">
        <f>K28+K31+K32+K35</f>
        <v>20</v>
      </c>
      <c r="L25" s="77">
        <f>L28+L31+L32+L35</f>
        <v>10421.099999999999</v>
      </c>
      <c r="M25" s="10"/>
      <c r="N25" s="10"/>
      <c r="O25" s="10"/>
      <c r="P25" s="10"/>
    </row>
    <row r="26" spans="1:16" ht="47.25" customHeight="1">
      <c r="A26" s="153" t="s">
        <v>205</v>
      </c>
      <c r="B26" s="163" t="s">
        <v>195</v>
      </c>
      <c r="C26" s="49" t="s">
        <v>27</v>
      </c>
      <c r="D26" s="50" t="s">
        <v>121</v>
      </c>
      <c r="E26" s="50" t="s">
        <v>121</v>
      </c>
      <c r="F26" s="48" t="s">
        <v>121</v>
      </c>
      <c r="G26" s="50" t="s">
        <v>121</v>
      </c>
      <c r="H26" s="76">
        <v>47.7</v>
      </c>
      <c r="I26" s="76">
        <v>20</v>
      </c>
      <c r="J26" s="76">
        <v>20</v>
      </c>
      <c r="K26" s="76">
        <v>20</v>
      </c>
      <c r="L26" s="54">
        <f aca="true" t="shared" si="0" ref="L26:L38">H26+I26+J26+K26</f>
        <v>107.7</v>
      </c>
      <c r="M26" s="10"/>
      <c r="N26" s="10"/>
      <c r="O26" s="10"/>
      <c r="P26" s="10"/>
    </row>
    <row r="27" spans="1:16" ht="31.5">
      <c r="A27" s="169"/>
      <c r="B27" s="164"/>
      <c r="C27" s="49" t="s">
        <v>28</v>
      </c>
      <c r="D27" s="50"/>
      <c r="E27" s="50"/>
      <c r="F27" s="50"/>
      <c r="G27" s="50"/>
      <c r="H27" s="76"/>
      <c r="I27" s="76"/>
      <c r="J27" s="76"/>
      <c r="K27" s="76"/>
      <c r="L27" s="83" t="s">
        <v>105</v>
      </c>
      <c r="M27" s="10"/>
      <c r="N27" s="10"/>
      <c r="O27" s="10"/>
      <c r="P27" s="10"/>
    </row>
    <row r="28" spans="1:16" ht="381.75" customHeight="1">
      <c r="A28" s="170"/>
      <c r="B28" s="165"/>
      <c r="C28" s="49" t="s">
        <v>122</v>
      </c>
      <c r="D28" s="50" t="s">
        <v>131</v>
      </c>
      <c r="E28" s="50" t="s">
        <v>133</v>
      </c>
      <c r="F28" s="88" t="s">
        <v>157</v>
      </c>
      <c r="G28" s="50" t="s">
        <v>134</v>
      </c>
      <c r="H28" s="76">
        <v>47.7</v>
      </c>
      <c r="I28" s="76">
        <v>20</v>
      </c>
      <c r="J28" s="76">
        <v>20</v>
      </c>
      <c r="K28" s="76">
        <v>20</v>
      </c>
      <c r="L28" s="54">
        <f t="shared" si="0"/>
        <v>107.7</v>
      </c>
      <c r="M28" s="10"/>
      <c r="N28" s="10"/>
      <c r="O28" s="10"/>
      <c r="P28" s="10"/>
    </row>
    <row r="29" spans="1:16" ht="75" customHeight="1">
      <c r="A29" s="153" t="s">
        <v>206</v>
      </c>
      <c r="B29" s="176" t="s">
        <v>196</v>
      </c>
      <c r="C29" s="49" t="s">
        <v>27</v>
      </c>
      <c r="D29" s="50" t="s">
        <v>121</v>
      </c>
      <c r="E29" s="50" t="s">
        <v>121</v>
      </c>
      <c r="F29" s="87" t="s">
        <v>121</v>
      </c>
      <c r="G29" s="50" t="s">
        <v>121</v>
      </c>
      <c r="H29" s="76">
        <f>H31+H32</f>
        <v>10120.4</v>
      </c>
      <c r="I29" s="76">
        <v>0</v>
      </c>
      <c r="J29" s="76">
        <v>0</v>
      </c>
      <c r="K29" s="76">
        <v>0</v>
      </c>
      <c r="L29" s="73">
        <f t="shared" si="0"/>
        <v>10120.4</v>
      </c>
      <c r="M29" s="10"/>
      <c r="N29" s="10"/>
      <c r="O29" s="10"/>
      <c r="P29" s="10"/>
    </row>
    <row r="30" spans="1:16" ht="123.75" customHeight="1">
      <c r="A30" s="154"/>
      <c r="B30" s="177"/>
      <c r="C30" s="49" t="s">
        <v>28</v>
      </c>
      <c r="D30" s="50"/>
      <c r="E30" s="50"/>
      <c r="F30" s="50"/>
      <c r="G30" s="50" t="s">
        <v>121</v>
      </c>
      <c r="H30" s="76"/>
      <c r="I30" s="76"/>
      <c r="J30" s="76"/>
      <c r="K30" s="76"/>
      <c r="L30" s="83">
        <f t="shared" si="0"/>
        <v>0</v>
      </c>
      <c r="M30" s="10"/>
      <c r="N30" s="10"/>
      <c r="O30" s="10"/>
      <c r="P30" s="10"/>
    </row>
    <row r="31" spans="1:16" ht="150.75" customHeight="1">
      <c r="A31" s="155"/>
      <c r="B31" s="177"/>
      <c r="C31" s="49" t="s">
        <v>122</v>
      </c>
      <c r="D31" s="50" t="s">
        <v>131</v>
      </c>
      <c r="E31" s="50" t="s">
        <v>133</v>
      </c>
      <c r="F31" s="87" t="s">
        <v>155</v>
      </c>
      <c r="G31" s="50" t="s">
        <v>179</v>
      </c>
      <c r="H31" s="76">
        <v>3975</v>
      </c>
      <c r="I31" s="76">
        <v>0</v>
      </c>
      <c r="J31" s="76">
        <v>0</v>
      </c>
      <c r="K31" s="76">
        <v>0</v>
      </c>
      <c r="L31" s="73">
        <f t="shared" si="0"/>
        <v>3975</v>
      </c>
      <c r="M31" s="10"/>
      <c r="N31" s="10"/>
      <c r="O31" s="10"/>
      <c r="P31" s="10"/>
    </row>
    <row r="32" spans="1:16" ht="95.25" customHeight="1">
      <c r="A32" s="98"/>
      <c r="B32" s="178"/>
      <c r="C32" s="49" t="s">
        <v>122</v>
      </c>
      <c r="D32" s="50" t="s">
        <v>131</v>
      </c>
      <c r="E32" s="50" t="s">
        <v>133</v>
      </c>
      <c r="F32" s="87" t="s">
        <v>155</v>
      </c>
      <c r="G32" s="50" t="s">
        <v>191</v>
      </c>
      <c r="H32" s="76">
        <v>6145.4</v>
      </c>
      <c r="I32" s="76">
        <v>0</v>
      </c>
      <c r="J32" s="76">
        <v>0</v>
      </c>
      <c r="K32" s="76">
        <v>0</v>
      </c>
      <c r="L32" s="73">
        <f t="shared" si="0"/>
        <v>6145.4</v>
      </c>
      <c r="M32" s="10"/>
      <c r="N32" s="10"/>
      <c r="O32" s="10"/>
      <c r="P32" s="10"/>
    </row>
    <row r="33" spans="1:16" ht="64.5" customHeight="1">
      <c r="A33" s="153" t="s">
        <v>207</v>
      </c>
      <c r="B33" s="176" t="s">
        <v>192</v>
      </c>
      <c r="C33" s="49" t="s">
        <v>27</v>
      </c>
      <c r="D33" s="50" t="s">
        <v>121</v>
      </c>
      <c r="E33" s="50" t="s">
        <v>121</v>
      </c>
      <c r="F33" s="50" t="s">
        <v>121</v>
      </c>
      <c r="G33" s="50" t="s">
        <v>121</v>
      </c>
      <c r="H33" s="76">
        <v>193</v>
      </c>
      <c r="I33" s="76">
        <v>0</v>
      </c>
      <c r="J33" s="76">
        <v>0</v>
      </c>
      <c r="K33" s="76">
        <v>0</v>
      </c>
      <c r="L33" s="73">
        <f t="shared" si="0"/>
        <v>193</v>
      </c>
      <c r="M33" s="10"/>
      <c r="N33" s="10"/>
      <c r="O33" s="10"/>
      <c r="P33" s="10"/>
    </row>
    <row r="34" spans="1:16" ht="54.75" customHeight="1">
      <c r="A34" s="169"/>
      <c r="B34" s="177"/>
      <c r="C34" s="49" t="s">
        <v>28</v>
      </c>
      <c r="D34" s="50" t="s">
        <v>105</v>
      </c>
      <c r="E34" s="50" t="s">
        <v>105</v>
      </c>
      <c r="F34" s="46" t="s">
        <v>105</v>
      </c>
      <c r="G34" s="50" t="s">
        <v>121</v>
      </c>
      <c r="H34" s="76"/>
      <c r="I34" s="76"/>
      <c r="J34" s="76"/>
      <c r="K34" s="76"/>
      <c r="L34" s="73"/>
      <c r="M34" s="10"/>
      <c r="N34" s="10"/>
      <c r="O34" s="10"/>
      <c r="P34" s="10"/>
    </row>
    <row r="35" spans="1:16" ht="177" customHeight="1">
      <c r="A35" s="170"/>
      <c r="B35" s="178"/>
      <c r="C35" s="49" t="s">
        <v>122</v>
      </c>
      <c r="D35" s="50" t="s">
        <v>131</v>
      </c>
      <c r="E35" s="50" t="s">
        <v>133</v>
      </c>
      <c r="F35" s="99" t="s">
        <v>190</v>
      </c>
      <c r="G35" s="50" t="s">
        <v>179</v>
      </c>
      <c r="H35" s="76">
        <v>193</v>
      </c>
      <c r="I35" s="76">
        <v>0</v>
      </c>
      <c r="J35" s="76">
        <v>0</v>
      </c>
      <c r="K35" s="76">
        <v>0</v>
      </c>
      <c r="L35" s="73">
        <f t="shared" si="0"/>
        <v>193</v>
      </c>
      <c r="M35" s="10"/>
      <c r="N35" s="10"/>
      <c r="O35" s="10"/>
      <c r="P35" s="10"/>
    </row>
    <row r="36" spans="1:25" ht="47.25">
      <c r="A36" s="152" t="s">
        <v>30</v>
      </c>
      <c r="B36" s="162" t="s">
        <v>132</v>
      </c>
      <c r="C36" s="74" t="s">
        <v>27</v>
      </c>
      <c r="D36" s="50" t="s">
        <v>121</v>
      </c>
      <c r="E36" s="50" t="s">
        <v>121</v>
      </c>
      <c r="F36" s="50" t="s">
        <v>121</v>
      </c>
      <c r="G36" s="50" t="s">
        <v>121</v>
      </c>
      <c r="H36" s="77">
        <f>H38</f>
        <v>0</v>
      </c>
      <c r="I36" s="77">
        <f>I38</f>
        <v>0</v>
      </c>
      <c r="J36" s="77">
        <f>J38</f>
        <v>0</v>
      </c>
      <c r="K36" s="77">
        <f>K38</f>
        <v>0</v>
      </c>
      <c r="L36" s="77">
        <f>L38</f>
        <v>0</v>
      </c>
      <c r="M36" s="10"/>
      <c r="N36" s="10"/>
      <c r="O36" s="10"/>
      <c r="P36" s="10"/>
      <c r="T36" s="44">
        <v>100000</v>
      </c>
      <c r="U36" s="44">
        <v>100000</v>
      </c>
      <c r="V36" s="44">
        <v>100000</v>
      </c>
      <c r="W36" s="91" t="e">
        <f>#REF!-T36</f>
        <v>#REF!</v>
      </c>
      <c r="X36" s="91" t="e">
        <f>#REF!-U36</f>
        <v>#REF!</v>
      </c>
      <c r="Y36" s="91">
        <f>H36-V36</f>
        <v>-100000</v>
      </c>
    </row>
    <row r="37" spans="1:16" ht="31.5">
      <c r="A37" s="152"/>
      <c r="B37" s="162"/>
      <c r="C37" s="75" t="s">
        <v>28</v>
      </c>
      <c r="D37" s="48"/>
      <c r="E37" s="48"/>
      <c r="F37" s="48"/>
      <c r="G37" s="48" t="s">
        <v>121</v>
      </c>
      <c r="H37" s="78"/>
      <c r="I37" s="78"/>
      <c r="J37" s="78"/>
      <c r="K37" s="78"/>
      <c r="L37" s="83" t="s">
        <v>105</v>
      </c>
      <c r="M37" s="10"/>
      <c r="N37" s="10"/>
      <c r="O37" s="10"/>
      <c r="P37" s="10"/>
    </row>
    <row r="38" spans="1:16" ht="47.25">
      <c r="A38" s="152"/>
      <c r="B38" s="162"/>
      <c r="C38" s="49" t="s">
        <v>123</v>
      </c>
      <c r="D38" s="14">
        <v>16</v>
      </c>
      <c r="E38" s="50" t="s">
        <v>133</v>
      </c>
      <c r="F38" s="100">
        <v>320000000</v>
      </c>
      <c r="G38" s="14"/>
      <c r="H38" s="77">
        <v>0</v>
      </c>
      <c r="I38" s="77">
        <v>0</v>
      </c>
      <c r="J38" s="77">
        <v>0</v>
      </c>
      <c r="K38" s="77">
        <v>0</v>
      </c>
      <c r="L38" s="54">
        <f t="shared" si="0"/>
        <v>0</v>
      </c>
      <c r="M38" s="10"/>
      <c r="N38" s="10"/>
      <c r="O38" s="10"/>
      <c r="P38" s="10"/>
    </row>
    <row r="39" spans="1:16" ht="47.25">
      <c r="A39" s="152" t="s">
        <v>113</v>
      </c>
      <c r="B39" s="162" t="s">
        <v>149</v>
      </c>
      <c r="C39" s="74" t="s">
        <v>27</v>
      </c>
      <c r="D39" s="48" t="s">
        <v>121</v>
      </c>
      <c r="E39" s="48" t="s">
        <v>121</v>
      </c>
      <c r="F39" s="48" t="s">
        <v>121</v>
      </c>
      <c r="G39" s="50" t="s">
        <v>121</v>
      </c>
      <c r="H39" s="77">
        <f>H41</f>
        <v>3430.9400000000005</v>
      </c>
      <c r="I39" s="77">
        <f>I41</f>
        <v>3606.5</v>
      </c>
      <c r="J39" s="77">
        <f>J41</f>
        <v>3606.5</v>
      </c>
      <c r="K39" s="77">
        <f>K41</f>
        <v>3606.5</v>
      </c>
      <c r="L39" s="77">
        <f>L41</f>
        <v>14250.439999999999</v>
      </c>
      <c r="M39" s="10"/>
      <c r="N39" s="10"/>
      <c r="O39" s="10"/>
      <c r="P39" s="10"/>
    </row>
    <row r="40" spans="1:16" ht="31.5">
      <c r="A40" s="152"/>
      <c r="B40" s="162"/>
      <c r="C40" s="75" t="s">
        <v>28</v>
      </c>
      <c r="D40" s="48"/>
      <c r="E40" s="48"/>
      <c r="F40" s="48"/>
      <c r="G40" s="48" t="s">
        <v>121</v>
      </c>
      <c r="H40" s="78"/>
      <c r="I40" s="78"/>
      <c r="J40" s="78"/>
      <c r="K40" s="78"/>
      <c r="L40" s="83" t="s">
        <v>105</v>
      </c>
      <c r="M40" s="10"/>
      <c r="N40" s="10"/>
      <c r="O40" s="10"/>
      <c r="P40" s="10"/>
    </row>
    <row r="41" spans="1:16" ht="47.25">
      <c r="A41" s="152"/>
      <c r="B41" s="162"/>
      <c r="C41" s="49" t="s">
        <v>122</v>
      </c>
      <c r="D41" s="48" t="s">
        <v>148</v>
      </c>
      <c r="E41" s="48" t="s">
        <v>158</v>
      </c>
      <c r="F41" s="101">
        <v>340000000</v>
      </c>
      <c r="G41" s="14"/>
      <c r="H41" s="78">
        <f>H42+H43+H44+H45+H46+H47+H48+H49</f>
        <v>3430.9400000000005</v>
      </c>
      <c r="I41" s="78">
        <f>I42+I43+I44+I45+I46+I47+I48+I49</f>
        <v>3606.5</v>
      </c>
      <c r="J41" s="78">
        <f>J42+J43+J44+J45+J46+J47+J48+J49</f>
        <v>3606.5</v>
      </c>
      <c r="K41" s="78">
        <f>K42+K43+K44+K45+K46+K47+K48+K49</f>
        <v>3606.5</v>
      </c>
      <c r="L41" s="78">
        <f>L42+L43+L44+L45+L46+L47+L48+L49</f>
        <v>14250.439999999999</v>
      </c>
      <c r="M41" s="10"/>
      <c r="N41" s="10"/>
      <c r="O41" s="10"/>
      <c r="P41" s="10"/>
    </row>
    <row r="42" spans="1:16" ht="54.75" customHeight="1">
      <c r="A42" s="152" t="s">
        <v>199</v>
      </c>
      <c r="B42" s="162" t="s">
        <v>129</v>
      </c>
      <c r="C42" s="74" t="s">
        <v>27</v>
      </c>
      <c r="D42" s="48" t="s">
        <v>160</v>
      </c>
      <c r="E42" s="48" t="s">
        <v>158</v>
      </c>
      <c r="F42" s="48" t="s">
        <v>159</v>
      </c>
      <c r="G42" s="48" t="s">
        <v>135</v>
      </c>
      <c r="H42" s="92">
        <v>573.7</v>
      </c>
      <c r="I42" s="92">
        <v>647</v>
      </c>
      <c r="J42" s="92">
        <v>647</v>
      </c>
      <c r="K42" s="92">
        <v>647</v>
      </c>
      <c r="L42" s="78">
        <f aca="true" t="shared" si="1" ref="L42:L49">H42+I42+J42+K42</f>
        <v>2514.7</v>
      </c>
      <c r="M42" s="10"/>
      <c r="N42" s="10"/>
      <c r="O42" s="10"/>
      <c r="P42" s="10"/>
    </row>
    <row r="43" spans="1:16" ht="42" customHeight="1">
      <c r="A43" s="152"/>
      <c r="B43" s="162"/>
      <c r="C43" s="166" t="s">
        <v>122</v>
      </c>
      <c r="D43" s="48" t="s">
        <v>131</v>
      </c>
      <c r="E43" s="48" t="s">
        <v>35</v>
      </c>
      <c r="F43" s="48" t="s">
        <v>161</v>
      </c>
      <c r="G43" s="48" t="s">
        <v>150</v>
      </c>
      <c r="H43" s="105">
        <v>0</v>
      </c>
      <c r="I43" s="92">
        <v>100</v>
      </c>
      <c r="J43" s="92">
        <v>100</v>
      </c>
      <c r="K43" s="92">
        <v>100</v>
      </c>
      <c r="L43" s="78">
        <f t="shared" si="1"/>
        <v>300</v>
      </c>
      <c r="M43" s="10"/>
      <c r="N43" s="10"/>
      <c r="O43" s="10"/>
      <c r="P43" s="10"/>
    </row>
    <row r="44" spans="1:16" ht="45.75" customHeight="1">
      <c r="A44" s="152"/>
      <c r="B44" s="162"/>
      <c r="C44" s="167"/>
      <c r="D44" s="48" t="s">
        <v>163</v>
      </c>
      <c r="E44" s="48" t="s">
        <v>162</v>
      </c>
      <c r="F44" s="48" t="s">
        <v>159</v>
      </c>
      <c r="G44" s="48" t="s">
        <v>145</v>
      </c>
      <c r="H44" s="92">
        <v>2002.9</v>
      </c>
      <c r="I44" s="92">
        <v>2193.2</v>
      </c>
      <c r="J44" s="92">
        <v>2193.2</v>
      </c>
      <c r="K44" s="92">
        <v>2193.2</v>
      </c>
      <c r="L44" s="78">
        <f t="shared" si="1"/>
        <v>8582.5</v>
      </c>
      <c r="M44" s="10"/>
      <c r="N44" s="10"/>
      <c r="O44" s="10"/>
      <c r="P44" s="10"/>
    </row>
    <row r="45" spans="1:16" ht="42.75" customHeight="1">
      <c r="A45" s="152"/>
      <c r="B45" s="162"/>
      <c r="C45" s="167"/>
      <c r="D45" s="48" t="s">
        <v>131</v>
      </c>
      <c r="E45" s="48" t="s">
        <v>35</v>
      </c>
      <c r="F45" s="48" t="s">
        <v>164</v>
      </c>
      <c r="G45" s="48" t="s">
        <v>151</v>
      </c>
      <c r="H45" s="78">
        <v>740.54</v>
      </c>
      <c r="I45" s="78">
        <v>662.3</v>
      </c>
      <c r="J45" s="78">
        <v>662.3</v>
      </c>
      <c r="K45" s="78">
        <v>662.3</v>
      </c>
      <c r="L45" s="78">
        <f t="shared" si="1"/>
        <v>2727.4399999999996</v>
      </c>
      <c r="M45" s="10"/>
      <c r="N45" s="10"/>
      <c r="O45" s="10"/>
      <c r="P45" s="10"/>
    </row>
    <row r="46" spans="1:16" ht="42.75" customHeight="1">
      <c r="A46" s="152"/>
      <c r="B46" s="162"/>
      <c r="C46" s="167"/>
      <c r="D46" s="48" t="s">
        <v>131</v>
      </c>
      <c r="E46" s="48" t="s">
        <v>35</v>
      </c>
      <c r="F46" s="48" t="s">
        <v>164</v>
      </c>
      <c r="G46" s="48" t="s">
        <v>170</v>
      </c>
      <c r="H46" s="78">
        <v>0</v>
      </c>
      <c r="I46" s="78">
        <v>0</v>
      </c>
      <c r="J46" s="78">
        <v>0</v>
      </c>
      <c r="K46" s="78">
        <v>0</v>
      </c>
      <c r="L46" s="78">
        <f t="shared" si="1"/>
        <v>0</v>
      </c>
      <c r="M46" s="10"/>
      <c r="N46" s="10"/>
      <c r="O46" s="10"/>
      <c r="P46" s="10"/>
    </row>
    <row r="47" spans="1:16" ht="42.75" customHeight="1">
      <c r="A47" s="152"/>
      <c r="B47" s="162"/>
      <c r="C47" s="167"/>
      <c r="D47" s="48" t="s">
        <v>131</v>
      </c>
      <c r="E47" s="48" t="s">
        <v>35</v>
      </c>
      <c r="F47" s="88" t="s">
        <v>189</v>
      </c>
      <c r="G47" s="48" t="s">
        <v>187</v>
      </c>
      <c r="H47" s="78">
        <v>84.3</v>
      </c>
      <c r="I47" s="78">
        <v>0</v>
      </c>
      <c r="J47" s="78">
        <v>0</v>
      </c>
      <c r="K47" s="78">
        <v>0</v>
      </c>
      <c r="L47" s="78">
        <f t="shared" si="1"/>
        <v>84.3</v>
      </c>
      <c r="M47" s="10"/>
      <c r="N47" s="10"/>
      <c r="O47" s="10"/>
      <c r="P47" s="10"/>
    </row>
    <row r="48" spans="1:16" ht="42.75" customHeight="1">
      <c r="A48" s="152"/>
      <c r="B48" s="162"/>
      <c r="C48" s="167"/>
      <c r="D48" s="48" t="s">
        <v>131</v>
      </c>
      <c r="E48" s="48" t="s">
        <v>35</v>
      </c>
      <c r="F48" s="88" t="s">
        <v>189</v>
      </c>
      <c r="G48" s="48" t="s">
        <v>188</v>
      </c>
      <c r="H48" s="78">
        <v>25.5</v>
      </c>
      <c r="I48" s="78">
        <v>0</v>
      </c>
      <c r="J48" s="78">
        <v>0</v>
      </c>
      <c r="K48" s="78">
        <v>0</v>
      </c>
      <c r="L48" s="78">
        <f t="shared" si="1"/>
        <v>25.5</v>
      </c>
      <c r="M48" s="10"/>
      <c r="N48" s="10"/>
      <c r="O48" s="10"/>
      <c r="P48" s="10"/>
    </row>
    <row r="49" spans="1:16" ht="42.75" customHeight="1">
      <c r="A49" s="152"/>
      <c r="B49" s="162"/>
      <c r="C49" s="167"/>
      <c r="D49" s="48" t="s">
        <v>131</v>
      </c>
      <c r="E49" s="48" t="s">
        <v>35</v>
      </c>
      <c r="F49" s="48" t="s">
        <v>164</v>
      </c>
      <c r="G49" s="48" t="s">
        <v>171</v>
      </c>
      <c r="H49" s="49">
        <v>4</v>
      </c>
      <c r="I49" s="49">
        <v>4</v>
      </c>
      <c r="J49" s="49">
        <v>4</v>
      </c>
      <c r="K49" s="49">
        <v>4</v>
      </c>
      <c r="L49" s="78">
        <f t="shared" si="1"/>
        <v>16</v>
      </c>
      <c r="M49" s="10"/>
      <c r="N49" s="10"/>
      <c r="O49" s="10"/>
      <c r="P49" s="10"/>
    </row>
    <row r="50" spans="1:16" ht="50.25" customHeight="1">
      <c r="A50" s="153"/>
      <c r="B50" s="184" t="s">
        <v>210</v>
      </c>
      <c r="C50" s="74" t="s">
        <v>27</v>
      </c>
      <c r="D50" s="48" t="s">
        <v>121</v>
      </c>
      <c r="E50" s="48" t="s">
        <v>121</v>
      </c>
      <c r="F50" s="48" t="s">
        <v>121</v>
      </c>
      <c r="G50" s="48" t="s">
        <v>121</v>
      </c>
      <c r="H50" s="49">
        <f>H53+H56+H59+H63</f>
        <v>13009</v>
      </c>
      <c r="I50" s="49">
        <f>I53+I56+I59+I63</f>
        <v>16770.6</v>
      </c>
      <c r="J50" s="49">
        <f>J53+J56+J59+J63</f>
        <v>14220.6</v>
      </c>
      <c r="K50" s="49">
        <f>K53+K56+K59+K63</f>
        <v>14170.6</v>
      </c>
      <c r="L50" s="49">
        <f>L53+L56+L59+L63</f>
        <v>58170.799999999996</v>
      </c>
      <c r="M50" s="10"/>
      <c r="N50" s="10"/>
      <c r="O50" s="10"/>
      <c r="P50" s="10"/>
    </row>
    <row r="51" spans="1:16" ht="42.75" customHeight="1">
      <c r="A51" s="169"/>
      <c r="B51" s="185"/>
      <c r="C51" s="75" t="s">
        <v>28</v>
      </c>
      <c r="D51" s="48"/>
      <c r="E51" s="48"/>
      <c r="F51" s="48"/>
      <c r="G51" s="48" t="s">
        <v>121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"/>
      <c r="N51" s="10"/>
      <c r="O51" s="10"/>
      <c r="P51" s="10"/>
    </row>
    <row r="52" spans="1:16" ht="50.25" customHeight="1">
      <c r="A52" s="170"/>
      <c r="B52" s="186"/>
      <c r="C52" s="49" t="s">
        <v>122</v>
      </c>
      <c r="D52" s="48"/>
      <c r="E52" s="48"/>
      <c r="F52" s="48"/>
      <c r="G52" s="48" t="s">
        <v>121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"/>
      <c r="N52" s="10"/>
      <c r="O52" s="10"/>
      <c r="P52" s="10"/>
    </row>
    <row r="53" spans="1:16" ht="47.25">
      <c r="A53" s="153" t="s">
        <v>209</v>
      </c>
      <c r="B53" s="179" t="s">
        <v>177</v>
      </c>
      <c r="C53" s="74" t="s">
        <v>27</v>
      </c>
      <c r="D53" s="48" t="s">
        <v>121</v>
      </c>
      <c r="E53" s="48" t="s">
        <v>121</v>
      </c>
      <c r="F53" s="48" t="s">
        <v>121</v>
      </c>
      <c r="G53" s="48" t="s">
        <v>121</v>
      </c>
      <c r="H53" s="78">
        <f>H55</f>
        <v>12508.5</v>
      </c>
      <c r="I53" s="78">
        <f>I55</f>
        <v>13840.6</v>
      </c>
      <c r="J53" s="78">
        <f>J55</f>
        <v>13840.6</v>
      </c>
      <c r="K53" s="78">
        <f>K55</f>
        <v>13840.6</v>
      </c>
      <c r="L53" s="78">
        <f>L55</f>
        <v>54030.299999999996</v>
      </c>
      <c r="M53" s="10"/>
      <c r="N53" s="10"/>
      <c r="O53" s="10"/>
      <c r="P53" s="10"/>
    </row>
    <row r="54" spans="1:16" ht="31.5">
      <c r="A54" s="169"/>
      <c r="B54" s="179"/>
      <c r="C54" s="75" t="s">
        <v>28</v>
      </c>
      <c r="D54" s="48"/>
      <c r="E54" s="48"/>
      <c r="F54" s="48"/>
      <c r="G54" s="48" t="s">
        <v>121</v>
      </c>
      <c r="H54" s="78"/>
      <c r="I54" s="78"/>
      <c r="J54" s="78"/>
      <c r="K54" s="78"/>
      <c r="L54" s="83" t="s">
        <v>105</v>
      </c>
      <c r="M54" s="10"/>
      <c r="N54" s="10"/>
      <c r="O54" s="10"/>
      <c r="P54" s="10"/>
    </row>
    <row r="55" spans="1:16" ht="47.25">
      <c r="A55" s="170"/>
      <c r="B55" s="179"/>
      <c r="C55" s="49" t="s">
        <v>122</v>
      </c>
      <c r="D55" s="48" t="s">
        <v>131</v>
      </c>
      <c r="E55" s="48" t="s">
        <v>208</v>
      </c>
      <c r="F55" s="48" t="s">
        <v>193</v>
      </c>
      <c r="G55" s="48" t="s">
        <v>136</v>
      </c>
      <c r="H55" s="78">
        <v>12508.5</v>
      </c>
      <c r="I55" s="78">
        <v>13840.6</v>
      </c>
      <c r="J55" s="78">
        <v>13840.6</v>
      </c>
      <c r="K55" s="78">
        <v>13840.6</v>
      </c>
      <c r="L55" s="54">
        <f aca="true" t="shared" si="2" ref="L55:L65">H55+I55+J55+K55</f>
        <v>54030.299999999996</v>
      </c>
      <c r="M55" s="10"/>
      <c r="N55" s="10"/>
      <c r="O55" s="10"/>
      <c r="P55" s="10"/>
    </row>
    <row r="56" spans="1:16" ht="56.25" customHeight="1">
      <c r="A56" s="153" t="s">
        <v>120</v>
      </c>
      <c r="B56" s="162" t="s">
        <v>178</v>
      </c>
      <c r="C56" s="103" t="s">
        <v>27</v>
      </c>
      <c r="D56" s="48" t="s">
        <v>121</v>
      </c>
      <c r="E56" s="48" t="s">
        <v>121</v>
      </c>
      <c r="F56" s="48" t="s">
        <v>121</v>
      </c>
      <c r="G56" s="48" t="s">
        <v>121</v>
      </c>
      <c r="H56" s="77">
        <f>H58</f>
        <v>396.2</v>
      </c>
      <c r="I56" s="77">
        <f>I58</f>
        <v>2750</v>
      </c>
      <c r="J56" s="77">
        <f>J58</f>
        <v>200</v>
      </c>
      <c r="K56" s="77">
        <v>200</v>
      </c>
      <c r="L56" s="73">
        <f t="shared" si="2"/>
        <v>3546.2</v>
      </c>
      <c r="M56" s="10"/>
      <c r="N56" s="10"/>
      <c r="O56" s="10"/>
      <c r="P56" s="10"/>
    </row>
    <row r="57" spans="1:16" ht="31.5">
      <c r="A57" s="169"/>
      <c r="B57" s="162"/>
      <c r="C57" s="75" t="s">
        <v>28</v>
      </c>
      <c r="D57" s="48" t="s">
        <v>105</v>
      </c>
      <c r="E57" s="48"/>
      <c r="F57" s="48"/>
      <c r="G57" s="51" t="s">
        <v>121</v>
      </c>
      <c r="H57" s="78"/>
      <c r="I57" s="78"/>
      <c r="J57" s="78"/>
      <c r="K57" s="78"/>
      <c r="L57" s="83" t="s">
        <v>105</v>
      </c>
      <c r="M57" s="10"/>
      <c r="N57" s="10"/>
      <c r="O57" s="10"/>
      <c r="P57" s="10"/>
    </row>
    <row r="58" spans="1:16" ht="47.25">
      <c r="A58" s="170"/>
      <c r="B58" s="162"/>
      <c r="C58" s="49" t="s">
        <v>122</v>
      </c>
      <c r="D58" s="48" t="s">
        <v>131</v>
      </c>
      <c r="E58" s="48" t="s">
        <v>147</v>
      </c>
      <c r="F58" s="48" t="s">
        <v>165</v>
      </c>
      <c r="G58" s="48" t="s">
        <v>179</v>
      </c>
      <c r="H58" s="77">
        <v>396.2</v>
      </c>
      <c r="I58" s="77">
        <v>2750</v>
      </c>
      <c r="J58" s="77">
        <v>200</v>
      </c>
      <c r="K58" s="77">
        <v>200</v>
      </c>
      <c r="L58" s="73">
        <f>H58+I58+J58+K58</f>
        <v>3546.2</v>
      </c>
      <c r="M58" s="10"/>
      <c r="N58" s="10"/>
      <c r="O58" s="10"/>
      <c r="P58" s="10"/>
    </row>
    <row r="59" spans="1:16" ht="51.75" customHeight="1">
      <c r="A59" s="173" t="s">
        <v>142</v>
      </c>
      <c r="B59" s="159" t="s">
        <v>180</v>
      </c>
      <c r="C59" s="103" t="s">
        <v>27</v>
      </c>
      <c r="D59" s="48" t="s">
        <v>121</v>
      </c>
      <c r="E59" s="48" t="s">
        <v>121</v>
      </c>
      <c r="F59" s="48" t="s">
        <v>121</v>
      </c>
      <c r="G59" s="48" t="s">
        <v>121</v>
      </c>
      <c r="H59" s="77">
        <f>H61+H62</f>
        <v>104.3</v>
      </c>
      <c r="I59" s="77">
        <f>I61+I62</f>
        <v>150</v>
      </c>
      <c r="J59" s="77">
        <f>J61+J62</f>
        <v>150</v>
      </c>
      <c r="K59" s="77">
        <f>K61+K62</f>
        <v>100</v>
      </c>
      <c r="L59" s="77">
        <f>L61+L62</f>
        <v>504.3</v>
      </c>
      <c r="M59" s="10"/>
      <c r="N59" s="10"/>
      <c r="O59" s="10"/>
      <c r="P59" s="10"/>
    </row>
    <row r="60" spans="1:12" ht="31.5">
      <c r="A60" s="173"/>
      <c r="B60" s="160"/>
      <c r="C60" s="49" t="s">
        <v>28</v>
      </c>
      <c r="D60" s="67"/>
      <c r="E60" s="67"/>
      <c r="F60" s="67"/>
      <c r="G60" s="70" t="s">
        <v>121</v>
      </c>
      <c r="H60" s="67">
        <v>0</v>
      </c>
      <c r="I60" s="67">
        <v>0</v>
      </c>
      <c r="J60" s="67">
        <v>0</v>
      </c>
      <c r="K60" s="67">
        <v>0</v>
      </c>
      <c r="L60" s="54">
        <f t="shared" si="2"/>
        <v>0</v>
      </c>
    </row>
    <row r="61" spans="1:12" ht="18.75">
      <c r="A61" s="173"/>
      <c r="B61" s="160"/>
      <c r="C61" s="166" t="s">
        <v>122</v>
      </c>
      <c r="D61" s="48" t="s">
        <v>131</v>
      </c>
      <c r="E61" s="48" t="s">
        <v>143</v>
      </c>
      <c r="F61" s="88" t="s">
        <v>166</v>
      </c>
      <c r="G61" s="48" t="s">
        <v>179</v>
      </c>
      <c r="H61" s="86">
        <v>104.3</v>
      </c>
      <c r="I61" s="70">
        <v>0</v>
      </c>
      <c r="J61" s="70">
        <v>0</v>
      </c>
      <c r="K61" s="70">
        <v>0</v>
      </c>
      <c r="L61" s="54">
        <f t="shared" si="2"/>
        <v>104.3</v>
      </c>
    </row>
    <row r="62" spans="1:12" ht="94.5" customHeight="1">
      <c r="A62" s="173"/>
      <c r="B62" s="161"/>
      <c r="C62" s="168"/>
      <c r="D62" s="48" t="s">
        <v>131</v>
      </c>
      <c r="E62" s="48" t="s">
        <v>133</v>
      </c>
      <c r="F62" s="88" t="s">
        <v>166</v>
      </c>
      <c r="G62" s="48" t="s">
        <v>179</v>
      </c>
      <c r="H62" s="86">
        <v>0</v>
      </c>
      <c r="I62" s="86">
        <v>150</v>
      </c>
      <c r="J62" s="86">
        <v>150</v>
      </c>
      <c r="K62" s="86">
        <v>100</v>
      </c>
      <c r="L62" s="54">
        <f t="shared" si="2"/>
        <v>400</v>
      </c>
    </row>
    <row r="63" spans="1:12" ht="57.75" customHeight="1">
      <c r="A63" s="150" t="s">
        <v>144</v>
      </c>
      <c r="B63" s="159" t="s">
        <v>181</v>
      </c>
      <c r="C63" s="93" t="s">
        <v>27</v>
      </c>
      <c r="D63" s="48" t="s">
        <v>121</v>
      </c>
      <c r="E63" s="48" t="s">
        <v>121</v>
      </c>
      <c r="F63" s="48" t="s">
        <v>121</v>
      </c>
      <c r="G63" s="48" t="s">
        <v>121</v>
      </c>
      <c r="H63" s="86">
        <v>0</v>
      </c>
      <c r="I63" s="86">
        <f>I65</f>
        <v>30</v>
      </c>
      <c r="J63" s="86">
        <f>J65</f>
        <v>30</v>
      </c>
      <c r="K63" s="86">
        <v>30</v>
      </c>
      <c r="L63" s="54">
        <f t="shared" si="2"/>
        <v>90</v>
      </c>
    </row>
    <row r="64" spans="1:12" ht="48.75" customHeight="1">
      <c r="A64" s="151"/>
      <c r="B64" s="160"/>
      <c r="C64" s="49" t="s">
        <v>28</v>
      </c>
      <c r="D64" s="67" t="s">
        <v>105</v>
      </c>
      <c r="E64" s="67"/>
      <c r="F64" s="67"/>
      <c r="G64" s="104" t="s">
        <v>121</v>
      </c>
      <c r="H64" s="70">
        <v>0</v>
      </c>
      <c r="I64" s="70">
        <v>0</v>
      </c>
      <c r="J64" s="70">
        <v>0</v>
      </c>
      <c r="K64" s="70">
        <v>0</v>
      </c>
      <c r="L64" s="54">
        <f t="shared" si="2"/>
        <v>0</v>
      </c>
    </row>
    <row r="65" spans="1:12" ht="57" customHeight="1">
      <c r="A65" s="151"/>
      <c r="B65" s="161"/>
      <c r="C65" s="49" t="s">
        <v>122</v>
      </c>
      <c r="D65" s="48" t="s">
        <v>131</v>
      </c>
      <c r="E65" s="48" t="s">
        <v>133</v>
      </c>
      <c r="F65" s="88" t="s">
        <v>167</v>
      </c>
      <c r="G65" s="48" t="s">
        <v>135</v>
      </c>
      <c r="H65" s="86">
        <v>0</v>
      </c>
      <c r="I65" s="86">
        <v>30</v>
      </c>
      <c r="J65" s="86">
        <v>30</v>
      </c>
      <c r="K65" s="86">
        <v>30</v>
      </c>
      <c r="L65" s="54">
        <f t="shared" si="2"/>
        <v>90</v>
      </c>
    </row>
    <row r="66" spans="2:12" ht="15" customHeight="1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</row>
    <row r="67" spans="2:12" ht="15.75" hidden="1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</row>
    <row r="68" spans="2:12" ht="15.75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</row>
    <row r="69" spans="2:12" ht="0.75" customHeight="1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</row>
  </sheetData>
  <sheetProtection/>
  <mergeCells count="50">
    <mergeCell ref="L17:L18"/>
    <mergeCell ref="A26:A28"/>
    <mergeCell ref="K17:K18"/>
    <mergeCell ref="J17:J18"/>
    <mergeCell ref="H16:L16"/>
    <mergeCell ref="B50:B52"/>
    <mergeCell ref="A50:A52"/>
    <mergeCell ref="A59:A62"/>
    <mergeCell ref="B16:B18"/>
    <mergeCell ref="B36:B38"/>
    <mergeCell ref="B33:B35"/>
    <mergeCell ref="B29:B32"/>
    <mergeCell ref="A33:A35"/>
    <mergeCell ref="A42:A49"/>
    <mergeCell ref="B56:B58"/>
    <mergeCell ref="B53:B55"/>
    <mergeCell ref="A56:A58"/>
    <mergeCell ref="B42:B49"/>
    <mergeCell ref="A53:A55"/>
    <mergeCell ref="A16:A18"/>
    <mergeCell ref="B20:B22"/>
    <mergeCell ref="A20:A22"/>
    <mergeCell ref="B23:B25"/>
    <mergeCell ref="B66:L69"/>
    <mergeCell ref="B63:B65"/>
    <mergeCell ref="B39:B41"/>
    <mergeCell ref="B26:B28"/>
    <mergeCell ref="C43:C49"/>
    <mergeCell ref="C61:C62"/>
    <mergeCell ref="B59:B62"/>
    <mergeCell ref="A63:A65"/>
    <mergeCell ref="A39:A41"/>
    <mergeCell ref="A29:A31"/>
    <mergeCell ref="A36:A38"/>
    <mergeCell ref="A23:A25"/>
    <mergeCell ref="I3:K3"/>
    <mergeCell ref="I4:K4"/>
    <mergeCell ref="I5:K5"/>
    <mergeCell ref="I6:K6"/>
    <mergeCell ref="D16:G16"/>
    <mergeCell ref="I9:J9"/>
    <mergeCell ref="I12:K12"/>
    <mergeCell ref="F17:F18"/>
    <mergeCell ref="D17:D18"/>
    <mergeCell ref="C16:C18"/>
    <mergeCell ref="H17:H18"/>
    <mergeCell ref="I17:I18"/>
    <mergeCell ref="E17:E18"/>
    <mergeCell ref="G17:G18"/>
    <mergeCell ref="A14:L14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67" r:id="rId1"/>
  <rowBreaks count="2" manualBreakCount="2">
    <brk id="33" max="11" man="1"/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98"/>
  <sheetViews>
    <sheetView tabSelected="1" view="pageBreakPreview" zoomScaleSheetLayoutView="100" zoomScalePageLayoutView="0" workbookViewId="0" topLeftCell="A13">
      <selection activeCell="I73" sqref="I73:L73"/>
    </sheetView>
  </sheetViews>
  <sheetFormatPr defaultColWidth="9.140625" defaultRowHeight="15"/>
  <cols>
    <col min="1" max="1" width="23.421875" style="1" customWidth="1"/>
    <col min="2" max="2" width="55.7109375" style="1" customWidth="1"/>
    <col min="3" max="3" width="28.140625" style="1" customWidth="1"/>
    <col min="4" max="4" width="10.57421875" style="1" hidden="1" customWidth="1"/>
    <col min="5" max="5" width="10.8515625" style="1" hidden="1" customWidth="1"/>
    <col min="6" max="6" width="10.00390625" style="1" hidden="1" customWidth="1"/>
    <col min="7" max="7" width="9.421875" style="1" hidden="1" customWidth="1"/>
    <col min="8" max="8" width="17.421875" style="1" customWidth="1"/>
    <col min="9" max="9" width="15.57421875" style="1" customWidth="1"/>
    <col min="10" max="10" width="15.140625" style="1" customWidth="1"/>
    <col min="11" max="11" width="16.00390625" style="1" customWidth="1"/>
    <col min="12" max="12" width="19.00390625" style="1" customWidth="1"/>
    <col min="13" max="17" width="0" style="1" hidden="1" customWidth="1"/>
    <col min="18" max="16384" width="9.140625" style="1" customWidth="1"/>
  </cols>
  <sheetData>
    <row r="1" spans="10:12" ht="15" customHeight="1" hidden="1">
      <c r="J1" s="2" t="s">
        <v>13</v>
      </c>
      <c r="K1" s="2"/>
      <c r="L1" s="3"/>
    </row>
    <row r="2" spans="10:12" ht="15.75" hidden="1">
      <c r="J2" s="1" t="s">
        <v>14</v>
      </c>
      <c r="L2" s="3"/>
    </row>
    <row r="3" spans="10:12" ht="15.75" hidden="1">
      <c r="J3" s="1" t="s">
        <v>1</v>
      </c>
      <c r="L3" s="3"/>
    </row>
    <row r="4" spans="10:12" ht="15.75" hidden="1">
      <c r="J4" s="1" t="s">
        <v>15</v>
      </c>
      <c r="L4" s="3"/>
    </row>
    <row r="5" ht="8.25" customHeight="1" hidden="1">
      <c r="L5" s="3"/>
    </row>
    <row r="6" ht="15.75" hidden="1">
      <c r="L6" s="3"/>
    </row>
    <row r="7" ht="15.75" hidden="1">
      <c r="L7" s="3"/>
    </row>
    <row r="8" ht="15.75" hidden="1">
      <c r="L8" s="3"/>
    </row>
    <row r="9" ht="15.75" hidden="1">
      <c r="L9" s="3"/>
    </row>
    <row r="10" ht="15.75" hidden="1">
      <c r="L10" s="3"/>
    </row>
    <row r="11" ht="15.75" hidden="1">
      <c r="L11" s="3"/>
    </row>
    <row r="12" ht="15.75" hidden="1">
      <c r="L12" s="3"/>
    </row>
    <row r="13" ht="15.75">
      <c r="L13" s="3"/>
    </row>
    <row r="14" spans="9:12" ht="15.75">
      <c r="I14" s="156" t="s">
        <v>18</v>
      </c>
      <c r="J14" s="156"/>
      <c r="K14" s="95" t="s">
        <v>105</v>
      </c>
      <c r="L14" s="3"/>
    </row>
    <row r="15" spans="9:12" ht="15.75">
      <c r="I15" s="156" t="s">
        <v>152</v>
      </c>
      <c r="J15" s="156"/>
      <c r="K15" s="95" t="s">
        <v>105</v>
      </c>
      <c r="L15" s="3"/>
    </row>
    <row r="16" spans="9:12" ht="15.75">
      <c r="I16" s="156" t="s">
        <v>153</v>
      </c>
      <c r="J16" s="156"/>
      <c r="K16" s="156"/>
      <c r="L16" s="3"/>
    </row>
    <row r="17" spans="9:12" ht="15.75">
      <c r="I17" s="156" t="s">
        <v>174</v>
      </c>
      <c r="J17" s="156"/>
      <c r="K17" s="95" t="s">
        <v>105</v>
      </c>
      <c r="L17" s="3"/>
    </row>
    <row r="18" spans="11:12" ht="15.75">
      <c r="K18" s="72"/>
      <c r="L18" s="3"/>
    </row>
    <row r="19" ht="0.75" customHeight="1">
      <c r="L19" s="3"/>
    </row>
    <row r="20" ht="15.75" hidden="1"/>
    <row r="21" spans="6:11" ht="15.75">
      <c r="F21" s="4"/>
      <c r="G21" s="5"/>
      <c r="H21" s="16" t="s">
        <v>105</v>
      </c>
      <c r="I21" s="142" t="s">
        <v>18</v>
      </c>
      <c r="J21" s="142"/>
      <c r="K21" s="16"/>
    </row>
    <row r="22" spans="7:12" ht="15.75">
      <c r="G22" s="6"/>
      <c r="H22" s="16" t="s">
        <v>105</v>
      </c>
      <c r="I22" s="142" t="s">
        <v>112</v>
      </c>
      <c r="J22" s="142"/>
      <c r="K22" s="142"/>
      <c r="L22" s="142"/>
    </row>
    <row r="23" spans="7:12" ht="15.75">
      <c r="G23" s="6"/>
      <c r="H23" s="16" t="s">
        <v>105</v>
      </c>
      <c r="I23" s="142" t="s">
        <v>175</v>
      </c>
      <c r="J23" s="142"/>
      <c r="K23" s="142"/>
      <c r="L23" s="142"/>
    </row>
    <row r="24" spans="7:11" ht="33.75" customHeight="1">
      <c r="G24" s="6"/>
      <c r="H24" s="97" t="s">
        <v>105</v>
      </c>
      <c r="I24" s="197" t="s">
        <v>176</v>
      </c>
      <c r="J24" s="197"/>
      <c r="K24" s="197"/>
    </row>
    <row r="25" spans="7:11" ht="1.5" customHeight="1">
      <c r="G25" s="6"/>
      <c r="I25" s="6"/>
      <c r="J25" s="2"/>
      <c r="K25" s="2"/>
    </row>
    <row r="26" spans="7:11" ht="21.75" customHeight="1" hidden="1">
      <c r="G26" s="6"/>
      <c r="I26" s="6"/>
      <c r="J26" s="2"/>
      <c r="K26" s="2"/>
    </row>
    <row r="27" spans="1:12" ht="56.25" customHeight="1">
      <c r="A27" s="196" t="s">
        <v>202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6" ht="0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8.75" customHeight="1">
      <c r="A29" s="198" t="s">
        <v>34</v>
      </c>
      <c r="B29" s="198" t="s">
        <v>119</v>
      </c>
      <c r="C29" s="145" t="s">
        <v>203</v>
      </c>
      <c r="D29" s="199" t="s">
        <v>22</v>
      </c>
      <c r="E29" s="199"/>
      <c r="F29" s="199"/>
      <c r="G29" s="199"/>
      <c r="H29" s="200" t="s">
        <v>75</v>
      </c>
      <c r="I29" s="201"/>
      <c r="J29" s="201"/>
      <c r="K29" s="201"/>
      <c r="L29" s="202"/>
      <c r="M29" s="8"/>
      <c r="N29" s="8"/>
      <c r="O29" s="8"/>
      <c r="P29" s="8"/>
    </row>
    <row r="30" spans="1:16" ht="82.5" customHeight="1">
      <c r="A30" s="198"/>
      <c r="B30" s="198"/>
      <c r="C30" s="145"/>
      <c r="D30" s="145" t="s">
        <v>23</v>
      </c>
      <c r="E30" s="145" t="s">
        <v>24</v>
      </c>
      <c r="F30" s="145" t="s">
        <v>25</v>
      </c>
      <c r="G30" s="145" t="s">
        <v>26</v>
      </c>
      <c r="H30" s="107">
        <v>2018</v>
      </c>
      <c r="I30" s="107">
        <v>2019</v>
      </c>
      <c r="J30" s="107">
        <v>2020</v>
      </c>
      <c r="K30" s="107">
        <v>2021</v>
      </c>
      <c r="L30" s="145" t="s">
        <v>198</v>
      </c>
      <c r="M30" s="10"/>
      <c r="N30" s="10"/>
      <c r="O30" s="10"/>
      <c r="P30" s="10"/>
    </row>
    <row r="31" spans="1:16" ht="18.75" customHeight="1">
      <c r="A31" s="198"/>
      <c r="B31" s="198"/>
      <c r="C31" s="145"/>
      <c r="D31" s="145"/>
      <c r="E31" s="145"/>
      <c r="F31" s="145"/>
      <c r="G31" s="145"/>
      <c r="H31" s="108"/>
      <c r="I31" s="108"/>
      <c r="J31" s="108"/>
      <c r="K31" s="108"/>
      <c r="L31" s="145"/>
      <c r="M31" s="7"/>
      <c r="N31" s="7"/>
      <c r="O31" s="7"/>
      <c r="P31" s="7"/>
    </row>
    <row r="32" spans="1:16" ht="14.25" customHeight="1">
      <c r="A32" s="13">
        <v>1</v>
      </c>
      <c r="B32" s="13">
        <v>2</v>
      </c>
      <c r="C32" s="13">
        <v>3</v>
      </c>
      <c r="D32" s="13">
        <v>4</v>
      </c>
      <c r="E32" s="13">
        <v>5</v>
      </c>
      <c r="F32" s="13">
        <v>6</v>
      </c>
      <c r="G32" s="13">
        <v>7</v>
      </c>
      <c r="H32" s="13">
        <v>5</v>
      </c>
      <c r="I32" s="13">
        <v>6</v>
      </c>
      <c r="J32" s="13">
        <v>7</v>
      </c>
      <c r="K32" s="13">
        <v>7</v>
      </c>
      <c r="L32" s="13">
        <v>8</v>
      </c>
      <c r="M32" s="8"/>
      <c r="N32" s="8"/>
      <c r="O32" s="8"/>
      <c r="P32" s="8"/>
    </row>
    <row r="33" spans="1:16" ht="18.75" customHeight="1">
      <c r="A33" s="188" t="s">
        <v>102</v>
      </c>
      <c r="B33" s="191" t="s">
        <v>146</v>
      </c>
      <c r="C33" s="45" t="s">
        <v>31</v>
      </c>
      <c r="D33" s="30"/>
      <c r="E33" s="30"/>
      <c r="F33" s="30"/>
      <c r="G33" s="30"/>
      <c r="H33" s="90">
        <f>H35+H36+H37</f>
        <v>26800.986999999997</v>
      </c>
      <c r="I33" s="90">
        <f>I35+I36</f>
        <v>20397.1</v>
      </c>
      <c r="J33" s="90">
        <f>J35+J36</f>
        <v>17847.1</v>
      </c>
      <c r="K33" s="90">
        <f>K35+K36</f>
        <v>17797.1</v>
      </c>
      <c r="L33" s="90">
        <f>H33+I33+J33+K33</f>
        <v>82842.287</v>
      </c>
      <c r="M33" s="8"/>
      <c r="N33" s="8"/>
      <c r="O33" s="8"/>
      <c r="P33" s="8"/>
    </row>
    <row r="34" spans="1:16" ht="18.75">
      <c r="A34" s="189"/>
      <c r="B34" s="192"/>
      <c r="C34" s="45" t="s">
        <v>32</v>
      </c>
      <c r="D34" s="30"/>
      <c r="E34" s="30"/>
      <c r="F34" s="30"/>
      <c r="G34" s="30"/>
      <c r="H34" s="54"/>
      <c r="I34" s="54"/>
      <c r="J34" s="54"/>
      <c r="K34" s="54"/>
      <c r="L34" s="54"/>
      <c r="M34" s="8"/>
      <c r="N34" s="8"/>
      <c r="O34" s="8"/>
      <c r="P34" s="8"/>
    </row>
    <row r="35" spans="1:16" ht="18.75">
      <c r="A35" s="189"/>
      <c r="B35" s="192"/>
      <c r="C35" s="45" t="s">
        <v>33</v>
      </c>
      <c r="D35" s="30"/>
      <c r="E35" s="30"/>
      <c r="F35" s="30"/>
      <c r="G35" s="30"/>
      <c r="H35" s="54">
        <f aca="true" t="shared" si="0" ref="H35:K36">H40+H60+H65+H80+H85+H90+H95</f>
        <v>22738.716999999997</v>
      </c>
      <c r="I35" s="54">
        <f t="shared" si="0"/>
        <v>13840.6</v>
      </c>
      <c r="J35" s="54">
        <f t="shared" si="0"/>
        <v>13840.6</v>
      </c>
      <c r="K35" s="54">
        <f t="shared" si="0"/>
        <v>13840.6</v>
      </c>
      <c r="L35" s="90">
        <f aca="true" t="shared" si="1" ref="L35:L61">H35+I35+J35+K35</f>
        <v>64260.51699999999</v>
      </c>
      <c r="M35" s="8"/>
      <c r="N35" s="8"/>
      <c r="O35" s="8"/>
      <c r="P35" s="8"/>
    </row>
    <row r="36" spans="1:16" ht="18.75">
      <c r="A36" s="189"/>
      <c r="B36" s="192"/>
      <c r="C36" s="47" t="s">
        <v>126</v>
      </c>
      <c r="D36" s="30"/>
      <c r="E36" s="30"/>
      <c r="F36" s="30"/>
      <c r="G36" s="30"/>
      <c r="H36" s="54">
        <f t="shared" si="0"/>
        <v>3869.2699999999995</v>
      </c>
      <c r="I36" s="54">
        <f t="shared" si="0"/>
        <v>6556.5</v>
      </c>
      <c r="J36" s="54">
        <f t="shared" si="0"/>
        <v>4006.5</v>
      </c>
      <c r="K36" s="54">
        <f t="shared" si="0"/>
        <v>3956.5</v>
      </c>
      <c r="L36" s="90">
        <f t="shared" si="1"/>
        <v>18388.77</v>
      </c>
      <c r="M36" s="8"/>
      <c r="N36" s="8"/>
      <c r="O36" s="8"/>
      <c r="P36" s="8"/>
    </row>
    <row r="37" spans="1:16" ht="37.5">
      <c r="A37" s="102"/>
      <c r="B37" s="193"/>
      <c r="C37" s="47" t="s">
        <v>204</v>
      </c>
      <c r="D37" s="30"/>
      <c r="E37" s="30"/>
      <c r="F37" s="30"/>
      <c r="G37" s="30"/>
      <c r="H37" s="54">
        <f>H57</f>
        <v>193</v>
      </c>
      <c r="I37" s="54">
        <v>0</v>
      </c>
      <c r="J37" s="54">
        <v>0</v>
      </c>
      <c r="K37" s="54">
        <v>0</v>
      </c>
      <c r="L37" s="90">
        <f t="shared" si="1"/>
        <v>193</v>
      </c>
      <c r="M37" s="8"/>
      <c r="N37" s="8"/>
      <c r="O37" s="8"/>
      <c r="P37" s="8"/>
    </row>
    <row r="38" spans="1:16" ht="18.75">
      <c r="A38" s="188" t="s">
        <v>29</v>
      </c>
      <c r="B38" s="188" t="s">
        <v>127</v>
      </c>
      <c r="C38" s="45" t="s">
        <v>31</v>
      </c>
      <c r="D38" s="53"/>
      <c r="E38" s="53"/>
      <c r="F38" s="53"/>
      <c r="G38" s="53"/>
      <c r="H38" s="94">
        <f>H40+H41+H42</f>
        <v>10361.117</v>
      </c>
      <c r="I38" s="94">
        <f>I40+I41+I42</f>
        <v>20</v>
      </c>
      <c r="J38" s="94">
        <f>J40+J41+J42</f>
        <v>20</v>
      </c>
      <c r="K38" s="94">
        <f>K40+K41+K42</f>
        <v>20</v>
      </c>
      <c r="L38" s="94">
        <f>L40+L41+L42</f>
        <v>10421.117</v>
      </c>
      <c r="M38" s="8"/>
      <c r="N38" s="8"/>
      <c r="O38" s="8"/>
      <c r="P38" s="8"/>
    </row>
    <row r="39" spans="1:16" ht="18.75">
      <c r="A39" s="189"/>
      <c r="B39" s="189"/>
      <c r="C39" s="45" t="s">
        <v>32</v>
      </c>
      <c r="D39" s="52"/>
      <c r="E39" s="52"/>
      <c r="F39" s="52"/>
      <c r="G39" s="52"/>
      <c r="H39" s="81"/>
      <c r="I39" s="81"/>
      <c r="J39" s="81"/>
      <c r="K39" s="81"/>
      <c r="L39" s="90">
        <f t="shared" si="1"/>
        <v>0</v>
      </c>
      <c r="M39" s="8"/>
      <c r="N39" s="8"/>
      <c r="O39" s="8"/>
      <c r="P39" s="8"/>
    </row>
    <row r="40" spans="1:16" ht="18.75">
      <c r="A40" s="189"/>
      <c r="B40" s="189"/>
      <c r="C40" s="45" t="s">
        <v>33</v>
      </c>
      <c r="D40" s="53">
        <v>510</v>
      </c>
      <c r="E40" s="53" t="s">
        <v>35</v>
      </c>
      <c r="F40" s="53"/>
      <c r="G40" s="53" t="s">
        <v>71</v>
      </c>
      <c r="H40" s="81">
        <f aca="true" t="shared" si="2" ref="H40:L42">H45+H50+H55</f>
        <v>10120.417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1">
        <f t="shared" si="2"/>
        <v>10120.417</v>
      </c>
      <c r="M40" s="8"/>
      <c r="N40" s="8"/>
      <c r="O40" s="8"/>
      <c r="P40" s="8"/>
    </row>
    <row r="41" spans="1:16" ht="18.75">
      <c r="A41" s="189"/>
      <c r="B41" s="189"/>
      <c r="C41" s="47" t="s">
        <v>126</v>
      </c>
      <c r="D41" s="51"/>
      <c r="E41" s="51"/>
      <c r="F41" s="51"/>
      <c r="G41" s="51"/>
      <c r="H41" s="78">
        <f t="shared" si="2"/>
        <v>47.7</v>
      </c>
      <c r="I41" s="78">
        <f t="shared" si="2"/>
        <v>20</v>
      </c>
      <c r="J41" s="78">
        <f t="shared" si="2"/>
        <v>20</v>
      </c>
      <c r="K41" s="78">
        <f t="shared" si="2"/>
        <v>20</v>
      </c>
      <c r="L41" s="78">
        <f t="shared" si="2"/>
        <v>107.7</v>
      </c>
      <c r="M41" s="8"/>
      <c r="N41" s="8"/>
      <c r="O41" s="8"/>
      <c r="P41" s="8"/>
    </row>
    <row r="42" spans="1:16" ht="37.5">
      <c r="A42" s="102"/>
      <c r="B42" s="102"/>
      <c r="C42" s="47" t="s">
        <v>204</v>
      </c>
      <c r="D42" s="51"/>
      <c r="E42" s="51"/>
      <c r="F42" s="51"/>
      <c r="G42" s="51"/>
      <c r="H42" s="78">
        <f t="shared" si="2"/>
        <v>193</v>
      </c>
      <c r="I42" s="78">
        <f t="shared" si="2"/>
        <v>0</v>
      </c>
      <c r="J42" s="78">
        <f t="shared" si="2"/>
        <v>0</v>
      </c>
      <c r="K42" s="78">
        <f t="shared" si="2"/>
        <v>0</v>
      </c>
      <c r="L42" s="78">
        <f t="shared" si="2"/>
        <v>193</v>
      </c>
      <c r="M42" s="8"/>
      <c r="N42" s="8"/>
      <c r="O42" s="8"/>
      <c r="P42" s="8"/>
    </row>
    <row r="43" spans="1:16" ht="18.75" customHeight="1">
      <c r="A43" s="191" t="s">
        <v>205</v>
      </c>
      <c r="B43" s="188" t="s">
        <v>182</v>
      </c>
      <c r="C43" s="45" t="s">
        <v>31</v>
      </c>
      <c r="D43" s="52"/>
      <c r="E43" s="52"/>
      <c r="F43" s="52"/>
      <c r="G43" s="52"/>
      <c r="H43" s="78">
        <f>H46</f>
        <v>47.7</v>
      </c>
      <c r="I43" s="78">
        <f>I46</f>
        <v>20</v>
      </c>
      <c r="J43" s="78">
        <f>J46</f>
        <v>20</v>
      </c>
      <c r="K43" s="78">
        <f>K46</f>
        <v>20</v>
      </c>
      <c r="L43" s="90">
        <f t="shared" si="1"/>
        <v>107.7</v>
      </c>
      <c r="M43" s="8"/>
      <c r="N43" s="8"/>
      <c r="O43" s="8"/>
      <c r="P43" s="8"/>
    </row>
    <row r="44" spans="1:16" ht="18.75">
      <c r="A44" s="192"/>
      <c r="B44" s="189"/>
      <c r="C44" s="45" t="s">
        <v>32</v>
      </c>
      <c r="D44" s="52"/>
      <c r="E44" s="52"/>
      <c r="F44" s="52"/>
      <c r="G44" s="52"/>
      <c r="H44" s="78">
        <v>0</v>
      </c>
      <c r="I44" s="78">
        <v>0</v>
      </c>
      <c r="J44" s="78">
        <v>0</v>
      </c>
      <c r="K44" s="78">
        <v>0</v>
      </c>
      <c r="L44" s="90">
        <f t="shared" si="1"/>
        <v>0</v>
      </c>
      <c r="M44" s="8"/>
      <c r="N44" s="8"/>
      <c r="O44" s="8"/>
      <c r="P44" s="8"/>
    </row>
    <row r="45" spans="1:16" ht="18.75">
      <c r="A45" s="192"/>
      <c r="B45" s="189"/>
      <c r="C45" s="45" t="s">
        <v>33</v>
      </c>
      <c r="D45" s="52"/>
      <c r="E45" s="52"/>
      <c r="F45" s="52"/>
      <c r="G45" s="52"/>
      <c r="H45" s="78">
        <v>0</v>
      </c>
      <c r="I45" s="78">
        <v>0</v>
      </c>
      <c r="J45" s="78">
        <v>0</v>
      </c>
      <c r="K45" s="78">
        <v>0</v>
      </c>
      <c r="L45" s="90">
        <f t="shared" si="1"/>
        <v>0</v>
      </c>
      <c r="M45" s="8"/>
      <c r="N45" s="8"/>
      <c r="O45" s="8"/>
      <c r="P45" s="8"/>
    </row>
    <row r="46" spans="1:16" ht="127.5" customHeight="1">
      <c r="A46" s="192"/>
      <c r="B46" s="189"/>
      <c r="C46" s="47" t="s">
        <v>126</v>
      </c>
      <c r="D46" s="52"/>
      <c r="E46" s="52"/>
      <c r="F46" s="52"/>
      <c r="G46" s="52"/>
      <c r="H46" s="78">
        <v>47.7</v>
      </c>
      <c r="I46" s="78">
        <v>20</v>
      </c>
      <c r="J46" s="78">
        <v>20</v>
      </c>
      <c r="K46" s="78">
        <v>20</v>
      </c>
      <c r="L46" s="90">
        <f t="shared" si="1"/>
        <v>107.7</v>
      </c>
      <c r="M46" s="8"/>
      <c r="N46" s="8"/>
      <c r="O46" s="8"/>
      <c r="P46" s="8"/>
    </row>
    <row r="47" spans="1:16" ht="45" customHeight="1">
      <c r="A47" s="193"/>
      <c r="B47" s="190"/>
      <c r="C47" s="47" t="s">
        <v>204</v>
      </c>
      <c r="D47" s="52"/>
      <c r="E47" s="52"/>
      <c r="F47" s="52"/>
      <c r="G47" s="52"/>
      <c r="H47" s="78"/>
      <c r="I47" s="78"/>
      <c r="J47" s="78"/>
      <c r="K47" s="78"/>
      <c r="L47" s="90">
        <f t="shared" si="1"/>
        <v>0</v>
      </c>
      <c r="M47" s="8"/>
      <c r="N47" s="8"/>
      <c r="O47" s="8"/>
      <c r="P47" s="8"/>
    </row>
    <row r="48" spans="1:16" ht="23.25" customHeight="1">
      <c r="A48" s="188" t="s">
        <v>206</v>
      </c>
      <c r="B48" s="188" t="s">
        <v>168</v>
      </c>
      <c r="C48" s="45" t="s">
        <v>31</v>
      </c>
      <c r="D48" s="52"/>
      <c r="E48" s="52"/>
      <c r="F48" s="52"/>
      <c r="G48" s="52"/>
      <c r="H48" s="78">
        <f>H50</f>
        <v>10120.417</v>
      </c>
      <c r="I48" s="78">
        <f>I50</f>
        <v>0</v>
      </c>
      <c r="J48" s="78">
        <f>J50</f>
        <v>0</v>
      </c>
      <c r="K48" s="78">
        <f>K50</f>
        <v>0</v>
      </c>
      <c r="L48" s="90">
        <f t="shared" si="1"/>
        <v>10120.417</v>
      </c>
      <c r="M48" s="8"/>
      <c r="N48" s="8"/>
      <c r="O48" s="8"/>
      <c r="P48" s="8"/>
    </row>
    <row r="49" spans="1:16" ht="19.5" customHeight="1">
      <c r="A49" s="189"/>
      <c r="B49" s="189"/>
      <c r="C49" s="45" t="s">
        <v>32</v>
      </c>
      <c r="D49" s="52"/>
      <c r="E49" s="52"/>
      <c r="F49" s="52"/>
      <c r="G49" s="52"/>
      <c r="H49" s="70"/>
      <c r="I49" s="78"/>
      <c r="J49" s="78"/>
      <c r="K49" s="78"/>
      <c r="L49" s="90">
        <f t="shared" si="1"/>
        <v>0</v>
      </c>
      <c r="M49" s="8"/>
      <c r="N49" s="8"/>
      <c r="O49" s="8"/>
      <c r="P49" s="8"/>
    </row>
    <row r="50" spans="1:16" ht="16.5" customHeight="1">
      <c r="A50" s="189"/>
      <c r="B50" s="189"/>
      <c r="C50" s="45" t="s">
        <v>33</v>
      </c>
      <c r="D50" s="52"/>
      <c r="E50" s="52"/>
      <c r="F50" s="52"/>
      <c r="G50" s="52"/>
      <c r="H50" s="86">
        <v>10120.417</v>
      </c>
      <c r="I50" s="78">
        <v>0</v>
      </c>
      <c r="J50" s="78">
        <v>0</v>
      </c>
      <c r="K50" s="78">
        <v>0</v>
      </c>
      <c r="L50" s="90">
        <f t="shared" si="1"/>
        <v>10120.417</v>
      </c>
      <c r="M50" s="8"/>
      <c r="N50" s="8"/>
      <c r="O50" s="8"/>
      <c r="P50" s="8"/>
    </row>
    <row r="51" spans="1:16" ht="99.75" customHeight="1">
      <c r="A51" s="189"/>
      <c r="B51" s="189"/>
      <c r="C51" s="47" t="s">
        <v>126</v>
      </c>
      <c r="D51" s="52"/>
      <c r="E51" s="52"/>
      <c r="F51" s="52"/>
      <c r="G51" s="52"/>
      <c r="H51" s="86">
        <v>0</v>
      </c>
      <c r="I51" s="78">
        <v>0</v>
      </c>
      <c r="J51" s="78">
        <v>0</v>
      </c>
      <c r="K51" s="78">
        <v>0</v>
      </c>
      <c r="L51" s="90">
        <f t="shared" si="1"/>
        <v>0</v>
      </c>
      <c r="M51" s="8"/>
      <c r="N51" s="8"/>
      <c r="O51" s="8"/>
      <c r="P51" s="8"/>
    </row>
    <row r="52" spans="1:16" ht="54.75" customHeight="1">
      <c r="A52" s="190"/>
      <c r="B52" s="190"/>
      <c r="C52" s="47" t="s">
        <v>204</v>
      </c>
      <c r="D52" s="52"/>
      <c r="E52" s="52"/>
      <c r="F52" s="52"/>
      <c r="G52" s="52"/>
      <c r="H52" s="86">
        <v>0</v>
      </c>
      <c r="I52" s="78">
        <v>0</v>
      </c>
      <c r="J52" s="78">
        <v>0</v>
      </c>
      <c r="K52" s="78">
        <v>0</v>
      </c>
      <c r="L52" s="90">
        <f t="shared" si="1"/>
        <v>0</v>
      </c>
      <c r="M52" s="8"/>
      <c r="N52" s="8"/>
      <c r="O52" s="8"/>
      <c r="P52" s="8"/>
    </row>
    <row r="53" spans="1:16" ht="29.25" customHeight="1">
      <c r="A53" s="191" t="s">
        <v>207</v>
      </c>
      <c r="B53" s="188" t="s">
        <v>194</v>
      </c>
      <c r="C53" s="45" t="s">
        <v>31</v>
      </c>
      <c r="D53" s="52"/>
      <c r="E53" s="52"/>
      <c r="F53" s="52"/>
      <c r="G53" s="52"/>
      <c r="H53" s="86">
        <v>193</v>
      </c>
      <c r="I53" s="78">
        <v>0</v>
      </c>
      <c r="J53" s="78">
        <v>0</v>
      </c>
      <c r="K53" s="78">
        <v>0</v>
      </c>
      <c r="L53" s="90">
        <f t="shared" si="1"/>
        <v>193</v>
      </c>
      <c r="M53" s="8"/>
      <c r="N53" s="8"/>
      <c r="O53" s="8"/>
      <c r="P53" s="8"/>
    </row>
    <row r="54" spans="1:16" ht="25.5" customHeight="1">
      <c r="A54" s="192"/>
      <c r="B54" s="189"/>
      <c r="C54" s="45" t="s">
        <v>32</v>
      </c>
      <c r="D54" s="52"/>
      <c r="E54" s="52"/>
      <c r="F54" s="52"/>
      <c r="G54" s="52"/>
      <c r="H54" s="86"/>
      <c r="I54" s="78"/>
      <c r="J54" s="78"/>
      <c r="K54" s="78"/>
      <c r="L54" s="90">
        <f t="shared" si="1"/>
        <v>0</v>
      </c>
      <c r="M54" s="8"/>
      <c r="N54" s="8"/>
      <c r="O54" s="8"/>
      <c r="P54" s="8"/>
    </row>
    <row r="55" spans="1:16" ht="27" customHeight="1">
      <c r="A55" s="192"/>
      <c r="B55" s="189"/>
      <c r="C55" s="45" t="s">
        <v>33</v>
      </c>
      <c r="D55" s="52"/>
      <c r="E55" s="52"/>
      <c r="F55" s="52"/>
      <c r="G55" s="52"/>
      <c r="H55" s="86">
        <v>0</v>
      </c>
      <c r="I55" s="78">
        <v>0</v>
      </c>
      <c r="J55" s="78">
        <v>0</v>
      </c>
      <c r="K55" s="78">
        <v>0</v>
      </c>
      <c r="L55" s="90">
        <f t="shared" si="1"/>
        <v>0</v>
      </c>
      <c r="M55" s="8"/>
      <c r="N55" s="8"/>
      <c r="O55" s="8"/>
      <c r="P55" s="8"/>
    </row>
    <row r="56" spans="1:16" ht="20.25" customHeight="1">
      <c r="A56" s="192"/>
      <c r="B56" s="189"/>
      <c r="C56" s="47" t="s">
        <v>126</v>
      </c>
      <c r="D56" s="52"/>
      <c r="E56" s="52"/>
      <c r="F56" s="52"/>
      <c r="G56" s="52"/>
      <c r="H56" s="86">
        <v>0</v>
      </c>
      <c r="I56" s="78">
        <v>0</v>
      </c>
      <c r="J56" s="78">
        <v>0</v>
      </c>
      <c r="K56" s="78">
        <v>0</v>
      </c>
      <c r="L56" s="90">
        <f t="shared" si="1"/>
        <v>0</v>
      </c>
      <c r="M56" s="8"/>
      <c r="N56" s="8"/>
      <c r="O56" s="8"/>
      <c r="P56" s="8"/>
    </row>
    <row r="57" spans="1:16" ht="42.75" customHeight="1">
      <c r="A57" s="193"/>
      <c r="B57" s="190"/>
      <c r="C57" s="47" t="s">
        <v>204</v>
      </c>
      <c r="D57" s="52"/>
      <c r="E57" s="52"/>
      <c r="F57" s="52"/>
      <c r="G57" s="52"/>
      <c r="H57" s="86">
        <v>193</v>
      </c>
      <c r="I57" s="78">
        <v>0</v>
      </c>
      <c r="J57" s="78">
        <v>0</v>
      </c>
      <c r="K57" s="78">
        <v>0</v>
      </c>
      <c r="L57" s="90">
        <f t="shared" si="1"/>
        <v>193</v>
      </c>
      <c r="M57" s="8"/>
      <c r="N57" s="8"/>
      <c r="O57" s="8"/>
      <c r="P57" s="8"/>
    </row>
    <row r="58" spans="1:16" ht="18.75" customHeight="1">
      <c r="A58" s="191" t="s">
        <v>30</v>
      </c>
      <c r="B58" s="188" t="s">
        <v>130</v>
      </c>
      <c r="C58" s="45" t="s">
        <v>31</v>
      </c>
      <c r="D58" s="52"/>
      <c r="E58" s="52"/>
      <c r="F58" s="52"/>
      <c r="G58" s="52"/>
      <c r="H58" s="82">
        <f>H60+H61+H62</f>
        <v>0</v>
      </c>
      <c r="I58" s="82">
        <f>I60+I61+I62</f>
        <v>0</v>
      </c>
      <c r="J58" s="82">
        <f>J60+J61+J62</f>
        <v>0</v>
      </c>
      <c r="K58" s="82">
        <f>K60+K61+K62</f>
        <v>0</v>
      </c>
      <c r="L58" s="82">
        <f>L60+L61+L62</f>
        <v>0</v>
      </c>
      <c r="M58" s="8"/>
      <c r="N58" s="8"/>
      <c r="O58" s="8"/>
      <c r="P58" s="8"/>
    </row>
    <row r="59" spans="1:16" ht="18.75">
      <c r="A59" s="192"/>
      <c r="B59" s="189"/>
      <c r="C59" s="45" t="s">
        <v>32</v>
      </c>
      <c r="D59" s="52"/>
      <c r="E59" s="52"/>
      <c r="F59" s="52"/>
      <c r="G59" s="52"/>
      <c r="H59" s="81"/>
      <c r="I59" s="81"/>
      <c r="J59" s="81"/>
      <c r="K59" s="81"/>
      <c r="L59" s="90">
        <f t="shared" si="1"/>
        <v>0</v>
      </c>
      <c r="M59" s="8"/>
      <c r="N59" s="8"/>
      <c r="O59" s="8"/>
      <c r="P59" s="8"/>
    </row>
    <row r="60" spans="1:16" ht="18.75">
      <c r="A60" s="192"/>
      <c r="B60" s="189"/>
      <c r="C60" s="45" t="s">
        <v>33</v>
      </c>
      <c r="D60" s="52"/>
      <c r="E60" s="52"/>
      <c r="F60" s="52"/>
      <c r="G60" s="52"/>
      <c r="H60" s="81">
        <v>0</v>
      </c>
      <c r="I60" s="81">
        <v>0</v>
      </c>
      <c r="J60" s="81">
        <v>0</v>
      </c>
      <c r="K60" s="81">
        <v>0</v>
      </c>
      <c r="L60" s="81">
        <f>H60+I60+J60+K60</f>
        <v>0</v>
      </c>
      <c r="M60" s="8"/>
      <c r="N60" s="8"/>
      <c r="O60" s="8"/>
      <c r="P60" s="8"/>
    </row>
    <row r="61" spans="1:16" ht="18.75">
      <c r="A61" s="192"/>
      <c r="B61" s="189"/>
      <c r="C61" s="47" t="s">
        <v>126</v>
      </c>
      <c r="D61" s="51"/>
      <c r="E61" s="51"/>
      <c r="F61" s="51"/>
      <c r="G61" s="51"/>
      <c r="H61" s="81">
        <v>0</v>
      </c>
      <c r="I61" s="81">
        <v>0</v>
      </c>
      <c r="J61" s="81">
        <v>0</v>
      </c>
      <c r="K61" s="81">
        <v>0</v>
      </c>
      <c r="L61" s="90">
        <f t="shared" si="1"/>
        <v>0</v>
      </c>
      <c r="M61" s="8"/>
      <c r="N61" s="8"/>
      <c r="O61" s="8"/>
      <c r="P61" s="8"/>
    </row>
    <row r="62" spans="1:16" ht="37.5">
      <c r="A62" s="193"/>
      <c r="B62" s="190"/>
      <c r="C62" s="47" t="s">
        <v>204</v>
      </c>
      <c r="D62" s="51"/>
      <c r="E62" s="51"/>
      <c r="F62" s="51"/>
      <c r="G62" s="51"/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"/>
      <c r="N62" s="8"/>
      <c r="O62" s="8"/>
      <c r="P62" s="8"/>
    </row>
    <row r="63" spans="1:16" ht="18.75" customHeight="1">
      <c r="A63" s="191" t="s">
        <v>113</v>
      </c>
      <c r="B63" s="188" t="s">
        <v>103</v>
      </c>
      <c r="C63" s="45" t="s">
        <v>31</v>
      </c>
      <c r="D63" s="30"/>
      <c r="E63" s="30"/>
      <c r="F63" s="30"/>
      <c r="G63" s="30"/>
      <c r="H63" s="90">
        <f>H65+H66+H67</f>
        <v>3430.9</v>
      </c>
      <c r="I63" s="90">
        <f>I65+I66+I67</f>
        <v>3606.5</v>
      </c>
      <c r="J63" s="90">
        <f>J65+J66+J67</f>
        <v>3606.5</v>
      </c>
      <c r="K63" s="90">
        <f>K65+K66+K67</f>
        <v>3606.5</v>
      </c>
      <c r="L63" s="90">
        <f>L65+L66+L67</f>
        <v>14250.4</v>
      </c>
      <c r="M63" s="8"/>
      <c r="N63" s="8"/>
      <c r="O63" s="8"/>
      <c r="P63" s="8"/>
    </row>
    <row r="64" spans="1:16" ht="18.75">
      <c r="A64" s="192"/>
      <c r="B64" s="189"/>
      <c r="C64" s="45" t="s">
        <v>32</v>
      </c>
      <c r="D64" s="30"/>
      <c r="E64" s="30"/>
      <c r="F64" s="30"/>
      <c r="G64" s="30"/>
      <c r="H64" s="54"/>
      <c r="I64" s="54"/>
      <c r="J64" s="54"/>
      <c r="K64" s="54"/>
      <c r="L64" s="90">
        <f aca="true" t="shared" si="3" ref="L64:L97">H64+I64+J64+K64</f>
        <v>0</v>
      </c>
      <c r="M64" s="8"/>
      <c r="N64" s="8"/>
      <c r="O64" s="8"/>
      <c r="P64" s="8"/>
    </row>
    <row r="65" spans="1:16" ht="18.75">
      <c r="A65" s="192"/>
      <c r="B65" s="189"/>
      <c r="C65" s="45" t="s">
        <v>33</v>
      </c>
      <c r="D65" s="30"/>
      <c r="E65" s="30"/>
      <c r="F65" s="30"/>
      <c r="G65" s="30"/>
      <c r="H65" s="54">
        <f aca="true" t="shared" si="4" ref="H65:L67">H70</f>
        <v>109.8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54">
        <f t="shared" si="4"/>
        <v>109.8</v>
      </c>
      <c r="M65" s="8"/>
      <c r="N65" s="8"/>
      <c r="O65" s="8"/>
      <c r="P65" s="8"/>
    </row>
    <row r="66" spans="1:16" ht="18.75">
      <c r="A66" s="192"/>
      <c r="B66" s="189"/>
      <c r="C66" s="47" t="s">
        <v>126</v>
      </c>
      <c r="D66" s="9"/>
      <c r="E66" s="9"/>
      <c r="F66" s="9"/>
      <c r="G66" s="9"/>
      <c r="H66" s="54">
        <v>3321.1</v>
      </c>
      <c r="I66" s="54">
        <f t="shared" si="4"/>
        <v>3606.5</v>
      </c>
      <c r="J66" s="54">
        <f t="shared" si="4"/>
        <v>3606.5</v>
      </c>
      <c r="K66" s="54">
        <f t="shared" si="4"/>
        <v>3606.5</v>
      </c>
      <c r="L66" s="90">
        <f>H66+I66+J66+K66</f>
        <v>14140.6</v>
      </c>
      <c r="M66" s="8"/>
      <c r="N66" s="8"/>
      <c r="O66" s="8"/>
      <c r="P66" s="8"/>
    </row>
    <row r="67" spans="1:16" ht="37.5">
      <c r="A67" s="193"/>
      <c r="B67" s="190"/>
      <c r="C67" s="47" t="s">
        <v>204</v>
      </c>
      <c r="D67" s="9"/>
      <c r="E67" s="9"/>
      <c r="F67" s="9"/>
      <c r="G67" s="9"/>
      <c r="H67" s="54">
        <f t="shared" si="4"/>
        <v>0</v>
      </c>
      <c r="I67" s="54">
        <f t="shared" si="4"/>
        <v>0</v>
      </c>
      <c r="J67" s="54">
        <f t="shared" si="4"/>
        <v>0</v>
      </c>
      <c r="K67" s="54">
        <f t="shared" si="4"/>
        <v>0</v>
      </c>
      <c r="L67" s="54">
        <f t="shared" si="4"/>
        <v>0</v>
      </c>
      <c r="M67" s="8"/>
      <c r="N67" s="8"/>
      <c r="O67" s="8"/>
      <c r="P67" s="8"/>
    </row>
    <row r="68" spans="1:16" ht="18.75" customHeight="1">
      <c r="A68" s="191" t="s">
        <v>200</v>
      </c>
      <c r="B68" s="188" t="s">
        <v>129</v>
      </c>
      <c r="C68" s="45" t="s">
        <v>31</v>
      </c>
      <c r="D68" s="30"/>
      <c r="E68" s="30"/>
      <c r="F68" s="30"/>
      <c r="G68" s="30"/>
      <c r="H68" s="54">
        <v>3321.1</v>
      </c>
      <c r="I68" s="54">
        <f>I71</f>
        <v>3606.5</v>
      </c>
      <c r="J68" s="54">
        <f>J71</f>
        <v>3606.5</v>
      </c>
      <c r="K68" s="54">
        <f>K71</f>
        <v>3606.5</v>
      </c>
      <c r="L68" s="90">
        <f>H68+I68+J68+K68</f>
        <v>14140.6</v>
      </c>
      <c r="M68" s="8"/>
      <c r="N68" s="8"/>
      <c r="O68" s="8"/>
      <c r="P68" s="8"/>
    </row>
    <row r="69" spans="1:16" ht="18.75">
      <c r="A69" s="192"/>
      <c r="B69" s="189"/>
      <c r="C69" s="45" t="s">
        <v>32</v>
      </c>
      <c r="D69" s="30"/>
      <c r="E69" s="30"/>
      <c r="F69" s="30"/>
      <c r="G69" s="30"/>
      <c r="H69" s="73"/>
      <c r="I69" s="54"/>
      <c r="J69" s="54"/>
      <c r="K69" s="54"/>
      <c r="L69" s="90">
        <f t="shared" si="3"/>
        <v>0</v>
      </c>
      <c r="M69" s="8"/>
      <c r="N69" s="8"/>
      <c r="O69" s="8"/>
      <c r="P69" s="8"/>
    </row>
    <row r="70" spans="1:16" ht="18.75">
      <c r="A70" s="192"/>
      <c r="B70" s="189"/>
      <c r="C70" s="45" t="s">
        <v>33</v>
      </c>
      <c r="D70" s="48"/>
      <c r="E70" s="48"/>
      <c r="F70" s="48"/>
      <c r="G70" s="48"/>
      <c r="H70" s="73">
        <v>109.8</v>
      </c>
      <c r="I70" s="54">
        <v>0</v>
      </c>
      <c r="J70" s="54">
        <v>0</v>
      </c>
      <c r="K70" s="54">
        <v>0</v>
      </c>
      <c r="L70" s="90">
        <f t="shared" si="3"/>
        <v>109.8</v>
      </c>
      <c r="M70" s="8"/>
      <c r="N70" s="8"/>
      <c r="O70" s="8"/>
      <c r="P70" s="8"/>
    </row>
    <row r="71" spans="1:16" ht="18.75">
      <c r="A71" s="192"/>
      <c r="B71" s="189"/>
      <c r="C71" s="47" t="s">
        <v>126</v>
      </c>
      <c r="D71" s="9"/>
      <c r="E71" s="9"/>
      <c r="F71" s="9"/>
      <c r="G71" s="9"/>
      <c r="H71" s="54">
        <v>3425.439</v>
      </c>
      <c r="I71" s="54">
        <v>3606.5</v>
      </c>
      <c r="J71" s="54">
        <v>3606.5</v>
      </c>
      <c r="K71" s="54">
        <v>3606.5</v>
      </c>
      <c r="L71" s="90">
        <f t="shared" si="3"/>
        <v>14244.939</v>
      </c>
      <c r="M71" s="8"/>
      <c r="N71" s="8"/>
      <c r="O71" s="8"/>
      <c r="P71" s="8"/>
    </row>
    <row r="72" spans="1:16" ht="37.5">
      <c r="A72" s="193"/>
      <c r="B72" s="190"/>
      <c r="C72" s="47" t="s">
        <v>204</v>
      </c>
      <c r="D72" s="9"/>
      <c r="E72" s="9"/>
      <c r="F72" s="9"/>
      <c r="G72" s="9"/>
      <c r="H72" s="54">
        <v>0</v>
      </c>
      <c r="I72" s="54">
        <v>0</v>
      </c>
      <c r="J72" s="54">
        <v>0</v>
      </c>
      <c r="K72" s="54">
        <v>0</v>
      </c>
      <c r="L72" s="90">
        <f t="shared" si="3"/>
        <v>0</v>
      </c>
      <c r="M72" s="8"/>
      <c r="N72" s="8"/>
      <c r="O72" s="8"/>
      <c r="P72" s="8"/>
    </row>
    <row r="73" spans="1:16" ht="18.75">
      <c r="A73" s="191"/>
      <c r="B73" s="188" t="s">
        <v>211</v>
      </c>
      <c r="C73" s="45" t="s">
        <v>31</v>
      </c>
      <c r="D73" s="9"/>
      <c r="E73" s="9"/>
      <c r="F73" s="9"/>
      <c r="G73" s="9"/>
      <c r="H73" s="54">
        <f>H75+H76</f>
        <v>13008.97</v>
      </c>
      <c r="I73" s="54">
        <f>I75+I76</f>
        <v>16770.6</v>
      </c>
      <c r="J73" s="54">
        <f>J75+J76</f>
        <v>14220.6</v>
      </c>
      <c r="K73" s="54">
        <f>K75+K76</f>
        <v>14170.6</v>
      </c>
      <c r="L73" s="54">
        <f>L75+L76</f>
        <v>58170.77</v>
      </c>
      <c r="M73" s="8"/>
      <c r="N73" s="8"/>
      <c r="O73" s="8"/>
      <c r="P73" s="8"/>
    </row>
    <row r="74" spans="1:16" ht="18.75">
      <c r="A74" s="192"/>
      <c r="B74" s="189"/>
      <c r="C74" s="45" t="s">
        <v>32</v>
      </c>
      <c r="D74" s="9"/>
      <c r="E74" s="9"/>
      <c r="F74" s="9"/>
      <c r="G74" s="9"/>
      <c r="H74" s="54"/>
      <c r="I74" s="54"/>
      <c r="J74" s="54"/>
      <c r="K74" s="54"/>
      <c r="L74" s="90"/>
      <c r="M74" s="8"/>
      <c r="N74" s="8"/>
      <c r="O74" s="8"/>
      <c r="P74" s="8"/>
    </row>
    <row r="75" spans="1:16" ht="18.75">
      <c r="A75" s="192"/>
      <c r="B75" s="189"/>
      <c r="C75" s="45" t="s">
        <v>33</v>
      </c>
      <c r="D75" s="9"/>
      <c r="E75" s="9"/>
      <c r="F75" s="9"/>
      <c r="G75" s="9"/>
      <c r="H75" s="54">
        <f>H80</f>
        <v>12508.5</v>
      </c>
      <c r="I75" s="54">
        <f>I80</f>
        <v>13840.6</v>
      </c>
      <c r="J75" s="54">
        <f>J80</f>
        <v>13840.6</v>
      </c>
      <c r="K75" s="54">
        <f>K80</f>
        <v>13840.6</v>
      </c>
      <c r="L75" s="54">
        <f>L80</f>
        <v>54030.299999999996</v>
      </c>
      <c r="M75" s="8"/>
      <c r="N75" s="8"/>
      <c r="O75" s="8"/>
      <c r="P75" s="8"/>
    </row>
    <row r="76" spans="1:16" ht="18.75">
      <c r="A76" s="192"/>
      <c r="B76" s="189"/>
      <c r="C76" s="47" t="s">
        <v>126</v>
      </c>
      <c r="D76" s="9"/>
      <c r="E76" s="9"/>
      <c r="F76" s="9"/>
      <c r="G76" s="9"/>
      <c r="H76" s="54">
        <f>H81+H86+H91+H96</f>
        <v>500.46999999999997</v>
      </c>
      <c r="I76" s="54">
        <f>I81+I86+I91+I96</f>
        <v>2930</v>
      </c>
      <c r="J76" s="54">
        <f>J81+J86+J91+J96</f>
        <v>380</v>
      </c>
      <c r="K76" s="54">
        <f>K81+K86+K91+K96</f>
        <v>330</v>
      </c>
      <c r="L76" s="54">
        <f>H76+I76+J76+K76</f>
        <v>4140.469999999999</v>
      </c>
      <c r="M76" s="8"/>
      <c r="N76" s="8"/>
      <c r="O76" s="8"/>
      <c r="P76" s="8"/>
    </row>
    <row r="77" spans="1:16" ht="37.5">
      <c r="A77" s="193"/>
      <c r="B77" s="190"/>
      <c r="C77" s="47" t="s">
        <v>204</v>
      </c>
      <c r="D77" s="9"/>
      <c r="E77" s="9"/>
      <c r="F77" s="9"/>
      <c r="G77" s="9"/>
      <c r="H77" s="54">
        <v>0</v>
      </c>
      <c r="I77" s="54">
        <v>0</v>
      </c>
      <c r="J77" s="54">
        <v>0</v>
      </c>
      <c r="K77" s="54">
        <v>0</v>
      </c>
      <c r="L77" s="90">
        <v>0</v>
      </c>
      <c r="M77" s="8"/>
      <c r="N77" s="8"/>
      <c r="O77" s="8"/>
      <c r="P77" s="8"/>
    </row>
    <row r="78" spans="1:16" ht="18.75" customHeight="1">
      <c r="A78" s="191" t="s">
        <v>124</v>
      </c>
      <c r="B78" s="188" t="s">
        <v>183</v>
      </c>
      <c r="C78" s="45" t="s">
        <v>31</v>
      </c>
      <c r="D78" s="49"/>
      <c r="E78" s="49"/>
      <c r="F78" s="49"/>
      <c r="G78" s="49"/>
      <c r="H78" s="54">
        <f>H80+H81+H82</f>
        <v>12508.5</v>
      </c>
      <c r="I78" s="54">
        <v>13840.6</v>
      </c>
      <c r="J78" s="54">
        <f>J80+J81+J82</f>
        <v>13840.6</v>
      </c>
      <c r="K78" s="54">
        <f>K80+K81+K82</f>
        <v>13840.6</v>
      </c>
      <c r="L78" s="54">
        <f>L80+L81+L82</f>
        <v>54030.299999999996</v>
      </c>
      <c r="M78" s="7"/>
      <c r="N78" s="7"/>
      <c r="O78" s="7"/>
      <c r="P78" s="7"/>
    </row>
    <row r="79" spans="1:16" ht="18.75">
      <c r="A79" s="192"/>
      <c r="B79" s="189"/>
      <c r="C79" s="45" t="s">
        <v>32</v>
      </c>
      <c r="D79" s="49"/>
      <c r="E79" s="49"/>
      <c r="F79" s="49"/>
      <c r="G79" s="49"/>
      <c r="H79" s="54"/>
      <c r="I79" s="54"/>
      <c r="J79" s="54"/>
      <c r="K79" s="54"/>
      <c r="L79" s="90">
        <f t="shared" si="3"/>
        <v>0</v>
      </c>
      <c r="M79" s="7"/>
      <c r="N79" s="7"/>
      <c r="O79" s="7"/>
      <c r="P79" s="7"/>
    </row>
    <row r="80" spans="1:16" ht="18.75">
      <c r="A80" s="192"/>
      <c r="B80" s="189"/>
      <c r="C80" s="45" t="s">
        <v>33</v>
      </c>
      <c r="D80" s="48"/>
      <c r="E80" s="48"/>
      <c r="F80" s="48"/>
      <c r="G80" s="48"/>
      <c r="H80" s="54">
        <v>12508.5</v>
      </c>
      <c r="I80" s="54">
        <v>13840.6</v>
      </c>
      <c r="J80" s="54">
        <v>13840.6</v>
      </c>
      <c r="K80" s="54">
        <v>13840.6</v>
      </c>
      <c r="L80" s="90">
        <f t="shared" si="3"/>
        <v>54030.299999999996</v>
      </c>
      <c r="M80" s="7"/>
      <c r="N80" s="7"/>
      <c r="O80" s="7"/>
      <c r="P80" s="7"/>
    </row>
    <row r="81" spans="1:16" ht="18.75">
      <c r="A81" s="192"/>
      <c r="B81" s="189"/>
      <c r="C81" s="47" t="s">
        <v>126</v>
      </c>
      <c r="D81" s="49"/>
      <c r="E81" s="49"/>
      <c r="F81" s="49"/>
      <c r="G81" s="49"/>
      <c r="H81" s="54">
        <v>0</v>
      </c>
      <c r="I81" s="54">
        <v>0</v>
      </c>
      <c r="J81" s="54">
        <v>0</v>
      </c>
      <c r="K81" s="54">
        <v>0</v>
      </c>
      <c r="L81" s="90">
        <f t="shared" si="3"/>
        <v>0</v>
      </c>
      <c r="M81" s="7"/>
      <c r="N81" s="7"/>
      <c r="O81" s="7"/>
      <c r="P81" s="7"/>
    </row>
    <row r="82" spans="1:16" ht="37.5">
      <c r="A82" s="193"/>
      <c r="B82" s="190"/>
      <c r="C82" s="47" t="s">
        <v>204</v>
      </c>
      <c r="D82" s="49"/>
      <c r="E82" s="49"/>
      <c r="F82" s="49"/>
      <c r="G82" s="49"/>
      <c r="H82" s="54">
        <v>0</v>
      </c>
      <c r="I82" s="54">
        <v>0</v>
      </c>
      <c r="J82" s="54">
        <v>0</v>
      </c>
      <c r="K82" s="54">
        <v>0</v>
      </c>
      <c r="L82" s="90">
        <f t="shared" si="3"/>
        <v>0</v>
      </c>
      <c r="M82" s="7"/>
      <c r="N82" s="7"/>
      <c r="O82" s="7"/>
      <c r="P82" s="7"/>
    </row>
    <row r="83" spans="1:12" ht="18.75" customHeight="1">
      <c r="A83" s="191" t="s">
        <v>125</v>
      </c>
      <c r="B83" s="188" t="s">
        <v>184</v>
      </c>
      <c r="C83" s="45" t="s">
        <v>31</v>
      </c>
      <c r="D83" s="53"/>
      <c r="E83" s="53"/>
      <c r="F83" s="53"/>
      <c r="G83" s="53"/>
      <c r="H83" s="84">
        <f>H86</f>
        <v>396.174</v>
      </c>
      <c r="I83" s="84">
        <v>2750</v>
      </c>
      <c r="J83" s="84">
        <f>J85+J86+J87</f>
        <v>200</v>
      </c>
      <c r="K83" s="84">
        <v>200</v>
      </c>
      <c r="L83" s="90">
        <f>H83</f>
        <v>396.174</v>
      </c>
    </row>
    <row r="84" spans="1:12" ht="18.75">
      <c r="A84" s="192"/>
      <c r="B84" s="189"/>
      <c r="C84" s="45" t="s">
        <v>32</v>
      </c>
      <c r="D84" s="53"/>
      <c r="E84" s="53"/>
      <c r="F84" s="53"/>
      <c r="G84" s="53"/>
      <c r="H84" s="84"/>
      <c r="I84" s="84"/>
      <c r="J84" s="84"/>
      <c r="K84" s="84"/>
      <c r="L84" s="90">
        <f t="shared" si="3"/>
        <v>0</v>
      </c>
    </row>
    <row r="85" spans="1:12" ht="18.75">
      <c r="A85" s="192"/>
      <c r="B85" s="189"/>
      <c r="C85" s="45" t="s">
        <v>33</v>
      </c>
      <c r="D85" s="53"/>
      <c r="E85" s="53"/>
      <c r="F85" s="53"/>
      <c r="G85" s="53"/>
      <c r="H85" s="84">
        <v>0</v>
      </c>
      <c r="I85" s="84">
        <v>0</v>
      </c>
      <c r="J85" s="84">
        <v>0</v>
      </c>
      <c r="K85" s="84">
        <v>0</v>
      </c>
      <c r="L85" s="90">
        <f t="shared" si="3"/>
        <v>0</v>
      </c>
    </row>
    <row r="86" spans="1:12" ht="18.75">
      <c r="A86" s="192"/>
      <c r="B86" s="189"/>
      <c r="C86" s="65" t="s">
        <v>126</v>
      </c>
      <c r="D86" s="66"/>
      <c r="E86" s="66"/>
      <c r="F86" s="66"/>
      <c r="G86" s="66"/>
      <c r="H86" s="84">
        <v>396.174</v>
      </c>
      <c r="I86" s="84">
        <v>2750</v>
      </c>
      <c r="J86" s="85">
        <v>200</v>
      </c>
      <c r="K86" s="85">
        <v>200</v>
      </c>
      <c r="L86" s="90">
        <f>H86</f>
        <v>396.174</v>
      </c>
    </row>
    <row r="87" spans="1:12" ht="37.5">
      <c r="A87" s="193"/>
      <c r="B87" s="190"/>
      <c r="C87" s="47" t="s">
        <v>204</v>
      </c>
      <c r="D87" s="66"/>
      <c r="E87" s="66"/>
      <c r="F87" s="66"/>
      <c r="G87" s="66"/>
      <c r="H87" s="84">
        <v>0</v>
      </c>
      <c r="I87" s="84">
        <v>0</v>
      </c>
      <c r="J87" s="85">
        <v>0</v>
      </c>
      <c r="K87" s="85">
        <v>0</v>
      </c>
      <c r="L87" s="90">
        <f t="shared" si="3"/>
        <v>0</v>
      </c>
    </row>
    <row r="88" spans="1:12" ht="18.75" customHeight="1">
      <c r="A88" s="150" t="s">
        <v>142</v>
      </c>
      <c r="B88" s="159" t="s">
        <v>185</v>
      </c>
      <c r="C88" s="45" t="s">
        <v>31</v>
      </c>
      <c r="D88" s="67"/>
      <c r="E88" s="67"/>
      <c r="F88" s="67"/>
      <c r="G88" s="67"/>
      <c r="H88" s="86">
        <f>H90+H91+H92</f>
        <v>104.296</v>
      </c>
      <c r="I88" s="86">
        <f>I90+I91+I92</f>
        <v>150</v>
      </c>
      <c r="J88" s="86">
        <v>150</v>
      </c>
      <c r="K88" s="86">
        <v>100</v>
      </c>
      <c r="L88" s="86">
        <f>L90+L91+L92</f>
        <v>504.296</v>
      </c>
    </row>
    <row r="89" spans="1:12" ht="18.75">
      <c r="A89" s="194"/>
      <c r="B89" s="160"/>
      <c r="C89" s="45" t="s">
        <v>32</v>
      </c>
      <c r="D89" s="67"/>
      <c r="E89" s="67"/>
      <c r="F89" s="67"/>
      <c r="G89" s="67"/>
      <c r="H89" s="70"/>
      <c r="I89" s="70" t="s">
        <v>105</v>
      </c>
      <c r="J89" s="70" t="s">
        <v>105</v>
      </c>
      <c r="K89" s="70" t="s">
        <v>105</v>
      </c>
      <c r="L89" s="90" t="s">
        <v>105</v>
      </c>
    </row>
    <row r="90" spans="1:12" ht="18.75">
      <c r="A90" s="194"/>
      <c r="B90" s="160"/>
      <c r="C90" s="45" t="s">
        <v>33</v>
      </c>
      <c r="D90" s="67"/>
      <c r="E90" s="67"/>
      <c r="F90" s="67"/>
      <c r="G90" s="67"/>
      <c r="H90" s="86">
        <v>0</v>
      </c>
      <c r="I90" s="70">
        <v>0</v>
      </c>
      <c r="J90" s="70">
        <v>0</v>
      </c>
      <c r="K90" s="70">
        <v>0</v>
      </c>
      <c r="L90" s="90">
        <f t="shared" si="3"/>
        <v>0</v>
      </c>
    </row>
    <row r="91" spans="1:12" ht="24" customHeight="1">
      <c r="A91" s="194"/>
      <c r="B91" s="160"/>
      <c r="C91" s="47" t="s">
        <v>126</v>
      </c>
      <c r="D91" s="67"/>
      <c r="E91" s="67"/>
      <c r="F91" s="67"/>
      <c r="G91" s="67"/>
      <c r="H91" s="86">
        <v>104.296</v>
      </c>
      <c r="I91" s="86">
        <v>150</v>
      </c>
      <c r="J91" s="86">
        <v>150</v>
      </c>
      <c r="K91" s="86">
        <v>100</v>
      </c>
      <c r="L91" s="90">
        <f t="shared" si="3"/>
        <v>504.296</v>
      </c>
    </row>
    <row r="92" spans="1:12" ht="40.5" customHeight="1">
      <c r="A92" s="195"/>
      <c r="B92" s="161"/>
      <c r="C92" s="47" t="s">
        <v>204</v>
      </c>
      <c r="D92" s="67"/>
      <c r="E92" s="67"/>
      <c r="F92" s="67"/>
      <c r="G92" s="67"/>
      <c r="H92" s="86">
        <v>0</v>
      </c>
      <c r="I92" s="86">
        <v>0</v>
      </c>
      <c r="J92" s="86">
        <v>0</v>
      </c>
      <c r="K92" s="86">
        <v>0</v>
      </c>
      <c r="L92" s="90">
        <f t="shared" si="3"/>
        <v>0</v>
      </c>
    </row>
    <row r="93" spans="1:12" ht="18.75" customHeight="1">
      <c r="A93" s="150" t="s">
        <v>144</v>
      </c>
      <c r="B93" s="159" t="s">
        <v>186</v>
      </c>
      <c r="C93" s="45" t="s">
        <v>31</v>
      </c>
      <c r="D93" s="67"/>
      <c r="E93" s="67"/>
      <c r="F93" s="67"/>
      <c r="G93" s="67"/>
      <c r="H93" s="86">
        <f>H95+H96+H97</f>
        <v>0</v>
      </c>
      <c r="I93" s="86">
        <f>I95+I96+I97</f>
        <v>30</v>
      </c>
      <c r="J93" s="86">
        <f>J95+J96+J97</f>
        <v>30</v>
      </c>
      <c r="K93" s="86">
        <v>30</v>
      </c>
      <c r="L93" s="86">
        <f>L95+L96+L97</f>
        <v>90</v>
      </c>
    </row>
    <row r="94" spans="1:12" ht="18.75">
      <c r="A94" s="151"/>
      <c r="B94" s="160"/>
      <c r="C94" s="45" t="s">
        <v>32</v>
      </c>
      <c r="D94" s="71"/>
      <c r="E94" s="71"/>
      <c r="F94" s="71"/>
      <c r="G94" s="71"/>
      <c r="H94" s="79" t="s">
        <v>105</v>
      </c>
      <c r="I94" s="79" t="s">
        <v>105</v>
      </c>
      <c r="J94" s="79" t="s">
        <v>105</v>
      </c>
      <c r="K94" s="79" t="s">
        <v>105</v>
      </c>
      <c r="L94" s="90" t="s">
        <v>105</v>
      </c>
    </row>
    <row r="95" spans="1:12" ht="18.75">
      <c r="A95" s="151"/>
      <c r="B95" s="160"/>
      <c r="C95" s="45" t="s">
        <v>33</v>
      </c>
      <c r="D95" s="67"/>
      <c r="E95" s="67"/>
      <c r="F95" s="67"/>
      <c r="G95" s="67"/>
      <c r="H95" s="70">
        <v>0</v>
      </c>
      <c r="I95" s="70">
        <v>0</v>
      </c>
      <c r="J95" s="70">
        <v>0</v>
      </c>
      <c r="K95" s="70">
        <v>0</v>
      </c>
      <c r="L95" s="90">
        <f t="shared" si="3"/>
        <v>0</v>
      </c>
    </row>
    <row r="96" spans="1:12" ht="18.75">
      <c r="A96" s="151"/>
      <c r="B96" s="160"/>
      <c r="C96" s="47" t="s">
        <v>126</v>
      </c>
      <c r="D96" s="67"/>
      <c r="E96" s="67"/>
      <c r="F96" s="67"/>
      <c r="G96" s="67"/>
      <c r="H96" s="86">
        <v>0</v>
      </c>
      <c r="I96" s="86">
        <v>30</v>
      </c>
      <c r="J96" s="86">
        <v>30</v>
      </c>
      <c r="K96" s="86">
        <v>30</v>
      </c>
      <c r="L96" s="90">
        <f t="shared" si="3"/>
        <v>90</v>
      </c>
    </row>
    <row r="97" spans="1:12" ht="37.5">
      <c r="A97" s="187"/>
      <c r="B97" s="161"/>
      <c r="C97" s="47" t="s">
        <v>204</v>
      </c>
      <c r="D97" s="67"/>
      <c r="E97" s="67"/>
      <c r="F97" s="67"/>
      <c r="G97" s="67"/>
      <c r="H97" s="86">
        <v>0</v>
      </c>
      <c r="I97" s="86">
        <v>0</v>
      </c>
      <c r="J97" s="86">
        <v>0</v>
      </c>
      <c r="K97" s="86">
        <v>0</v>
      </c>
      <c r="L97" s="90">
        <f t="shared" si="3"/>
        <v>0</v>
      </c>
    </row>
    <row r="98" ht="15.75">
      <c r="H98" s="1" t="s">
        <v>105</v>
      </c>
    </row>
  </sheetData>
  <sheetProtection/>
  <mergeCells count="49">
    <mergeCell ref="A73:A77"/>
    <mergeCell ref="B73:B77"/>
    <mergeCell ref="H29:L29"/>
    <mergeCell ref="L30:L31"/>
    <mergeCell ref="H30:H31"/>
    <mergeCell ref="J30:J31"/>
    <mergeCell ref="B58:B62"/>
    <mergeCell ref="A29:A31"/>
    <mergeCell ref="B33:B37"/>
    <mergeCell ref="C29:C31"/>
    <mergeCell ref="D30:D31"/>
    <mergeCell ref="D29:G29"/>
    <mergeCell ref="A38:A41"/>
    <mergeCell ref="B38:B41"/>
    <mergeCell ref="K30:K31"/>
    <mergeCell ref="G30:G31"/>
    <mergeCell ref="F30:F31"/>
    <mergeCell ref="E30:E31"/>
    <mergeCell ref="I30:I31"/>
    <mergeCell ref="A33:A36"/>
    <mergeCell ref="B29:B31"/>
    <mergeCell ref="B78:B82"/>
    <mergeCell ref="A78:A82"/>
    <mergeCell ref="B63:B67"/>
    <mergeCell ref="A63:A67"/>
    <mergeCell ref="A58:A62"/>
    <mergeCell ref="A43:A47"/>
    <mergeCell ref="B43:B47"/>
    <mergeCell ref="A53:A57"/>
    <mergeCell ref="A48:A52"/>
    <mergeCell ref="A27:L27"/>
    <mergeCell ref="I22:L22"/>
    <mergeCell ref="I23:L23"/>
    <mergeCell ref="I24:K24"/>
    <mergeCell ref="I14:J14"/>
    <mergeCell ref="I15:J15"/>
    <mergeCell ref="I17:J17"/>
    <mergeCell ref="I16:K16"/>
    <mergeCell ref="I21:J21"/>
    <mergeCell ref="A93:A97"/>
    <mergeCell ref="B93:B97"/>
    <mergeCell ref="B48:B52"/>
    <mergeCell ref="B53:B57"/>
    <mergeCell ref="B83:B87"/>
    <mergeCell ref="A83:A87"/>
    <mergeCell ref="B88:B92"/>
    <mergeCell ref="A88:A92"/>
    <mergeCell ref="B68:B72"/>
    <mergeCell ref="A68:A72"/>
  </mergeCells>
  <printOptions horizontalCentered="1"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Bogomazuk</dc:creator>
  <cp:keywords/>
  <dc:description/>
  <cp:lastModifiedBy>user</cp:lastModifiedBy>
  <cp:lastPrinted>2019-03-18T01:15:05Z</cp:lastPrinted>
  <dcterms:created xsi:type="dcterms:W3CDTF">2013-07-03T07:55:25Z</dcterms:created>
  <dcterms:modified xsi:type="dcterms:W3CDTF">2019-03-18T01:53:58Z</dcterms:modified>
  <cp:category/>
  <cp:version/>
  <cp:contentType/>
  <cp:contentStatus/>
</cp:coreProperties>
</file>