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V:\[204]\Колчанова\Открытый бюджет\Отчеты об исполнении бюджета\2022 год\отчет за 9 месяцев 2022\"/>
    </mc:Choice>
  </mc:AlternateContent>
  <xr:revisionPtr revIDLastSave="0" documentId="13_ncr:1_{87EA5DBF-CA35-4458-B3B3-A1A6DE42AF46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9 мес." sheetId="3" r:id="rId1"/>
  </sheets>
  <calcPr calcId="191029"/>
</workbook>
</file>

<file path=xl/calcChain.xml><?xml version="1.0" encoding="utf-8"?>
<calcChain xmlns="http://schemas.openxmlformats.org/spreadsheetml/2006/main">
  <c r="H53" i="3" l="1"/>
  <c r="H52" i="3"/>
  <c r="H48" i="3"/>
  <c r="H47" i="3"/>
  <c r="H45" i="3"/>
  <c r="H44" i="3"/>
  <c r="H43" i="3"/>
  <c r="H41" i="3"/>
  <c r="H40" i="3"/>
  <c r="H38" i="3"/>
  <c r="H37" i="3"/>
  <c r="H36" i="3"/>
  <c r="H35" i="3"/>
  <c r="H34" i="3"/>
  <c r="H31" i="3"/>
  <c r="H30" i="3"/>
  <c r="H29" i="3"/>
  <c r="H28" i="3"/>
  <c r="H27" i="3"/>
  <c r="H26" i="3"/>
  <c r="H24" i="3"/>
  <c r="H22" i="3"/>
  <c r="H21" i="3"/>
  <c r="H20" i="3"/>
  <c r="H19" i="3"/>
  <c r="H17" i="3"/>
  <c r="H15" i="3"/>
  <c r="H13" i="3"/>
  <c r="H11" i="3"/>
  <c r="H9" i="3"/>
  <c r="H8" i="3"/>
  <c r="H7" i="3"/>
  <c r="G51" i="3"/>
  <c r="H51" i="3" s="1"/>
  <c r="G46" i="3"/>
  <c r="H46" i="3" s="1"/>
  <c r="G42" i="3"/>
  <c r="H42" i="3" s="1"/>
  <c r="G39" i="3"/>
  <c r="H39" i="3" s="1"/>
  <c r="G33" i="3"/>
  <c r="H33" i="3" s="1"/>
  <c r="G30" i="3"/>
  <c r="G25" i="3"/>
  <c r="H25" i="3" s="1"/>
  <c r="G18" i="3"/>
  <c r="H18" i="3" s="1"/>
  <c r="G16" i="3"/>
  <c r="H16" i="3" s="1"/>
  <c r="G14" i="3"/>
  <c r="H14" i="3" s="1"/>
  <c r="G6" i="3"/>
  <c r="H6" i="3" s="1"/>
  <c r="G54" i="3" l="1"/>
  <c r="H54" i="3" s="1"/>
  <c r="A16" i="3" l="1"/>
  <c r="F49" i="3"/>
  <c r="F42" i="3"/>
  <c r="F39" i="3"/>
  <c r="F33" i="3"/>
  <c r="F30" i="3"/>
  <c r="F25" i="3"/>
  <c r="F18" i="3"/>
  <c r="F16" i="3"/>
  <c r="F14" i="3"/>
  <c r="F6" i="3"/>
  <c r="F54" i="3" l="1"/>
  <c r="F53" i="3"/>
  <c r="F52" i="3"/>
  <c r="F51" i="3"/>
  <c r="F50" i="3"/>
  <c r="F48" i="3"/>
  <c r="F47" i="3"/>
  <c r="F46" i="3"/>
  <c r="F45" i="3"/>
  <c r="F44" i="3"/>
  <c r="F43" i="3"/>
  <c r="F41" i="3"/>
  <c r="F40" i="3"/>
  <c r="F38" i="3"/>
  <c r="F37" i="3"/>
  <c r="F36" i="3"/>
  <c r="F35" i="3"/>
  <c r="F34" i="3"/>
  <c r="F32" i="3"/>
  <c r="F31" i="3"/>
  <c r="F29" i="3"/>
  <c r="F28" i="3"/>
  <c r="F27" i="3"/>
  <c r="F26" i="3"/>
  <c r="F24" i="3"/>
  <c r="F23" i="3"/>
  <c r="F22" i="3"/>
  <c r="F21" i="3"/>
  <c r="F20" i="3"/>
  <c r="F19" i="3"/>
  <c r="F17" i="3"/>
  <c r="F15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<sst xmlns="http://schemas.openxmlformats.org/spreadsheetml/2006/main" count="160" uniqueCount="155">
  <si>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</si>
  <si>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</si>
  <si>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</si>
  <si>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</si>
  <si>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</si>
  <si>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</si>
  <si>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</si>
  <si>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</si>
  <si>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</si>
  <si>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</si>
  <si>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</si>
  <si>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</si>
  <si>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</si>
  <si>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</si>
  <si>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</si>
  <si>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</si>
  <si>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</si>
  <si>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</si>
  <si>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</si>
  <si>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</si>
  <si>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</si>
  <si>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</si>
  <si>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</si>
  <si>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</si>
  <si>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</si>
  <si>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</si>
  <si>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</si>
  <si>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</si>
  <si>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</si>
  <si>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</si>
  <si>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</si>
  <si>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</si>
  <si>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</si>
  <si>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</si>
  <si>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</si>
  <si>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</si>
  <si>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</si>
  <si>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</si>
  <si>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</si>
  <si>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</si>
  <si>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</si>
  <si>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</si>
  <si>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</si>
  <si>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</si>
  <si>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</si>
  <si>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</si>
  <si>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</si>
  <si>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</si>
  <si>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</si>
  <si>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</si>
  <si>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</si>
  <si>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</si>
  <si>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</si>
  <si>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</si>
  <si>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</si>
  <si>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</si>
  <si>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</si>
  <si>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</si>
  <si>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</si>
  <si>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</si>
  <si>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</si>
  <si>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</si>
  <si>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</si>
  <si>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</si>
  <si>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</si>
  <si>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</si>
  <si>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</si>
  <si>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</si>
  <si>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</si>
  <si>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</si>
  <si>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</si>
  <si>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</si>
  <si>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</si>
  <si>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</si>
  <si>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</si>
  <si>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</si>
  <si>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</si>
  <si>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</si>
  <si>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</si>
  <si>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</si>
  <si>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</si>
  <si>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</si>
  <si>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</si>
  <si>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</si>
  <si>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</si>
  <si>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</si>
  <si>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</si>
  <si>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</si>
  <si>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</si>
  <si>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</si>
  <si>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</si>
  <si>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</si>
  <si>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</si>
  <si>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№ п/п</t>
  </si>
  <si>
    <t>1</t>
  </si>
  <si>
    <t>2</t>
  </si>
  <si>
    <t>3</t>
  </si>
  <si>
    <t>4</t>
  </si>
  <si>
    <t>5</t>
  </si>
  <si>
    <t>Тыс.руб.</t>
  </si>
  <si>
    <t>Раздел, подраздел</t>
  </si>
  <si>
    <t>Наименование показателя бюджетной классификации</t>
  </si>
  <si>
    <t>% исполнения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</si>
  <si>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</si>
  <si>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</si>
  <si>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</si>
  <si>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</si>
  <si>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</si>
  <si>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</si>
  <si>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</si>
  <si>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</si>
  <si>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</si>
  <si>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</si>
  <si>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Дорожное хозяйство (дорожные фонды)</t>
  </si>
  <si>
    <t>0409</t>
  </si>
  <si>
    <t>17</t>
  </si>
  <si>
    <t>18</t>
  </si>
  <si>
    <t>19</t>
  </si>
  <si>
    <t>20</t>
  </si>
  <si>
    <t>21</t>
  </si>
  <si>
    <t>22</t>
  </si>
  <si>
    <t>Благоустройство</t>
  </si>
  <si>
    <t>0503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</si>
  <si>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</si>
  <si>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</si>
  <si>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</si>
  <si>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</si>
  <si>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</si>
  <si>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</si>
  <si>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</si>
  <si>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</si>
  <si>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</si>
  <si>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</si>
  <si>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</si>
  <si>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</si>
  <si>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</si>
  <si>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</si>
  <si>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</si>
  <si>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</si>
  <si>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</si>
  <si>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</si>
  <si>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</si>
  <si>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</si>
  <si>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</si>
  <si>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</si>
  <si>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</si>
  <si>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</si>
  <si>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</si>
  <si>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</si>
  <si>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</si>
  <si>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Исполнение расходов районного бюджета разделам и подразделам  бюджетной классификации расходов бюджетов Российской Федерации  за 9 месяцев  2022 года</t>
  </si>
  <si>
    <t>Исполнено за 9 месяцев 2022 года</t>
  </si>
  <si>
    <t>Исполнено за 9 месяцев 2021 года</t>
  </si>
  <si>
    <t>Отношение 2022 года к 2021 году, %</t>
  </si>
  <si>
    <t>Утверждено 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</si>
</sst>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5" fillId="0" borderId="0"/>
  </cellStyleXfs>
  <cellXfs count="22">
    <xf numFmtId="0" fontId="0" fillId="0" borderId="0" xfId="0"/>
    <xf numFmtId="0" fontId="6" fillId="0" borderId="0" xfId="19" applyFont="1" applyAlignment="1">
      <alignment horizontal="center"/>
    </xf>
    <xf numFmtId="0" fontId="7" fillId="0" borderId="0" xfId="19" applyFont="1" applyFill="1" applyAlignment="1">
      <alignment horizontal="center" wrapText="1"/>
    </xf>
    <xf numFmtId="2" fontId="6" fillId="0" borderId="1" xfId="19" applyNumberFormat="1" applyFont="1" applyBorder="1" applyAlignment="1" applyProtection="1">
      <alignment horizontal="center"/>
    </xf>
    <xf numFmtId="2" fontId="6" fillId="0" borderId="1" xfId="19" applyNumberFormat="1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right" wrapText="1"/>
    </xf>
    <xf numFmtId="164" fontId="7" fillId="0" borderId="1" xfId="0" applyNumberFormat="1" applyFont="1" applyBorder="1" applyAlignment="1"/>
    <xf numFmtId="49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center" wrapText="1"/>
    </xf>
    <xf numFmtId="164" fontId="6" fillId="0" borderId="1" xfId="0" applyNumberFormat="1" applyFont="1" applyBorder="1" applyAlignment="1" applyProtection="1">
      <alignment horizontal="right" wrapText="1"/>
    </xf>
    <xf numFmtId="164" fontId="6" fillId="0" borderId="1" xfId="0" applyNumberFormat="1" applyFont="1" applyBorder="1" applyAlignment="1"/>
    <xf numFmtId="49" fontId="7" fillId="0" borderId="1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left"/>
    </xf>
    <xf numFmtId="0" fontId="6" fillId="0" borderId="0" xfId="19" applyFont="1" applyAlignment="1">
      <alignment horizontal="center"/>
    </xf>
    <xf numFmtId="2" fontId="6" fillId="0" borderId="1" xfId="19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wrapText="1"/>
    </xf>
    <xf numFmtId="1" fontId="7" fillId="0" borderId="1" xfId="0" applyNumberFormat="1" applyFont="1" applyBorder="1" applyAlignment="1" applyProtection="1">
      <alignment horizontal="center" wrapText="1"/>
    </xf>
    <xf numFmtId="1" fontId="6" fillId="0" borderId="1" xfId="19" applyNumberFormat="1" applyFont="1" applyBorder="1" applyAlignment="1" applyProtection="1">
      <alignment horizontal="center"/>
    </xf>
    <xf numFmtId="0" fontId="1" fillId="0" borderId="0" xfId="19" applyFont="1" applyFill="1" applyAlignment="1">
      <alignment horizontal="center" wrapText="1"/>
    </xf>
  </cellXfs>
  <cellStyles count="21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Обычный" xfId="0" builtinId="0"/>
    <cellStyle name="Обычный 2" xfId="20" xr:uid="{00000000-0005-0000-0000-000013000000}"/>
    <cellStyle name="Обычный_Бюджет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7"/>
  <sheetViews>
    <sheetView tabSelected="1" workbookViewId="0">
      <selection activeCell="D4" sqref="D4"/>
    </sheetView>
  </sheetViews>
  <sheetFormatPr defaultRowHeight="12.75" outlineLevelRow="1" x14ac:dyDescent="0.2"/>
  <cols>
    <col min="1" max="1" width="5" customWidth="1"/>
    <col min="2" max="2" width="46" customWidth="1"/>
    <col min="3" max="3" width="9.42578125" customWidth="1"/>
    <col min="4" max="4" width="11.140625" customWidth="1"/>
    <col min="5" max="5" width="11" customWidth="1"/>
    <col min="6" max="6" width="9.140625" customWidth="1"/>
    <col min="7" max="7" width="11" customWidth="1"/>
    <col min="8" max="10" width="9.140625" customWidth="1"/>
  </cols>
  <sheetData>
    <row r="1" spans="1:8" ht="47.25" customHeight="1" x14ac:dyDescent="0.2">
      <c r="A1" s="21" t="s">
        <v>150</v>
      </c>
      <c r="B1" s="21"/>
      <c r="C1" s="21"/>
      <c r="D1" s="21"/>
      <c r="E1" s="21"/>
      <c r="F1" s="21"/>
      <c r="G1" s="21"/>
      <c r="H1" s="21"/>
    </row>
    <row r="2" spans="1:8" ht="12.75" customHeight="1" x14ac:dyDescent="0.2">
      <c r="A2" s="2"/>
      <c r="B2" s="2"/>
      <c r="C2" s="2"/>
      <c r="D2" s="2"/>
      <c r="E2" s="2"/>
      <c r="F2" s="2"/>
    </row>
    <row r="3" spans="1:8" ht="12.75" customHeight="1" x14ac:dyDescent="0.2">
      <c r="A3" s="1"/>
      <c r="B3" s="1"/>
      <c r="C3" s="1"/>
      <c r="D3" s="1"/>
      <c r="E3" s="1"/>
      <c r="F3" s="1"/>
      <c r="H3" s="16" t="s">
        <v>99</v>
      </c>
    </row>
    <row r="4" spans="1:8" ht="36" customHeight="1" x14ac:dyDescent="0.2">
      <c r="A4" s="17" t="s">
        <v>93</v>
      </c>
      <c r="B4" s="17" t="s">
        <v>101</v>
      </c>
      <c r="C4" s="17" t="s">
        <v>100</v>
      </c>
      <c r="D4" s="17" t="s">
        <v>154</v>
      </c>
      <c r="E4" s="17" t="s">
        <v>151</v>
      </c>
      <c r="F4" s="17" t="s">
        <v>102</v>
      </c>
      <c r="G4" s="17" t="s">
        <v>152</v>
      </c>
      <c r="H4" s="17" t="s">
        <v>153</v>
      </c>
    </row>
    <row r="5" spans="1:8" ht="12.75" customHeight="1" x14ac:dyDescent="0.2">
      <c r="A5" s="3"/>
      <c r="B5" s="3" t="s">
        <v>94</v>
      </c>
      <c r="C5" s="4" t="s">
        <v>95</v>
      </c>
      <c r="D5" s="3" t="s">
        <v>96</v>
      </c>
      <c r="E5" s="3" t="s">
        <v>97</v>
      </c>
      <c r="F5" s="3" t="s">
        <v>98</v>
      </c>
      <c r="G5" s="20">
        <v>6</v>
      </c>
      <c r="H5" s="20">
        <v>7</v>
      </c>
    </row>
    <row r="6" spans="1:8" ht="12.75" customHeight="1" x14ac:dyDescent="0.2">
      <c r="A6" s="6" t="s">
        <v>94</v>
      </c>
      <c r="B6" s="5" t="s">
        <v>1</v>
      </c>
      <c r="C6" s="6" t="s">
        <v>0</v>
      </c>
      <c r="D6" s="7">
        <v>102815.7</v>
      </c>
      <c r="E6" s="7">
        <v>63906.400000000001</v>
      </c>
      <c r="F6" s="8">
        <f t="shared" ref="F6" si="0">E6/D6*100</f>
        <v>62.156266017738538</v>
      </c>
      <c r="G6" s="7">
        <f>G7+G8+G9+G10+G11+G12+G13</f>
        <v>56145.099999999991</v>
      </c>
      <c r="H6" s="7">
        <f>E6/G6*100</f>
        <v>113.82364623092667</v>
      </c>
    </row>
    <row r="7" spans="1:8" ht="24" outlineLevel="1" x14ac:dyDescent="0.2">
      <c r="A7" s="10" t="s">
        <v>95</v>
      </c>
      <c r="B7" s="9" t="s">
        <v>3</v>
      </c>
      <c r="C7" s="10" t="s">
        <v>2</v>
      </c>
      <c r="D7" s="11">
        <v>1979</v>
      </c>
      <c r="E7" s="11">
        <v>937.1</v>
      </c>
      <c r="F7" s="12">
        <f>E7/D7*100</f>
        <v>47.352198079838303</v>
      </c>
      <c r="G7" s="11">
        <v>1684.3</v>
      </c>
      <c r="H7" s="11">
        <f>E7/G7*100</f>
        <v>55.637356765421842</v>
      </c>
    </row>
    <row r="8" spans="1:8" ht="36" outlineLevel="1" x14ac:dyDescent="0.2">
      <c r="A8" s="10" t="s">
        <v>96</v>
      </c>
      <c r="B8" s="9" t="s">
        <v>5</v>
      </c>
      <c r="C8" s="10" t="s">
        <v>4</v>
      </c>
      <c r="D8" s="11">
        <v>2021.3</v>
      </c>
      <c r="E8" s="11">
        <v>1276.9000000000001</v>
      </c>
      <c r="F8" s="12">
        <f t="shared" ref="F8:F54" si="1">E8/D8*100</f>
        <v>63.172215900658003</v>
      </c>
      <c r="G8" s="11">
        <v>1421.8</v>
      </c>
      <c r="H8" s="11">
        <f t="shared" ref="H8:H31" si="2">E8/G8*100</f>
        <v>89.808693205795478</v>
      </c>
    </row>
    <row r="9" spans="1:8" ht="36" outlineLevel="1" x14ac:dyDescent="0.2">
      <c r="A9" s="10" t="s">
        <v>97</v>
      </c>
      <c r="B9" s="9" t="s">
        <v>7</v>
      </c>
      <c r="C9" s="10" t="s">
        <v>6</v>
      </c>
      <c r="D9" s="11">
        <v>55600.9</v>
      </c>
      <c r="E9" s="11">
        <v>34024.699999999997</v>
      </c>
      <c r="F9" s="12">
        <f t="shared" si="1"/>
        <v>61.194513038457998</v>
      </c>
      <c r="G9" s="11">
        <v>37622.6</v>
      </c>
      <c r="H9" s="11">
        <f t="shared" si="2"/>
        <v>90.436865075778911</v>
      </c>
    </row>
    <row r="10" spans="1:8" outlineLevel="1" x14ac:dyDescent="0.2">
      <c r="A10" s="10" t="s">
        <v>98</v>
      </c>
      <c r="B10" s="9" t="s">
        <v>9</v>
      </c>
      <c r="C10" s="10" t="s">
        <v>8</v>
      </c>
      <c r="D10" s="11">
        <v>107.1</v>
      </c>
      <c r="E10" s="11">
        <v>107.1</v>
      </c>
      <c r="F10" s="12">
        <f t="shared" si="1"/>
        <v>100</v>
      </c>
      <c r="G10" s="11"/>
      <c r="H10" s="11"/>
    </row>
    <row r="11" spans="1:8" ht="36" outlineLevel="1" x14ac:dyDescent="0.2">
      <c r="A11" s="10" t="s">
        <v>103</v>
      </c>
      <c r="B11" s="9" t="s">
        <v>11</v>
      </c>
      <c r="C11" s="10" t="s">
        <v>10</v>
      </c>
      <c r="D11" s="11">
        <v>15768.3</v>
      </c>
      <c r="E11" s="11">
        <v>10117.9</v>
      </c>
      <c r="F11" s="12">
        <f t="shared" si="1"/>
        <v>64.166080046675916</v>
      </c>
      <c r="G11" s="11">
        <v>10097.700000000001</v>
      </c>
      <c r="H11" s="11">
        <f t="shared" si="2"/>
        <v>100.20004555492834</v>
      </c>
    </row>
    <row r="12" spans="1:8" outlineLevel="1" x14ac:dyDescent="0.2">
      <c r="A12" s="10" t="s">
        <v>104</v>
      </c>
      <c r="B12" s="9" t="s">
        <v>13</v>
      </c>
      <c r="C12" s="10" t="s">
        <v>12</v>
      </c>
      <c r="D12" s="11">
        <v>200</v>
      </c>
      <c r="E12" s="11">
        <v>0</v>
      </c>
      <c r="F12" s="12">
        <f t="shared" si="1"/>
        <v>0</v>
      </c>
      <c r="G12" s="11"/>
      <c r="H12" s="11"/>
    </row>
    <row r="13" spans="1:8" outlineLevel="1" x14ac:dyDescent="0.2">
      <c r="A13" s="10" t="s">
        <v>105</v>
      </c>
      <c r="B13" s="9" t="s">
        <v>15</v>
      </c>
      <c r="C13" s="10" t="s">
        <v>14</v>
      </c>
      <c r="D13" s="11">
        <v>27139.1</v>
      </c>
      <c r="E13" s="11">
        <v>17442.599999999999</v>
      </c>
      <c r="F13" s="12">
        <f t="shared" si="1"/>
        <v>64.271107000600608</v>
      </c>
      <c r="G13" s="11">
        <v>5318.7</v>
      </c>
      <c r="H13" s="11">
        <f t="shared" si="2"/>
        <v>327.94855885836762</v>
      </c>
    </row>
    <row r="14" spans="1:8" x14ac:dyDescent="0.2">
      <c r="A14" s="6" t="s">
        <v>106</v>
      </c>
      <c r="B14" s="5" t="s">
        <v>17</v>
      </c>
      <c r="C14" s="6" t="s">
        <v>16</v>
      </c>
      <c r="D14" s="7">
        <v>3222.7</v>
      </c>
      <c r="E14" s="7">
        <v>2319.5</v>
      </c>
      <c r="F14" s="8">
        <f t="shared" ref="F14" si="3">E14/D14*100</f>
        <v>71.973810779780933</v>
      </c>
      <c r="G14" s="7">
        <f>G15</f>
        <v>2257.5</v>
      </c>
      <c r="H14" s="7">
        <f>E14/G14*100</f>
        <v>102.74640088593576</v>
      </c>
    </row>
    <row r="15" spans="1:8" outlineLevel="1" x14ac:dyDescent="0.2">
      <c r="A15" s="18" t="s">
        <v>107</v>
      </c>
      <c r="B15" s="9" t="s">
        <v>19</v>
      </c>
      <c r="C15" s="10" t="s">
        <v>18</v>
      </c>
      <c r="D15" s="11">
        <v>3222.7</v>
      </c>
      <c r="E15" s="11">
        <v>2319.5</v>
      </c>
      <c r="F15" s="12">
        <f t="shared" si="1"/>
        <v>71.973810779780933</v>
      </c>
      <c r="G15" s="11">
        <v>2257.5</v>
      </c>
      <c r="H15" s="11">
        <f t="shared" si="2"/>
        <v>102.74640088593576</v>
      </c>
    </row>
    <row r="16" spans="1:8" ht="24" x14ac:dyDescent="0.2">
      <c r="A16" s="19">
        <f>A15+1</f>
        <v>11</v>
      </c>
      <c r="B16" s="5" t="s">
        <v>21</v>
      </c>
      <c r="C16" s="6" t="s">
        <v>20</v>
      </c>
      <c r="D16" s="7">
        <v>1833.4</v>
      </c>
      <c r="E16" s="7">
        <v>1833.4</v>
      </c>
      <c r="F16" s="8">
        <f t="shared" ref="F16" si="4">E16/D16*100</f>
        <v>100</v>
      </c>
      <c r="G16" s="7">
        <f>G17</f>
        <v>2252.5</v>
      </c>
      <c r="H16" s="7">
        <f>E16/G16*100</f>
        <v>81.394006659267475</v>
      </c>
    </row>
    <row r="17" spans="1:8" ht="36" outlineLevel="1" x14ac:dyDescent="0.2">
      <c r="A17" s="10" t="s">
        <v>108</v>
      </c>
      <c r="B17" s="9" t="s">
        <v>23</v>
      </c>
      <c r="C17" s="10" t="s">
        <v>22</v>
      </c>
      <c r="D17" s="11">
        <v>1833.4</v>
      </c>
      <c r="E17" s="11">
        <v>1833.4</v>
      </c>
      <c r="F17" s="12">
        <f t="shared" si="1"/>
        <v>100</v>
      </c>
      <c r="G17" s="11">
        <v>2252.5</v>
      </c>
      <c r="H17" s="11">
        <f t="shared" si="2"/>
        <v>81.394006659267475</v>
      </c>
    </row>
    <row r="18" spans="1:8" x14ac:dyDescent="0.2">
      <c r="A18" s="6" t="s">
        <v>117</v>
      </c>
      <c r="B18" s="5" t="s">
        <v>25</v>
      </c>
      <c r="C18" s="6" t="s">
        <v>24</v>
      </c>
      <c r="D18" s="7">
        <v>33778</v>
      </c>
      <c r="E18" s="7">
        <v>19270.900000000001</v>
      </c>
      <c r="F18" s="8">
        <f t="shared" ref="F18" si="5">E18/D18*100</f>
        <v>57.051631239268161</v>
      </c>
      <c r="G18" s="7">
        <f>G19+G20+G21+G22+G23+G24</f>
        <v>21551.5</v>
      </c>
      <c r="H18" s="7">
        <f>E18/G18*100</f>
        <v>89.417905946221836</v>
      </c>
    </row>
    <row r="19" spans="1:8" outlineLevel="1" x14ac:dyDescent="0.2">
      <c r="A19" s="10" t="s">
        <v>109</v>
      </c>
      <c r="B19" s="9" t="s">
        <v>27</v>
      </c>
      <c r="C19" s="10" t="s">
        <v>26</v>
      </c>
      <c r="D19" s="11">
        <v>5913.9</v>
      </c>
      <c r="E19" s="11">
        <v>3194.1</v>
      </c>
      <c r="F19" s="12">
        <f t="shared" si="1"/>
        <v>54.010044133313038</v>
      </c>
      <c r="G19" s="11">
        <v>4022.1</v>
      </c>
      <c r="H19" s="11">
        <f t="shared" si="2"/>
        <v>79.413739091519346</v>
      </c>
    </row>
    <row r="20" spans="1:8" outlineLevel="1" x14ac:dyDescent="0.2">
      <c r="A20" s="10" t="s">
        <v>110</v>
      </c>
      <c r="B20" s="9" t="s">
        <v>29</v>
      </c>
      <c r="C20" s="10" t="s">
        <v>28</v>
      </c>
      <c r="D20" s="11">
        <v>639.6</v>
      </c>
      <c r="E20" s="11">
        <v>0</v>
      </c>
      <c r="F20" s="12">
        <f t="shared" si="1"/>
        <v>0</v>
      </c>
      <c r="G20" s="11">
        <v>34.799999999999997</v>
      </c>
      <c r="H20" s="11">
        <f t="shared" si="2"/>
        <v>0</v>
      </c>
    </row>
    <row r="21" spans="1:8" outlineLevel="1" x14ac:dyDescent="0.2">
      <c r="A21" s="10" t="s">
        <v>111</v>
      </c>
      <c r="B21" s="9" t="s">
        <v>31</v>
      </c>
      <c r="C21" s="10" t="s">
        <v>30</v>
      </c>
      <c r="D21" s="11">
        <v>14799</v>
      </c>
      <c r="E21" s="11">
        <v>9184.7999999999993</v>
      </c>
      <c r="F21" s="12">
        <f t="shared" si="1"/>
        <v>62.063652949523608</v>
      </c>
      <c r="G21" s="11">
        <v>10550.5</v>
      </c>
      <c r="H21" s="11">
        <f t="shared" si="2"/>
        <v>87.055589782474769</v>
      </c>
    </row>
    <row r="22" spans="1:8" outlineLevel="1" x14ac:dyDescent="0.2">
      <c r="A22" s="10" t="s">
        <v>112</v>
      </c>
      <c r="B22" s="9" t="s">
        <v>113</v>
      </c>
      <c r="C22" s="10" t="s">
        <v>114</v>
      </c>
      <c r="D22" s="11">
        <v>3970.8</v>
      </c>
      <c r="E22" s="11">
        <v>3615.3</v>
      </c>
      <c r="F22" s="12">
        <f t="shared" si="1"/>
        <v>91.047144152311873</v>
      </c>
      <c r="G22" s="11">
        <v>6934.1</v>
      </c>
      <c r="H22" s="11">
        <f t="shared" si="2"/>
        <v>52.137984742071787</v>
      </c>
    </row>
    <row r="23" spans="1:8" outlineLevel="1" x14ac:dyDescent="0.2">
      <c r="A23" s="10" t="s">
        <v>115</v>
      </c>
      <c r="B23" s="9" t="s">
        <v>33</v>
      </c>
      <c r="C23" s="10" t="s">
        <v>32</v>
      </c>
      <c r="D23" s="11">
        <v>3000</v>
      </c>
      <c r="E23" s="11">
        <v>3000</v>
      </c>
      <c r="F23" s="12">
        <f t="shared" si="1"/>
        <v>100</v>
      </c>
      <c r="G23" s="11"/>
      <c r="H23" s="11"/>
    </row>
    <row r="24" spans="1:8" outlineLevel="1" x14ac:dyDescent="0.2">
      <c r="A24" s="10" t="s">
        <v>116</v>
      </c>
      <c r="B24" s="9" t="s">
        <v>35</v>
      </c>
      <c r="C24" s="10" t="s">
        <v>34</v>
      </c>
      <c r="D24" s="11">
        <v>5454.6</v>
      </c>
      <c r="E24" s="11">
        <v>276.8</v>
      </c>
      <c r="F24" s="12">
        <f t="shared" si="1"/>
        <v>5.0746159205074619</v>
      </c>
      <c r="G24" s="11">
        <v>10</v>
      </c>
      <c r="H24" s="11">
        <f t="shared" si="2"/>
        <v>2768</v>
      </c>
    </row>
    <row r="25" spans="1:8" x14ac:dyDescent="0.2">
      <c r="A25" s="6" t="s">
        <v>124</v>
      </c>
      <c r="B25" s="5" t="s">
        <v>37</v>
      </c>
      <c r="C25" s="6" t="s">
        <v>36</v>
      </c>
      <c r="D25" s="7">
        <v>152962.70000000001</v>
      </c>
      <c r="E25" s="7">
        <v>91086</v>
      </c>
      <c r="F25" s="8">
        <f t="shared" ref="F25" si="6">E25/D25*100</f>
        <v>59.5478505544162</v>
      </c>
      <c r="G25" s="7">
        <f>G26+G27+G28+G29</f>
        <v>37800.799999999996</v>
      </c>
      <c r="H25" s="7">
        <f>E25/G25*100</f>
        <v>240.96315421895835</v>
      </c>
    </row>
    <row r="26" spans="1:8" outlineLevel="1" x14ac:dyDescent="0.2">
      <c r="A26" s="10" t="s">
        <v>118</v>
      </c>
      <c r="B26" s="9" t="s">
        <v>39</v>
      </c>
      <c r="C26" s="10" t="s">
        <v>38</v>
      </c>
      <c r="D26" s="11">
        <v>405</v>
      </c>
      <c r="E26" s="11">
        <v>213.7</v>
      </c>
      <c r="F26" s="12">
        <f t="shared" si="1"/>
        <v>52.76543209876543</v>
      </c>
      <c r="G26" s="11">
        <v>290.3</v>
      </c>
      <c r="H26" s="11">
        <f t="shared" si="2"/>
        <v>73.613503272476748</v>
      </c>
    </row>
    <row r="27" spans="1:8" outlineLevel="1" x14ac:dyDescent="0.2">
      <c r="A27" s="10" t="s">
        <v>119</v>
      </c>
      <c r="B27" s="9" t="s">
        <v>41</v>
      </c>
      <c r="C27" s="10" t="s">
        <v>40</v>
      </c>
      <c r="D27" s="11">
        <v>146560.4</v>
      </c>
      <c r="E27" s="11">
        <v>87104.1</v>
      </c>
      <c r="F27" s="12">
        <f t="shared" si="1"/>
        <v>59.432220436079596</v>
      </c>
      <c r="G27" s="11">
        <v>21462.3</v>
      </c>
      <c r="H27" s="11">
        <f t="shared" si="2"/>
        <v>405.84699682699437</v>
      </c>
    </row>
    <row r="28" spans="1:8" outlineLevel="1" x14ac:dyDescent="0.2">
      <c r="A28" s="10" t="s">
        <v>120</v>
      </c>
      <c r="B28" s="9" t="s">
        <v>121</v>
      </c>
      <c r="C28" s="10" t="s">
        <v>122</v>
      </c>
      <c r="D28" s="11">
        <v>2034.7</v>
      </c>
      <c r="E28" s="11">
        <v>784.7</v>
      </c>
      <c r="F28" s="12">
        <f t="shared" si="1"/>
        <v>38.565881948198758</v>
      </c>
      <c r="G28" s="11">
        <v>13723.5</v>
      </c>
      <c r="H28" s="11">
        <f t="shared" si="2"/>
        <v>5.7179290997194601</v>
      </c>
    </row>
    <row r="29" spans="1:8" ht="24" outlineLevel="1" x14ac:dyDescent="0.2">
      <c r="A29" s="10" t="s">
        <v>123</v>
      </c>
      <c r="B29" s="9" t="s">
        <v>43</v>
      </c>
      <c r="C29" s="10" t="s">
        <v>42</v>
      </c>
      <c r="D29" s="11">
        <v>3962.7</v>
      </c>
      <c r="E29" s="11">
        <v>2983.6</v>
      </c>
      <c r="F29" s="12">
        <f t="shared" si="1"/>
        <v>75.292098821510592</v>
      </c>
      <c r="G29" s="11">
        <v>2324.6999999999998</v>
      </c>
      <c r="H29" s="11">
        <f t="shared" si="2"/>
        <v>128.34344216458038</v>
      </c>
    </row>
    <row r="30" spans="1:8" x14ac:dyDescent="0.2">
      <c r="A30" s="6" t="s">
        <v>127</v>
      </c>
      <c r="B30" s="5" t="s">
        <v>45</v>
      </c>
      <c r="C30" s="6" t="s">
        <v>44</v>
      </c>
      <c r="D30" s="7">
        <v>4906.8999999999996</v>
      </c>
      <c r="E30" s="7">
        <v>855.9</v>
      </c>
      <c r="F30" s="8">
        <f t="shared" ref="F30" si="7">E30/D30*100</f>
        <v>17.442784650186475</v>
      </c>
      <c r="G30" s="7">
        <f>G31+G32</f>
        <v>44.6</v>
      </c>
      <c r="H30" s="7">
        <f>E30/G30*100</f>
        <v>1919.0582959641254</v>
      </c>
    </row>
    <row r="31" spans="1:8" ht="24" outlineLevel="1" x14ac:dyDescent="0.2">
      <c r="A31" s="10" t="s">
        <v>125</v>
      </c>
      <c r="B31" s="9" t="s">
        <v>47</v>
      </c>
      <c r="C31" s="10" t="s">
        <v>46</v>
      </c>
      <c r="D31" s="11">
        <v>906.9</v>
      </c>
      <c r="E31" s="11">
        <v>855.9</v>
      </c>
      <c r="F31" s="12">
        <f t="shared" si="1"/>
        <v>94.376447237843195</v>
      </c>
      <c r="G31" s="11">
        <v>44.6</v>
      </c>
      <c r="H31" s="11">
        <f t="shared" si="2"/>
        <v>1919.0582959641254</v>
      </c>
    </row>
    <row r="32" spans="1:8" outlineLevel="1" x14ac:dyDescent="0.2">
      <c r="A32" s="10" t="s">
        <v>126</v>
      </c>
      <c r="B32" s="9" t="s">
        <v>49</v>
      </c>
      <c r="C32" s="10" t="s">
        <v>48</v>
      </c>
      <c r="D32" s="11">
        <v>4000</v>
      </c>
      <c r="E32" s="11">
        <v>0</v>
      </c>
      <c r="F32" s="12">
        <f t="shared" si="1"/>
        <v>0</v>
      </c>
      <c r="G32" s="11"/>
      <c r="H32" s="11"/>
    </row>
    <row r="33" spans="1:8" x14ac:dyDescent="0.2">
      <c r="A33" s="6" t="s">
        <v>133</v>
      </c>
      <c r="B33" s="5" t="s">
        <v>51</v>
      </c>
      <c r="C33" s="6" t="s">
        <v>50</v>
      </c>
      <c r="D33" s="7">
        <v>766414.3</v>
      </c>
      <c r="E33" s="7">
        <v>494805.1</v>
      </c>
      <c r="F33" s="8">
        <f t="shared" ref="F33" si="8">E33/D33*100</f>
        <v>64.561047464798079</v>
      </c>
      <c r="G33" s="7">
        <f>G34+G35+G36+G37+G38</f>
        <v>524991.1</v>
      </c>
      <c r="H33" s="7">
        <f>E33/G33*100</f>
        <v>94.250188241286381</v>
      </c>
    </row>
    <row r="34" spans="1:8" outlineLevel="1" x14ac:dyDescent="0.2">
      <c r="A34" s="10" t="s">
        <v>128</v>
      </c>
      <c r="B34" s="9" t="s">
        <v>53</v>
      </c>
      <c r="C34" s="10" t="s">
        <v>52</v>
      </c>
      <c r="D34" s="11">
        <v>196146.8</v>
      </c>
      <c r="E34" s="11">
        <v>131139.9</v>
      </c>
      <c r="F34" s="12">
        <f t="shared" si="1"/>
        <v>66.858036939679877</v>
      </c>
      <c r="G34" s="11">
        <v>143186.5</v>
      </c>
      <c r="H34" s="11">
        <f t="shared" ref="H34:H48" si="9">E34/G34*100</f>
        <v>91.586776686349609</v>
      </c>
    </row>
    <row r="35" spans="1:8" outlineLevel="1" x14ac:dyDescent="0.2">
      <c r="A35" s="10" t="s">
        <v>129</v>
      </c>
      <c r="B35" s="9" t="s">
        <v>55</v>
      </c>
      <c r="C35" s="10" t="s">
        <v>54</v>
      </c>
      <c r="D35" s="11">
        <v>499033.1</v>
      </c>
      <c r="E35" s="11">
        <v>317638.2</v>
      </c>
      <c r="F35" s="12">
        <f t="shared" si="1"/>
        <v>63.650727777375891</v>
      </c>
      <c r="G35" s="11">
        <v>327352.2</v>
      </c>
      <c r="H35" s="11">
        <f t="shared" si="9"/>
        <v>97.032553928154442</v>
      </c>
    </row>
    <row r="36" spans="1:8" outlineLevel="1" x14ac:dyDescent="0.2">
      <c r="A36" s="10" t="s">
        <v>130</v>
      </c>
      <c r="B36" s="9" t="s">
        <v>57</v>
      </c>
      <c r="C36" s="10" t="s">
        <v>56</v>
      </c>
      <c r="D36" s="11">
        <v>44929.8</v>
      </c>
      <c r="E36" s="11">
        <v>26890.400000000001</v>
      </c>
      <c r="F36" s="12">
        <f t="shared" si="1"/>
        <v>59.849810148275751</v>
      </c>
      <c r="G36" s="11">
        <v>28716.7</v>
      </c>
      <c r="H36" s="11">
        <f t="shared" si="9"/>
        <v>93.640285966005848</v>
      </c>
    </row>
    <row r="37" spans="1:8" outlineLevel="1" x14ac:dyDescent="0.2">
      <c r="A37" s="10" t="s">
        <v>131</v>
      </c>
      <c r="B37" s="9" t="s">
        <v>59</v>
      </c>
      <c r="C37" s="10" t="s">
        <v>58</v>
      </c>
      <c r="D37" s="11">
        <v>11434.1</v>
      </c>
      <c r="E37" s="11">
        <v>8655.7000000000007</v>
      </c>
      <c r="F37" s="12">
        <f t="shared" si="1"/>
        <v>75.700754759884916</v>
      </c>
      <c r="G37" s="11">
        <v>7014</v>
      </c>
      <c r="H37" s="11">
        <f t="shared" si="9"/>
        <v>123.40604505275165</v>
      </c>
    </row>
    <row r="38" spans="1:8" outlineLevel="1" x14ac:dyDescent="0.2">
      <c r="A38" s="10" t="s">
        <v>132</v>
      </c>
      <c r="B38" s="9" t="s">
        <v>61</v>
      </c>
      <c r="C38" s="10" t="s">
        <v>60</v>
      </c>
      <c r="D38" s="11">
        <v>14870.5</v>
      </c>
      <c r="E38" s="11">
        <v>10480.9</v>
      </c>
      <c r="F38" s="12">
        <f t="shared" si="1"/>
        <v>70.481153962543289</v>
      </c>
      <c r="G38" s="11">
        <v>18721.7</v>
      </c>
      <c r="H38" s="11">
        <f t="shared" si="9"/>
        <v>55.982629782551797</v>
      </c>
    </row>
    <row r="39" spans="1:8" x14ac:dyDescent="0.2">
      <c r="A39" s="6" t="s">
        <v>136</v>
      </c>
      <c r="B39" s="5" t="s">
        <v>63</v>
      </c>
      <c r="C39" s="6" t="s">
        <v>62</v>
      </c>
      <c r="D39" s="7">
        <v>181072.9</v>
      </c>
      <c r="E39" s="7">
        <v>123368.3</v>
      </c>
      <c r="F39" s="8">
        <f t="shared" ref="F39" si="10">E39/D39*100</f>
        <v>68.13184082212193</v>
      </c>
      <c r="G39" s="7">
        <f>G40+G41</f>
        <v>121089.8</v>
      </c>
      <c r="H39" s="7">
        <f>E39/G39*100</f>
        <v>101.88166137858019</v>
      </c>
    </row>
    <row r="40" spans="1:8" outlineLevel="1" x14ac:dyDescent="0.2">
      <c r="A40" s="10" t="s">
        <v>134</v>
      </c>
      <c r="B40" s="9" t="s">
        <v>65</v>
      </c>
      <c r="C40" s="10" t="s">
        <v>64</v>
      </c>
      <c r="D40" s="11">
        <v>151586.9</v>
      </c>
      <c r="E40" s="11">
        <v>103278.8</v>
      </c>
      <c r="F40" s="12">
        <f t="shared" si="1"/>
        <v>68.131744893523134</v>
      </c>
      <c r="G40" s="11">
        <v>101726.6</v>
      </c>
      <c r="H40" s="11">
        <f t="shared" si="9"/>
        <v>101.52585459457015</v>
      </c>
    </row>
    <row r="41" spans="1:8" outlineLevel="1" x14ac:dyDescent="0.2">
      <c r="A41" s="10" t="s">
        <v>135</v>
      </c>
      <c r="B41" s="9" t="s">
        <v>67</v>
      </c>
      <c r="C41" s="10" t="s">
        <v>66</v>
      </c>
      <c r="D41" s="11">
        <v>29486</v>
      </c>
      <c r="E41" s="11">
        <v>20089.5</v>
      </c>
      <c r="F41" s="12">
        <f t="shared" si="1"/>
        <v>68.132333989011741</v>
      </c>
      <c r="G41" s="11">
        <v>19363.2</v>
      </c>
      <c r="H41" s="11">
        <f t="shared" si="9"/>
        <v>103.75092959841348</v>
      </c>
    </row>
    <row r="42" spans="1:8" x14ac:dyDescent="0.2">
      <c r="A42" s="6" t="s">
        <v>140</v>
      </c>
      <c r="B42" s="5" t="s">
        <v>69</v>
      </c>
      <c r="C42" s="6" t="s">
        <v>68</v>
      </c>
      <c r="D42" s="7">
        <v>46891.3</v>
      </c>
      <c r="E42" s="7">
        <v>25668.2</v>
      </c>
      <c r="F42" s="8">
        <f t="shared" ref="F42" si="11">E42/D42*100</f>
        <v>54.739791816392383</v>
      </c>
      <c r="G42" s="7">
        <f>G43+G44+G45</f>
        <v>22607.300000000003</v>
      </c>
      <c r="H42" s="7">
        <f>E42/G42*100</f>
        <v>113.53943195339558</v>
      </c>
    </row>
    <row r="43" spans="1:8" outlineLevel="1" x14ac:dyDescent="0.2">
      <c r="A43" s="10" t="s">
        <v>137</v>
      </c>
      <c r="B43" s="9" t="s">
        <v>71</v>
      </c>
      <c r="C43" s="10" t="s">
        <v>70</v>
      </c>
      <c r="D43" s="11">
        <v>1800</v>
      </c>
      <c r="E43" s="11">
        <v>1057.5</v>
      </c>
      <c r="F43" s="12">
        <f t="shared" si="1"/>
        <v>58.75</v>
      </c>
      <c r="G43" s="11">
        <v>1321.9</v>
      </c>
      <c r="H43" s="11">
        <f t="shared" si="9"/>
        <v>79.998487026250089</v>
      </c>
    </row>
    <row r="44" spans="1:8" outlineLevel="1" x14ac:dyDescent="0.2">
      <c r="A44" s="10" t="s">
        <v>138</v>
      </c>
      <c r="B44" s="9" t="s">
        <v>73</v>
      </c>
      <c r="C44" s="10" t="s">
        <v>72</v>
      </c>
      <c r="D44" s="11">
        <v>44273.4</v>
      </c>
      <c r="E44" s="11">
        <v>24173</v>
      </c>
      <c r="F44" s="12">
        <f t="shared" si="1"/>
        <v>54.599375697371336</v>
      </c>
      <c r="G44" s="11">
        <v>17545.900000000001</v>
      </c>
      <c r="H44" s="11">
        <f t="shared" si="9"/>
        <v>137.77007734000534</v>
      </c>
    </row>
    <row r="45" spans="1:8" outlineLevel="1" x14ac:dyDescent="0.2">
      <c r="A45" s="10" t="s">
        <v>139</v>
      </c>
      <c r="B45" s="9" t="s">
        <v>75</v>
      </c>
      <c r="C45" s="10" t="s">
        <v>74</v>
      </c>
      <c r="D45" s="11">
        <v>817.9</v>
      </c>
      <c r="E45" s="11">
        <v>437.7</v>
      </c>
      <c r="F45" s="12">
        <f t="shared" si="1"/>
        <v>53.51509964543343</v>
      </c>
      <c r="G45" s="11">
        <v>3739.5</v>
      </c>
      <c r="H45" s="11">
        <f t="shared" si="9"/>
        <v>11.704773365423184</v>
      </c>
    </row>
    <row r="46" spans="1:8" x14ac:dyDescent="0.2">
      <c r="A46" s="6" t="s">
        <v>143</v>
      </c>
      <c r="B46" s="5" t="s">
        <v>77</v>
      </c>
      <c r="C46" s="6" t="s">
        <v>76</v>
      </c>
      <c r="D46" s="7">
        <v>26686.799999999999</v>
      </c>
      <c r="E46" s="7">
        <v>16308.4</v>
      </c>
      <c r="F46" s="8">
        <f t="shared" si="1"/>
        <v>61.110361676933913</v>
      </c>
      <c r="G46" s="7">
        <f>G47+G48</f>
        <v>11219</v>
      </c>
      <c r="H46" s="7">
        <f>E46/G46*100</f>
        <v>145.36411444870311</v>
      </c>
    </row>
    <row r="47" spans="1:8" outlineLevel="1" x14ac:dyDescent="0.2">
      <c r="A47" s="10" t="s">
        <v>141</v>
      </c>
      <c r="B47" s="9" t="s">
        <v>79</v>
      </c>
      <c r="C47" s="10" t="s">
        <v>78</v>
      </c>
      <c r="D47" s="11">
        <v>17651.2</v>
      </c>
      <c r="E47" s="11">
        <v>11532.4</v>
      </c>
      <c r="F47" s="12">
        <f t="shared" si="1"/>
        <v>65.334934735315443</v>
      </c>
      <c r="G47" s="11">
        <v>10610.4</v>
      </c>
      <c r="H47" s="11">
        <f t="shared" si="9"/>
        <v>108.68958757445526</v>
      </c>
    </row>
    <row r="48" spans="1:8" outlineLevel="1" x14ac:dyDescent="0.2">
      <c r="A48" s="10" t="s">
        <v>142</v>
      </c>
      <c r="B48" s="9" t="s">
        <v>81</v>
      </c>
      <c r="C48" s="10" t="s">
        <v>80</v>
      </c>
      <c r="D48" s="11">
        <v>9035.6</v>
      </c>
      <c r="E48" s="11">
        <v>4776</v>
      </c>
      <c r="F48" s="12">
        <f t="shared" si="1"/>
        <v>52.857585550489169</v>
      </c>
      <c r="G48" s="11">
        <v>608.6</v>
      </c>
      <c r="H48" s="11">
        <f t="shared" si="9"/>
        <v>784.75188958264869</v>
      </c>
    </row>
    <row r="49" spans="1:8" ht="24" x14ac:dyDescent="0.2">
      <c r="A49" s="6" t="s">
        <v>145</v>
      </c>
      <c r="B49" s="5" t="s">
        <v>83</v>
      </c>
      <c r="C49" s="6" t="s">
        <v>82</v>
      </c>
      <c r="D49" s="7">
        <v>250</v>
      </c>
      <c r="E49" s="7">
        <v>0</v>
      </c>
      <c r="F49" s="8">
        <f t="shared" ref="F49" si="12">E49/D49*100</f>
        <v>0</v>
      </c>
      <c r="G49" s="7">
        <v>0</v>
      </c>
      <c r="H49" s="7"/>
    </row>
    <row r="50" spans="1:8" ht="24" outlineLevel="1" x14ac:dyDescent="0.2">
      <c r="A50" s="10" t="s">
        <v>144</v>
      </c>
      <c r="B50" s="9" t="s">
        <v>85</v>
      </c>
      <c r="C50" s="10" t="s">
        <v>84</v>
      </c>
      <c r="D50" s="11">
        <v>250</v>
      </c>
      <c r="E50" s="11">
        <v>0</v>
      </c>
      <c r="F50" s="12">
        <f t="shared" si="1"/>
        <v>0</v>
      </c>
      <c r="G50" s="11">
        <v>0</v>
      </c>
      <c r="H50" s="11">
        <v>0</v>
      </c>
    </row>
    <row r="51" spans="1:8" ht="36" x14ac:dyDescent="0.2">
      <c r="A51" s="6" t="s">
        <v>148</v>
      </c>
      <c r="B51" s="5" t="s">
        <v>87</v>
      </c>
      <c r="C51" s="6" t="s">
        <v>86</v>
      </c>
      <c r="D51" s="7">
        <v>111918.8</v>
      </c>
      <c r="E51" s="7">
        <v>81981.600000000006</v>
      </c>
      <c r="F51" s="8">
        <f t="shared" si="1"/>
        <v>73.250964091823718</v>
      </c>
      <c r="G51" s="7">
        <f>G52+G53</f>
        <v>86536.9</v>
      </c>
      <c r="H51" s="7">
        <f>E51/G51*100</f>
        <v>94.736002791872608</v>
      </c>
    </row>
    <row r="52" spans="1:8" ht="36" outlineLevel="1" x14ac:dyDescent="0.2">
      <c r="A52" s="10" t="s">
        <v>146</v>
      </c>
      <c r="B52" s="9" t="s">
        <v>89</v>
      </c>
      <c r="C52" s="10" t="s">
        <v>88</v>
      </c>
      <c r="D52" s="11">
        <v>67003.8</v>
      </c>
      <c r="E52" s="11">
        <v>59693.7</v>
      </c>
      <c r="F52" s="12">
        <f t="shared" si="1"/>
        <v>89.090021759959868</v>
      </c>
      <c r="G52" s="11">
        <v>48780.5</v>
      </c>
      <c r="H52" s="11">
        <f t="shared" ref="H52:H53" si="13">E52/G52*100</f>
        <v>122.37205440698639</v>
      </c>
    </row>
    <row r="53" spans="1:8" outlineLevel="1" x14ac:dyDescent="0.2">
      <c r="A53" s="10" t="s">
        <v>147</v>
      </c>
      <c r="B53" s="9" t="s">
        <v>91</v>
      </c>
      <c r="C53" s="10" t="s">
        <v>90</v>
      </c>
      <c r="D53" s="11">
        <v>44915</v>
      </c>
      <c r="E53" s="11">
        <v>22287.9</v>
      </c>
      <c r="F53" s="12">
        <f t="shared" si="1"/>
        <v>49.622397862629413</v>
      </c>
      <c r="G53" s="11">
        <v>37756.400000000001</v>
      </c>
      <c r="H53" s="11">
        <f t="shared" si="13"/>
        <v>59.030786833490481</v>
      </c>
    </row>
    <row r="54" spans="1:8" x14ac:dyDescent="0.2">
      <c r="A54" s="13" t="s">
        <v>149</v>
      </c>
      <c r="B54" s="15" t="s">
        <v>92</v>
      </c>
      <c r="C54" s="13"/>
      <c r="D54" s="14">
        <v>1432753.4</v>
      </c>
      <c r="E54" s="14">
        <v>921403.8</v>
      </c>
      <c r="F54" s="8">
        <f t="shared" si="1"/>
        <v>64.310006174126002</v>
      </c>
      <c r="G54" s="14">
        <f>G6+G14+G16+G18+G25+G30+G33+G39+G42+G46+G49+G51</f>
        <v>886496.10000000009</v>
      </c>
      <c r="H54" s="7">
        <f>E54/G54*100</f>
        <v>103.93771613885272</v>
      </c>
    </row>
    <row r="55" spans="1:8" ht="12.75" customHeight="1" x14ac:dyDescent="0.2"/>
    <row r="56" spans="1:8" ht="12.75" customHeight="1" x14ac:dyDescent="0.2"/>
    <row r="57" spans="1:8" ht="12.75" customHeight="1" x14ac:dyDescent="0.2"/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</sheetData>
  <mergeCells count="1">
    <mergeCell ref="A1:H1"/>
  </mergeCells>
  <pageMargins left="0.51181102362204722" right="0.31496062992125984" top="0.15748031496062992" bottom="0.15748031496062992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42fofof</dc:creator>
  <dc:description>POI HSSF rep:2.55.0.44</dc:description>
  <cp:lastModifiedBy>Admin</cp:lastModifiedBy>
  <cp:lastPrinted>2023-03-28T05:10:56Z</cp:lastPrinted>
  <dcterms:created xsi:type="dcterms:W3CDTF">2023-03-27T09:44:24Z</dcterms:created>
  <dcterms:modified xsi:type="dcterms:W3CDTF">2023-04-07T02:05:47Z</dcterms:modified>
</cp:coreProperties>
</file>