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'доходы'!$14:$17</definedName>
    <definedName name="_xlnm.Print_Titles" localSheetId="1">'расходы'!$8:$10</definedName>
  </definedNames>
  <calcPr fullCalcOnLoad="1"/>
</workbook>
</file>

<file path=xl/sharedStrings.xml><?xml version="1.0" encoding="utf-8"?>
<sst xmlns="http://schemas.openxmlformats.org/spreadsheetml/2006/main" count="3583" uniqueCount="785">
  <si>
    <t>Обеспечение бесплатного проезда детей до места  нахождения детских оздоровительных лагерей и обратно (в соответствии с Законом края  от 9 декабря 2010 года № 11-5393 «О социальной поддержке семей, имеющих детей, в Красноярском крае») в рамках подпрограммы "Социальная поддержка семей, имеющих детей" муниципальной программы "Социальная поддержка населения Назаровского района"</t>
  </si>
  <si>
    <t>0220275</t>
  </si>
  <si>
    <t>0260000</t>
  </si>
  <si>
    <t>Иные выплаты населению</t>
  </si>
  <si>
    <t>360</t>
  </si>
  <si>
    <t>0268226</t>
  </si>
  <si>
    <t>0268227</t>
  </si>
  <si>
    <t>0267513</t>
  </si>
  <si>
    <t>Наименование показателей бюджетной классификации</t>
  </si>
  <si>
    <t>0900000</t>
  </si>
  <si>
    <t>0950000</t>
  </si>
  <si>
    <t>0958456</t>
  </si>
  <si>
    <t>0958457</t>
  </si>
  <si>
    <t>Проведение работ по уничтожению сорняков дикорастущей конопли в рамках подпрограммы «Устойчивое развитие сельских территорий» муниципальной программы  "Развитие сельского хозяйства"</t>
  </si>
  <si>
    <t>1227451</t>
  </si>
  <si>
    <t>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«Устойчивое развитие сельских территорий» муниципальной программы  "Развитие сельского хозяйства"</t>
  </si>
  <si>
    <t>1227518</t>
  </si>
  <si>
    <t>Муниципальная программа "Обеспечение доступным и комфортным жильем жителей Назаровского района"</t>
  </si>
  <si>
    <t>1300000</t>
  </si>
  <si>
    <t>Подпрограмма "Переселение граждан из аварийного жилищного фонда в муниципальных образованиях Назаровского района"</t>
  </si>
  <si>
    <t>1310000</t>
  </si>
  <si>
    <t>Межевание земельных участков для муниципального жилья в рамках подпрограммы "Переселение граждан из аварийного жилищного фонда в муниципальных образованиях Назаровского района муниципальной программы "Обеспечение доступным и комфортным жильем жителей Назаровского района"</t>
  </si>
  <si>
    <t>1318521</t>
  </si>
  <si>
    <t>Техническая инвентаризация муниципального жилья в рамках подпрограммы "Переселение граждан из аварийного жилищного фонда в муниципальных образованиях Назаровского района муниципальной программы "Обеспечение доступным и комфортным жильем жителей Назаровского района"</t>
  </si>
  <si>
    <t>1318522</t>
  </si>
  <si>
    <t>Муниципальная программа "Совершенствование управления муниципальным имуществом в Назаровском районе"</t>
  </si>
  <si>
    <t>1500000</t>
  </si>
  <si>
    <t>1550000</t>
  </si>
  <si>
    <t>Выполнение кадастровых работ и оформление технической документации на объекты недвижимости в рамках отдельных мероприятий муниципальной программы "Совершенствование управления муниципальным имуществом в Назаровском районе"</t>
  </si>
  <si>
    <t>1558701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</si>
  <si>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</si>
  <si>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1558702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</si>
  <si>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</si>
  <si>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1558704</t>
  </si>
  <si>
    <t>Выполнение кадастровых работ и формирование земельных участков под объектами недвижимости (межевание и кадастровый учет) в рамках отдельных мероприятий муниципальной программы "Совершенствование управления муниципальным имуществом в Назаровском районе"</t>
  </si>
  <si>
    <t>1558705</t>
  </si>
  <si>
    <t>Жилищное хозяйство</t>
  </si>
  <si>
    <t>0501</t>
  </si>
  <si>
    <t>Подпрограмма "Обеспечение жильем работников отраслей бюджетной сферы на территории Назаровского района"</t>
  </si>
  <si>
    <t>1320000</t>
  </si>
  <si>
    <t>Строительство муниципального жилья в рамках подпрограммы "Обеспечение жильем работников отраслей бюджетной сферы на территории Назаровского района" муниципальной программы "Обеспечение доступным и комфортным жильем жителей Назаровского района"</t>
  </si>
  <si>
    <t>1328524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</si>
  <si>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</si>
  <si>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0300000</t>
  </si>
  <si>
    <t>Подпрограмма "Развитие и модернизация объектов коммунальной инфраструктуры Назаровского района"</t>
  </si>
  <si>
    <t>0310000</t>
  </si>
  <si>
    <t>Межбюджетные трансферты</t>
  </si>
  <si>
    <t>540</t>
  </si>
  <si>
    <t>Капитальный ремонт водопроводных сетей, устройство водопроводных сетей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</si>
  <si>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0318304</t>
  </si>
  <si>
    <t>Установка, ремонт водозаборных скважин и водонапорных башен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</si>
  <si>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0318305</t>
  </si>
  <si>
    <t>Подпрограмма «Обеспечение населения Назаровского района чистой питьевой  водой»</t>
  </si>
  <si>
    <t>0320000</t>
  </si>
  <si>
    <t>0350000</t>
  </si>
  <si>
    <t>Ликвидация несанкционированных свалок в рамках непрограммных  расходов органов местного самоуправления</t>
  </si>
  <si>
    <t>9418809</t>
  </si>
  <si>
    <t>Подпрограмма «Обеспечение реализации муниципальной  программы и прочие мероприятия"</t>
  </si>
  <si>
    <t>0340000</t>
  </si>
  <si>
    <t>Обеспечение  деятельности (оказание) услуг подведомственных учреждений в рамках подпрограммы «Обеспечение реализации муниципальной 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</si>
  <si>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0348330</t>
  </si>
  <si>
    <t>Расходы на выплаты персоналу казенных учреждений</t>
  </si>
  <si>
    <t>0358332</t>
  </si>
  <si>
    <t>Муниципальная программа "Развитие молодежной политики Назаровского района"</t>
  </si>
  <si>
    <t>0800000</t>
  </si>
  <si>
    <t>Подпрограмма "Развитие молодежной политики"</t>
  </si>
  <si>
    <t>0810000</t>
  </si>
  <si>
    <t>Поддержка деятельности муниципальных молодежных центров за счет средств краевого бюджета   в рамках подпрограммы "Развитие молодежной политики в Назаровском районе" муниципальной программы  "Развитие молодежной политики Назаровского района"</t>
  </si>
  <si>
    <t>0817456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</si>
  <si>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</si>
  <si>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</si>
  <si>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</si>
  <si>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</si>
  <si>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Обеспечение деятельности (оказание услуг) подведомственных учреждений в рамках подпрограммы "Развитие молодежной политики в Назаровском районе" муниципальной программы  "Развитие молодежной политики Назаровского района"</t>
  </si>
  <si>
    <t>0818001</t>
  </si>
  <si>
    <t>Софинансирование расходов на поддержку деятельности муниципальных молодежных центров за счет средств районного бюджета  в рамках подпрограммы "Развитие молодежной политики в Назаровском районе" муниципальной программы  "Развитие молодежной политики Назаровского района"</t>
  </si>
  <si>
    <t>0818421</t>
  </si>
  <si>
    <t>Подпрограмма "Повышение гражданской активности молодежи в решении задач социально-экономического развития района"</t>
  </si>
  <si>
    <t>0820000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</si>
  <si>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молдежной политики Назаровского района"</t>
  </si>
  <si>
    <t>0828422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</si>
  <si>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молдежной политики Назаровского района"</t>
  </si>
  <si>
    <t>0828423</t>
  </si>
  <si>
    <t>Муниципальная программа "Развитие культуры"</t>
  </si>
  <si>
    <t>0600000</t>
  </si>
  <si>
    <t>Подпрограмма «Сохранение культурного наследия»</t>
  </si>
  <si>
    <t>0610000</t>
  </si>
  <si>
    <t>0617488</t>
  </si>
  <si>
    <t>0618370</t>
  </si>
  <si>
    <t>Подпрограмма «Обеспечение условий реализации муниципальной  программы и прочие мероприятия»</t>
  </si>
  <si>
    <t>0630000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</si>
  <si>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 в рамках подпрограммы «Обеспечение условий реализации муниципальной  программы и прочие мероприятия» муниципальной программы  "Развитие культуры"</t>
  </si>
  <si>
    <t>0631021</t>
  </si>
  <si>
    <t>Обеспечение деятельности (оказание услуг) клубных учреждений в рамках подпрограммы «Обеспечение условий реализации муниципальной  программы и прочие мероприятия» муниципальной программы  "Развитие культуры"</t>
  </si>
  <si>
    <t>0638001</t>
  </si>
  <si>
    <t>Обеспечение деятельности (оказание услуг)библиотек  в рамках подпрограммы «Обеспечение условий реализации муниципальной  программы и прочие мероприятия» муниципальной программы  "Развитие культуры"</t>
  </si>
  <si>
    <t>0638002</t>
  </si>
  <si>
    <t>Улучшение материально-технической базы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</si>
  <si>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0638383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</si>
  <si>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</si>
  <si>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0638384</t>
  </si>
  <si>
    <t>Подпрограмма «Поддержка искусства и народного творчества»</t>
  </si>
  <si>
    <t>0620000</t>
  </si>
  <si>
    <t>Проведение культурно-досуговых мероприятий в рамках подпрограммы «Поддержка искусства и народного творчества» муниципальной программы "Развитие культуры"</t>
  </si>
  <si>
    <t>0628376</t>
  </si>
  <si>
    <t>Подпрограмма "Обеспечение жильем молодых семей "</t>
  </si>
  <si>
    <t>0830000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</si>
  <si>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</si>
  <si>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0837458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</si>
  <si>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</si>
  <si>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</si>
  <si>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</si>
  <si>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</si>
  <si>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Предоставление молодым семьям - 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семей" муниципальной программы "Развитие молодежной политики Назаровского района"</t>
  </si>
  <si>
    <t>0838425</t>
  </si>
  <si>
    <t>Муниципальная программа "Развитие физической культуры и спорта Назаровского района"</t>
  </si>
  <si>
    <t>Подпрограмма "Развитие массовой физической культуры и спорта"</t>
  </si>
  <si>
    <t>0710000</t>
  </si>
  <si>
    <t>Обеспечение деятельности (оказание услуг) подведомственных учреждений в рамках подпрограммы "Развитие массовой физической культуры и спорта" муниципальной программы  "Развитие физической культуры и спорта Назаровского района"</t>
  </si>
  <si>
    <t>0718001</t>
  </si>
  <si>
    <t>0750000</t>
  </si>
  <si>
    <t>Проведение районных  спортивно- массовых мероприятий на территории района ,обеспечение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 "Развитие физической культуры и спорта Назаровского района"</t>
  </si>
  <si>
    <t>0758410</t>
  </si>
  <si>
    <t>Муниципальная программа "Развитие образования"</t>
  </si>
  <si>
    <t>0100000</t>
  </si>
  <si>
    <t>0110000</t>
  </si>
  <si>
    <t>0111021</t>
  </si>
  <si>
    <t>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 в рамках подпрограммы «Развитие дошкольного, общего и дополнительного образования» муниципальной программы  "Развитие образования"</t>
  </si>
  <si>
    <t>0117558</t>
  </si>
  <si>
    <t>Финансовое обеспечение 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образования» муниципальной программы  "Развитие образования"</t>
  </si>
  <si>
    <t>0117588</t>
  </si>
  <si>
    <t>Обеспечение деятельности (оказание услуг) подведомственных учреждений  дошкольного образования в рамках подпрограммы «Развитие дошкольного, общего и дополнительного образования» муниципальной программы  "Развитие образования"</t>
  </si>
  <si>
    <t>0118001</t>
  </si>
  <si>
    <t>Подпрограмма «Обеспечение жизнедеятельности образовательных учреждений района»</t>
  </si>
  <si>
    <t>0140000</t>
  </si>
  <si>
    <t>0148150</t>
  </si>
  <si>
    <t>0117564</t>
  </si>
  <si>
    <t>Обеспечение деятельности (оказание услуг) подведомственных учреждений  общего образования в рамках подпрограммы «Развитие дошкольного, общего и дополнительного образования» муниципальной программы  "Развитие образования"</t>
  </si>
  <si>
    <t>0118002</t>
  </si>
  <si>
    <t>Обеспечение деятельности (оказание услуг) подведомственных учреждений  дополнительного образования в рамках подпрограммы «Развитие дошкольного, общего и дополнительного образования» муниципальной программы  "Развитие образования"</t>
  </si>
  <si>
    <t>0118003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</si>
  <si>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«Развитие дошкольного, общего и дополнительного образования» муниципальной программы "Развитие образования"</t>
  </si>
  <si>
    <t>0118110</t>
  </si>
  <si>
    <t>Подпрограмма «Выявление и сопровождение одаренных детей»</t>
  </si>
  <si>
    <t>0120000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</si>
  <si>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«Выявление и сопровождение одаренных детей» муниципальной программы  "Развитие образования"</t>
  </si>
  <si>
    <t>0128130</t>
  </si>
  <si>
    <t>Мероприятия в области безопасности дорожного движения в рамках подпрограммы "Повышение безопасности дорожного движения в Назаровском районе" муниципальной программы "Развитие транспортной системы"</t>
  </si>
  <si>
    <t>1058465</t>
  </si>
  <si>
    <t>Подпрограмма «Развитие в Назаровском районе системы отдыха, оздоровления и занятости детей»</t>
  </si>
  <si>
    <t>0130000</t>
  </si>
  <si>
    <t>Оплата стоимости набора продуктов питания или готовых блюд и их транспортировки в лагерях с дневным пребыванием детей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</si>
  <si>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0137582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</si>
  <si>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</si>
  <si>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0137583</t>
  </si>
  <si>
    <t>Оздоровление детей  за счет средств районного бюджета 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</si>
  <si>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0138140</t>
  </si>
  <si>
    <t>Софинансирование расходов  на оплату стоимости набора продуктов питания или готовых блюд и их транспортировки в лагерях с дневным пребыванием детей  за счет средств районного бюджета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</si>
  <si>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0138141</t>
  </si>
  <si>
    <t>Софинансирование  расходовна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 за счет средств районного бюджета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</si>
  <si>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0138142</t>
  </si>
  <si>
    <t>Проведение муниципального конкурса проектов и программ в сфере отдыха, оздоровления и занятости детей и подростков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</si>
  <si>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0138144</t>
  </si>
  <si>
    <t>Подпрограмма «Обеспечение реализации муниципальной программы и прочие мероприятия в области образования»</t>
  </si>
  <si>
    <t>0150000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</si>
  <si>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 и прочие мероприятия "  муниципальной программы  "Развитие образования"</t>
  </si>
  <si>
    <t>0158001</t>
  </si>
  <si>
    <t>0117554</t>
  </si>
  <si>
    <t>0117566</t>
  </si>
  <si>
    <t>Выплата и доставка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 в рамках подпрограммы «Развитие дошкольного, общего и дополнительного образования» муниципальной программы  "Развитие образования"</t>
  </si>
  <si>
    <t>0117556</t>
  </si>
  <si>
    <t>Муниципальная программа "Управление муниципальными финансами"</t>
  </si>
  <si>
    <t>1400000</t>
  </si>
  <si>
    <t>Подпрограмма "Обеспечение реализации муниципальной программы и прочие мероприятия"</t>
  </si>
  <si>
    <t>1430000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</si>
  <si>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</si>
  <si>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1438021</t>
  </si>
  <si>
    <t>Функционирование финансового управления администрации Назаровского района</t>
  </si>
  <si>
    <t>9420000</t>
  </si>
  <si>
    <t>Осуществление государственных  полномочий  по составлению  протоколов  об административных  правонарушениях в рамках непрограмных расходов органов местного самоуправления</t>
  </si>
  <si>
    <t>9427514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</si>
  <si>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</si>
  <si>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9425118</t>
  </si>
  <si>
    <t>9427508</t>
  </si>
  <si>
    <t>Организация и проведение акарицидных обработок мест массового отдыха населения в рамках непрограмных расходов органов местного самоуправления</t>
  </si>
  <si>
    <t>9427555</t>
  </si>
  <si>
    <t>Подпрограмма "Управление муниципальным долгом"</t>
  </si>
  <si>
    <t>1420000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</si>
  <si>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</si>
  <si>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1428603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</si>
  <si>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</si>
  <si>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</si>
  <si>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</si>
  <si>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</si>
  <si>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</si>
  <si>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1410000</t>
  </si>
  <si>
    <t>Дотации на выравнивание бюджетной обеспеченности поселений 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</si>
  <si>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1417601</t>
  </si>
  <si>
    <t>510</t>
  </si>
  <si>
    <t>Дотации на выравнивание бюджетной обеспеченности поселений из районного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</si>
  <si>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1418601</t>
  </si>
  <si>
    <t>1418602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</si>
  <si>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 органов  местного самоуправления</t>
  </si>
  <si>
    <t>9421021</t>
  </si>
  <si>
    <t>0200000</t>
  </si>
  <si>
    <t>Подпрограмма "Повышение качества жизни отдельных категорий граждан, степени их социальной защищенности"</t>
  </si>
  <si>
    <t>0210000</t>
  </si>
  <si>
    <t>0218201</t>
  </si>
  <si>
    <t>Публичные нормативные социальные выплаты гражданам</t>
  </si>
  <si>
    <t>310</t>
  </si>
  <si>
    <t>Подпрограмма "Повышение качества и доступности социальных услуг населению"</t>
  </si>
  <si>
    <t>0250000</t>
  </si>
  <si>
    <t>0250151</t>
  </si>
  <si>
    <t>Водное хозяйство</t>
  </si>
  <si>
    <t>0406</t>
  </si>
  <si>
    <t>000 01  03  00  00  00  0000  000</t>
  </si>
  <si>
    <t>Получение бюджетных кредитов от других  бюджетов бюджетной системы Российской  Федерации в валюте Российской Федерации</t>
  </si>
  <si>
    <t>11635030</t>
  </si>
  <si>
    <t>Суммы по искам о возмещении вреда, причиненного окружающей среде, подлежащие зачислению в бюджеты муниципальных районов</t>
  </si>
  <si>
    <t>ИТОГО ДОХОДОВ</t>
  </si>
  <si>
    <t>№ п/п</t>
  </si>
  <si>
    <t>20203115</t>
  </si>
  <si>
    <t>11105030</t>
  </si>
  <si>
    <t>Субвенции бюджетам субъектов Российской Федерации и муниципальных образований</t>
  </si>
  <si>
    <t>% исполнения</t>
  </si>
  <si>
    <t>Иные межбюджетные трансферты</t>
  </si>
  <si>
    <t>11700000</t>
  </si>
  <si>
    <t>ПРОЧИЕ НЕНАЛОГОВЫЕ ДОХОДЫ</t>
  </si>
  <si>
    <t>180</t>
  </si>
  <si>
    <t>11705050</t>
  </si>
  <si>
    <t>10102030</t>
  </si>
  <si>
    <t>11625000</t>
  </si>
  <si>
    <t>11690000</t>
  </si>
  <si>
    <t>Дорожное хозяйство(дорожные фонды)</t>
  </si>
  <si>
    <t>0409</t>
  </si>
  <si>
    <t>Другие вопросы в области образования</t>
  </si>
  <si>
    <t>0709</t>
  </si>
  <si>
    <t>Охрана семьи и детства</t>
  </si>
  <si>
    <t>1004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</si>
  <si>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</si>
  <si>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</si>
  <si>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Обслуживание государственного  внутреннего и муниципального долга</t>
  </si>
  <si>
    <t>1301</t>
  </si>
  <si>
    <t>Дотации на выравнивание  бюджетной обеспеченности  субъектов Российской Федерации и муниципальных образований</t>
  </si>
  <si>
    <t>1401</t>
  </si>
  <si>
    <t>Прочие межбюджетные  трансферты  общего характера</t>
  </si>
  <si>
    <t>1403</t>
  </si>
  <si>
    <t>Дотации</t>
  </si>
  <si>
    <t>Пенсионное обеспечение</t>
  </si>
  <si>
    <t>1001</t>
  </si>
  <si>
    <t>Социальное обслуживание населения</t>
  </si>
  <si>
    <t>1002</t>
  </si>
  <si>
    <t>10504020</t>
  </si>
  <si>
    <t>10504000</t>
  </si>
  <si>
    <t>Резервные фонды</t>
  </si>
  <si>
    <t>0111</t>
  </si>
  <si>
    <t>0700000</t>
  </si>
  <si>
    <t>Другие вопросы в области социальной политики</t>
  </si>
  <si>
    <t>1006</t>
  </si>
  <si>
    <t>1. Доходы</t>
  </si>
  <si>
    <t/>
  </si>
  <si>
    <t>10000000</t>
  </si>
  <si>
    <t>НАЛОГИ НА ПРИБЫЛЬ, ДОХОДЫ</t>
  </si>
  <si>
    <t>10100000</t>
  </si>
  <si>
    <t>Налог на прибыль организаций</t>
  </si>
  <si>
    <t>10101000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</si>
  <si>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</si>
  <si>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10101010</t>
  </si>
  <si>
    <t xml:space="preserve">Налог на прибыль организаций, зачисляемый в бюджеты субъектов Российской Федерации </t>
  </si>
  <si>
    <t>10101012</t>
  </si>
  <si>
    <t>0000</t>
  </si>
  <si>
    <t>182</t>
  </si>
  <si>
    <t>02</t>
  </si>
  <si>
    <t>110</t>
  </si>
  <si>
    <t>Налог на доходы физических лиц</t>
  </si>
  <si>
    <t>10102000</t>
  </si>
  <si>
    <t>10102020</t>
  </si>
  <si>
    <t>10102021</t>
  </si>
  <si>
    <t>01</t>
  </si>
  <si>
    <t>10102022</t>
  </si>
  <si>
    <t>НАЛОГИ НА СОВОКУПНЫЙ ДОХОД</t>
  </si>
  <si>
    <t>10500000</t>
  </si>
  <si>
    <t>Единый налог на вмененный доход для отдельных видов деятельности</t>
  </si>
  <si>
    <t>10502000</t>
  </si>
  <si>
    <t>10900000</t>
  </si>
  <si>
    <t>05</t>
  </si>
  <si>
    <t>ДОХОДЫ ОТ ИСПОЛЬЗОВАНИЯ ИМУЩЕСТВА, НАХОДЯЩЕГОСЯ В ГОСУДАРСТВЕННОЙ И МУНИЦИПАЛЬНОЙ СОБСТВЕННОСТИ</t>
  </si>
  <si>
    <t>11100000</t>
  </si>
  <si>
    <t>11105010</t>
  </si>
  <si>
    <t>11105011</t>
  </si>
  <si>
    <t>10</t>
  </si>
  <si>
    <t>120</t>
  </si>
  <si>
    <t>11105035</t>
  </si>
  <si>
    <t>ПЛАТЕЖИ ПРИ ПОЛЬЗОВАНИИ ПРИРОДНЫМИ РЕСУРСАМИ</t>
  </si>
  <si>
    <t>11200000</t>
  </si>
  <si>
    <t>Плата за негативное воздействие на окружающую среду</t>
  </si>
  <si>
    <t>11201000</t>
  </si>
  <si>
    <t>498</t>
  </si>
  <si>
    <t>11300000</t>
  </si>
  <si>
    <t>11303000</t>
  </si>
  <si>
    <t>130</t>
  </si>
  <si>
    <t>ДОХОДЫ ОТ ПРОДАЖИ МАТЕРИАЛЬНЫХ И НЕМАТЕРИАЛЬНЫХ АКТИВОВ</t>
  </si>
  <si>
    <t>11400000</t>
  </si>
  <si>
    <t>410</t>
  </si>
  <si>
    <t>ШТРАФЫ, САНКЦИИ, ВОЗМЕЩЕНИЕ УЩЕРБА</t>
  </si>
  <si>
    <t>11600000</t>
  </si>
  <si>
    <t>140</t>
  </si>
  <si>
    <t>БЕЗВОЗМЕЗДНЫЕ ПОСТУПЛЕНИЯ</t>
  </si>
  <si>
    <t>20000000</t>
  </si>
  <si>
    <t>20200000</t>
  </si>
  <si>
    <t>20201000</t>
  </si>
  <si>
    <t>094</t>
  </si>
  <si>
    <t>151</t>
  </si>
  <si>
    <t>Дотации бюджетам муниципальных районов на поддержку мер по обеспечению сбалансированности бюджетов</t>
  </si>
  <si>
    <t>20201003</t>
  </si>
  <si>
    <t>20202000</t>
  </si>
  <si>
    <t>20204000</t>
  </si>
  <si>
    <t>000</t>
  </si>
  <si>
    <t>00</t>
  </si>
  <si>
    <t>Наименование доходов</t>
  </si>
  <si>
    <t>Код бюджетной классификации</t>
  </si>
  <si>
    <t>11625030</t>
  </si>
  <si>
    <t>Денежные взыскания ( штрафы) за нарушение законодательства об охране и использовании животного мира</t>
  </si>
  <si>
    <t>10907050</t>
  </si>
  <si>
    <t>11625060</t>
  </si>
  <si>
    <t xml:space="preserve">БЕЗВОЗМЕЗДНЫЕ ПОСТУПЛЕНИЯ ОТ ДРУГИХ БЮДЖЕТОВ БЮДЖЕТНОЙ СИСТЕМЫ РОССИЙСКОЙ ФЕДЕРАЦИИ </t>
  </si>
  <si>
    <t>20203000</t>
  </si>
  <si>
    <t>Прочие местные налоги и сборы, мобилизуемые на территориях муниципальных районов</t>
  </si>
  <si>
    <t xml:space="preserve">Денежные взыскания (штрафы) за нарушение земельного  законодательства </t>
  </si>
  <si>
    <t>10102040</t>
  </si>
  <si>
    <t>Дотации бюджетам субъектов Российской Федерации и муниципальных образований</t>
  </si>
  <si>
    <t>016</t>
  </si>
  <si>
    <t>11303050</t>
  </si>
  <si>
    <t>ДОХОДЫ ОТ ОКАЗАНИЯ ПЛАТНЫХ УСЛУГ( РАБОТ) И КОМПЕНСАЦИИ ЗАТРАТ ГОСУДАРСТВА</t>
  </si>
  <si>
    <t>Доходы от оказания платных услуг (работ)</t>
  </si>
  <si>
    <t>Прочие доходы от оказания платных услуг  (работ)</t>
  </si>
  <si>
    <t>Прочие доходы от оказания платных услуг  (работ) получателями средств бюджетов муниципальных районов</t>
  </si>
  <si>
    <t>075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</si>
  <si>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</si>
  <si>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</si>
  <si>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048</t>
  </si>
  <si>
    <t xml:space="preserve">Плата за выбросы загрязняющих веществ в атмосферный воздух передвижными объектами </t>
  </si>
  <si>
    <t>Плата за выбросы загрязняющих веществ в  водные объекты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</si>
  <si>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</si>
  <si>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079</t>
  </si>
  <si>
    <t xml:space="preserve">№ п/п </t>
  </si>
  <si>
    <t>21900000</t>
  </si>
  <si>
    <t>ВОЗВРАТ ОСТАТКОВ СУБСИДИЙ, СУБВЕНЦИЙ И ИНЫХ МЕЖБЮДЖЕТНЫХ ТРАНСФЕРТОВ, ИМЕЮЩИХ ЦЕЛЕВОЕ НАЗНАЧЕНИЕ, ПРОШЛЫХ ЛЕТ</t>
  </si>
  <si>
    <t>21905000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</si>
  <si>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</si>
  <si>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000 01  03  00  00  00  0000  700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</si>
  <si>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</si>
  <si>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</si>
  <si>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</si>
  <si>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</si>
  <si>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</si>
  <si>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000 01  03  00  00  05  0000  810</t>
  </si>
  <si>
    <t>Иные источники внутреннего финансирования  дефицитов бюджетов</t>
  </si>
  <si>
    <t>000 01  06  00  00  00  0000  000</t>
  </si>
  <si>
    <t>Бюджетные кредиты, предоставленные внутри  страны в валюте Российской Федерации</t>
  </si>
  <si>
    <t>000 01  06  05  00  00  0000  000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</si>
  <si>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</si>
  <si>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000 01  06  05  02  00  0000  640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</si>
  <si>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</si>
  <si>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000 01  06  05  02  05  0000  640</t>
  </si>
  <si>
    <t>Предоставление бюджетных кредитов внутри  страны в валюте Российской Федерации</t>
  </si>
  <si>
    <t>000 01  06  05  00  00  0000  500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</si>
  <si>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</si>
  <si>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000 01  06  05  02  00  0000  540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</si>
  <si>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</si>
  <si>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000 01  06  05  02  05  0000  540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</si>
  <si>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</si>
  <si>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</si>
  <si>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</si>
  <si>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</si>
  <si>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</si>
  <si>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</si>
  <si>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</si>
  <si>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</si>
  <si>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муниципальных районов</t>
  </si>
  <si>
    <t>000 01  05  02  01  05  0000  510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</si>
  <si>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</si>
  <si>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</si>
  <si>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</si>
  <si>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</si>
  <si>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</si>
  <si>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</si>
  <si>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муниципальных районов</t>
  </si>
  <si>
    <t>000 01  05  02  01  05  0000  610</t>
  </si>
  <si>
    <t>Целевая статья</t>
  </si>
  <si>
    <t>Вид расходов</t>
  </si>
  <si>
    <t>Утверждено на год</t>
  </si>
  <si>
    <t>3</t>
  </si>
  <si>
    <t>4</t>
  </si>
  <si>
    <t>5</t>
  </si>
  <si>
    <t>Функционирование высшего должностного лица субъекта Российской Федерации и муниципального образования</t>
  </si>
  <si>
    <t>0102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</si>
  <si>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</si>
  <si>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</si>
  <si>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</si>
  <si>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</si>
  <si>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Налог, взимаемый в связи с применением патентной системы налогообложения, зачисляемый в бюджеты муниципальных районов</t>
  </si>
  <si>
    <t>Другие вопросы в области культуры, кинематографии</t>
  </si>
  <si>
    <t>0804</t>
  </si>
  <si>
    <t>1000</t>
  </si>
  <si>
    <t>Социальное обеспечение населения</t>
  </si>
  <si>
    <t>1003</t>
  </si>
  <si>
    <t>Массовый спорт</t>
  </si>
  <si>
    <t>1102</t>
  </si>
  <si>
    <t>Дошкольное образование</t>
  </si>
  <si>
    <t>0701</t>
  </si>
  <si>
    <t>Общее образование</t>
  </si>
  <si>
    <t>0702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</si>
  <si>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</si>
  <si>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</si>
  <si>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</si>
  <si>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</si>
  <si>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ЗАДОЛЖЕННОСТЬ И ПЕРЕРАСЧЕТЫ ПО ОТМЕНЕННЫМ НАЛОГАМ, СБОРАМ И ИНЫМ ОБЯЗАТЕЛЬНЫМ ПЛАТЕЖАМ</t>
  </si>
  <si>
    <t>10907000</t>
  </si>
  <si>
    <t>Мобилизационная и вневойсковая подготовка</t>
  </si>
  <si>
    <t>0203</t>
  </si>
  <si>
    <t>Благоустройство</t>
  </si>
  <si>
    <t>0503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</si>
  <si>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</si>
  <si>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076</t>
  </si>
  <si>
    <t>11643000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</si>
  <si>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</si>
  <si>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11705000</t>
  </si>
  <si>
    <t xml:space="preserve">Прочие неналоговые доходы </t>
  </si>
  <si>
    <t>Прочие неналоговые доходы бюджетов муниципальных районов</t>
  </si>
  <si>
    <t>20201001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</si>
  <si>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</si>
  <si>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</si>
  <si>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</si>
  <si>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20202999</t>
  </si>
  <si>
    <t>Прочие субсидии бюджетам муниципальных районов</t>
  </si>
  <si>
    <t>20203015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</si>
  <si>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</si>
  <si>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20203024</t>
  </si>
  <si>
    <t>Субвенции бюджетам муниципальных районов на выполнение передаваемых полномочий субъектов Российской Федерации</t>
  </si>
  <si>
    <t>10503000</t>
  </si>
  <si>
    <t>Единый сельскохозяйственный налог</t>
  </si>
  <si>
    <t>10503010</t>
  </si>
  <si>
    <t>Другие общегосударственные вопросы</t>
  </si>
  <si>
    <t>0113</t>
  </si>
  <si>
    <t>0400</t>
  </si>
  <si>
    <t>Сельское хозяйство и рыболовство</t>
  </si>
  <si>
    <t>0405</t>
  </si>
  <si>
    <t>Транспорт</t>
  </si>
  <si>
    <t>0408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</si>
  <si>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</si>
  <si>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</si>
  <si>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</si>
  <si>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</si>
  <si>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</si>
  <si>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</si>
  <si>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</si>
  <si>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Молодежная политика и оздоровление детей</t>
  </si>
  <si>
    <t>0707</t>
  </si>
  <si>
    <t>Культура</t>
  </si>
  <si>
    <t>0801</t>
  </si>
  <si>
    <t>Возврат бюджетных кредитов, предоставленных внутри страны в валюте Российской Федерации</t>
  </si>
  <si>
    <t>000 01  06  05  01  00  0000  600</t>
  </si>
  <si>
    <t>Возврат бюджетных кредитов, предоставленных юридическим лицам в валюте Российской Федерации</t>
  </si>
  <si>
    <t>000 01  06  05  01  00  0000  640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</si>
  <si>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</si>
  <si>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000 01  06  05  01  05  0000  640</t>
  </si>
  <si>
    <t>Уверждено на год</t>
  </si>
  <si>
    <t>10102010</t>
  </si>
  <si>
    <t>11105013</t>
  </si>
  <si>
    <t>11201010</t>
  </si>
  <si>
    <t>11201020</t>
  </si>
  <si>
    <t>Прочие налоги и сборы (по отмененным местным налогам и сборам)</t>
  </si>
  <si>
    <t>11105000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</si>
  <si>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</si>
  <si>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Доходы,  получаемые в виде арендной платы за земельные участи,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</si>
  <si>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</si>
  <si>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</t>
  </si>
  <si>
    <t>10502010</t>
  </si>
  <si>
    <t>10502020</t>
  </si>
  <si>
    <t>Единый налог на вмененный доход для отдельных видов деятельности (за налоговые периоды, истекшие до 1 января 2011 года)</t>
  </si>
  <si>
    <t>Наименование показателя</t>
  </si>
  <si>
    <t>Код источника финансирования по КИВФ,КИВнФ</t>
  </si>
  <si>
    <t>исполнено</t>
  </si>
  <si>
    <t>Источники финансирования дефицита бюджета - всего</t>
  </si>
  <si>
    <t>000 90  00  00  00  00  0000  000</t>
  </si>
  <si>
    <t>ИСТОЧНИКИ ВНУТРЕННЕГО ФИНАНСИРОВАНИЯ ДЕФИЦИТОВ  БЮДЖЕТОВ</t>
  </si>
  <si>
    <t>000 01  00  00  00  00  0000  000</t>
  </si>
  <si>
    <t>Бюджетные кредиты от других бюджетов бюджетной  системы Российской Федерации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</si>
  <si>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</si>
  <si>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</si>
  <si>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</si>
  <si>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</si>
  <si>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</si>
  <si>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11201030</t>
  </si>
  <si>
    <t>11201040</t>
  </si>
  <si>
    <t>11301000</t>
  </si>
  <si>
    <t>11301990</t>
  </si>
  <si>
    <t>11301995</t>
  </si>
  <si>
    <t>10800000</t>
  </si>
  <si>
    <t>10803000</t>
  </si>
  <si>
    <t>10803010</t>
  </si>
  <si>
    <t>Тыс. рублей</t>
  </si>
  <si>
    <t>Тыс.рублей</t>
  </si>
  <si>
    <t xml:space="preserve">                                                                           к постановлению администрации </t>
  </si>
  <si>
    <t xml:space="preserve">                                      Приложение</t>
  </si>
  <si>
    <t>Непрограммные расходы представительного органа  власти</t>
  </si>
  <si>
    <t>9300000</t>
  </si>
  <si>
    <t>Функционирование Назаровского районного Совета депутатов</t>
  </si>
  <si>
    <t>9310000</t>
  </si>
  <si>
    <t>Глава муниципального образования в  рамках непрограммных расходов предствительного органа власти</t>
  </si>
  <si>
    <t>9318801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</si>
  <si>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</si>
  <si>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</si>
  <si>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</si>
  <si>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Депутаты представительного органа муниципального образования в рамках  непрограммных расходов представительного органа власти</t>
  </si>
  <si>
    <t>9318802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</si>
  <si>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</si>
  <si>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</si>
  <si>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</si>
  <si>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</si>
  <si>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Председатель ревизионной комиссии Назаровского района в рамках непрограммных расходов представительного органа власти</t>
  </si>
  <si>
    <t>9318804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</si>
  <si>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</si>
  <si>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</si>
  <si>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0400000</t>
  </si>
  <si>
    <t>Подпрограмма "Предупреждение, спасение, помощь населению Назаровского района в чрезвычайных ситуациях"</t>
  </si>
  <si>
    <t>0410000</t>
  </si>
  <si>
    <t>Обеспечение индивидуальными средствами защиты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</si>
  <si>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0418353</t>
  </si>
  <si>
    <t>0420000</t>
  </si>
  <si>
    <t>0428357</t>
  </si>
  <si>
    <t>1100000</t>
  </si>
  <si>
    <t>Отдельные мероприятия</t>
  </si>
  <si>
    <t>1150000</t>
  </si>
  <si>
    <t>1158471</t>
  </si>
  <si>
    <t>1158472</t>
  </si>
  <si>
    <t>1158473</t>
  </si>
  <si>
    <t>1158474</t>
  </si>
  <si>
    <t>Непрограммные расходы органов местного самоуправления</t>
  </si>
  <si>
    <t>9400000</t>
  </si>
  <si>
    <t>Функционирование  администрации Назаровского района</t>
  </si>
  <si>
    <t>9410000</t>
  </si>
  <si>
    <t>Осуществление государственных полномочий  по организации и осуществлению деятельности  по опеке и попечительству в отношении несовершеннолетних в рамках непрограмных  расходов органов местного самоуправления</t>
  </si>
  <si>
    <t>9417552</t>
  </si>
  <si>
    <t>Осуществление государственных полномочий  по созданию и обеспечению деятельности комиссий по делам  несовершеннолетних  и защите их прав в рамках непрограмных  расходов органов местного самоуправления</t>
  </si>
  <si>
    <t>9417604</t>
  </si>
  <si>
    <t>Руководство и управление в сфере установленных функций органов местного самоуправления  в рамках непрограмных  расходов органов местного самоуправления</t>
  </si>
  <si>
    <t>9418021</t>
  </si>
  <si>
    <t>Иные бюджетные ассигнования</t>
  </si>
  <si>
    <t>800</t>
  </si>
  <si>
    <t>Уплата налогов, сборов и иных платежей</t>
  </si>
  <si>
    <t>850</t>
  </si>
  <si>
    <t>Глава администрации района в рамках непрограммных расходов органов местного самоуправления</t>
  </si>
  <si>
    <t>9418805</t>
  </si>
  <si>
    <t>Резервный фонд администрации Назаровского района в рамках непрограмных  расходов органов местного самоуправления</t>
  </si>
  <si>
    <t>9418806</t>
  </si>
  <si>
    <t>Резервные средства</t>
  </si>
  <si>
    <t>870</t>
  </si>
  <si>
    <t>Выполнение других обязательств органами местного самоуправления   в рамках непрограмных  расходов органов местного самоуправления</t>
  </si>
  <si>
    <t>9418807</t>
  </si>
  <si>
    <t>Расходы , связанные с уплатой государственной пошлины, обжалованием судебных актов и исполнением судебных актов по искам к администрации Назаровского района в рамкам непрограммных расходов органов местного самоуправления</t>
  </si>
  <si>
    <t>9418808</t>
  </si>
  <si>
    <t>Исполнение судебных актов</t>
  </si>
  <si>
    <t>830</t>
  </si>
  <si>
    <t>Муниципальная программа "Развитие сельского хозяйства"</t>
  </si>
  <si>
    <t>1200000</t>
  </si>
  <si>
    <t>Подпрограмма "Поддержка малых форм хозяйствования"</t>
  </si>
  <si>
    <t>1210000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</si>
  <si>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 раммы "Поддержка малых форм хозяйствования" муниципальной программы "Развитие сельского хозяйства"</t>
  </si>
  <si>
    <t>1212248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</si>
  <si>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</si>
  <si>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</si>
  <si>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"Развитие сельского хозяйства"</t>
  </si>
  <si>
    <t>1215055</t>
  </si>
  <si>
    <t>Подпрограмма "Устойчивое развитие сельских территорий"</t>
  </si>
  <si>
    <t>1220000</t>
  </si>
  <si>
    <t>Софинансирование расходов на проведение работ по уничтожению сорняков дикорастущей конопли за счет районного бюджета в рамках подпрограммы «Устойчивое развитие сельских территорий» муниципальной программы  "Развитие сельского хозяйства"</t>
  </si>
  <si>
    <t>1228512</t>
  </si>
  <si>
    <t>Подрограмма "Обеспечение реализации муниципальной программы и прочие мероприятия"</t>
  </si>
  <si>
    <t>1230000</t>
  </si>
  <si>
    <t>Выполнение отдельных государственных полномочий по решению вопросов поддержки сельскохозяйственного производства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</si>
  <si>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1237517</t>
  </si>
  <si>
    <t>Оценка рисков, связанных  с возникновением аварийной ситуации при эксплуатации  гидротехнических сооружений в рамках подпрограммы 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</si>
  <si>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0418355</t>
  </si>
  <si>
    <t>0418358</t>
  </si>
  <si>
    <t>Муниципальная программа "Развитие транспортной системы"</t>
  </si>
  <si>
    <t>1000000</t>
  </si>
  <si>
    <t>1050000</t>
  </si>
  <si>
    <t>Возмещение организациям автомобильного транспорта  недополученных доходов, возникающих в результате государственного регулирования тарифов, небольшой интенсивности пассажиропотоков по внутрирайонным маршрутам вне границ населённых пунктов Назаровского района в рамках отдельных мероприятий муниципальной программы "Развитие транспортной системы"</t>
  </si>
  <si>
    <t>1058466</t>
  </si>
  <si>
    <t>Муниципальная программа "Обращение с отходами на территории Назаровского района"</t>
  </si>
  <si>
    <t>0500000</t>
  </si>
  <si>
    <t>0550000</t>
  </si>
  <si>
    <t>Проведение инженерных изысканий под строительство полигонов твердых бытовых отходов в населенных пунктах Назаровского района в рамках отдельных мероприятий муниципальных программ "Обращение с отходами на территории Назаровского района"</t>
  </si>
  <si>
    <t>0558361</t>
  </si>
  <si>
    <t>Разработка проектной документации на строительство полигонов  твердых бытовых отходов в населенных пунктах Назаровского района в рамках отдельных мероприятий муниципальных программ "Обращение с отходами на территории Назаровского района"</t>
  </si>
  <si>
    <t>0558362</t>
  </si>
  <si>
    <t>Выполнение кадастровых работ в отношении земельных участков под строительство полигонов твердых бытовых отходов в рамках отдельных мероприятий муниципальных программ "Обращение с отходами на территории Назаровского района"</t>
  </si>
  <si>
    <t>0558363</t>
  </si>
  <si>
    <t>Выполнение государственной экспертизы проектной документации и инженерных изысканий в рамках отдельных мероприятий муниципальных программ "Обращение с отходами на территории Назаровского района"</t>
  </si>
  <si>
    <t>0558365</t>
  </si>
  <si>
    <t>План на год</t>
  </si>
  <si>
    <t>2</t>
  </si>
  <si>
    <t>ОБРАЗОВАНИЕ</t>
  </si>
  <si>
    <t>0700</t>
  </si>
  <si>
    <t>СОЦИАЛЬНАЯ ПОЛИТИКА</t>
  </si>
  <si>
    <t>Физическая культура и спорт</t>
  </si>
  <si>
    <t>1100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</si>
  <si>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</si>
  <si>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ЖИЛИЩНО-КОММУНАЛЬНОЕ ХОЗЯЙСТВО</t>
  </si>
  <si>
    <t>Софинансирование расходов по капитальному ремонту, реконструкции,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</si>
  <si>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0318308</t>
  </si>
  <si>
    <t>НАЦИОНАЛЬНАЯ ЭКОНОМИКА</t>
  </si>
  <si>
    <t>ОБЩЕГОСУДАРСТВЕННЫЕ ВОПРОСЫ</t>
  </si>
  <si>
    <t>0100</t>
  </si>
  <si>
    <t>Культура и кинематография</t>
  </si>
  <si>
    <t>0800</t>
  </si>
  <si>
    <t>Обеспечение жильем молодых семей за счет средств федерального бюджета в рамках подпрограммы "Обеспечение жильем молодых семей" муниципальной программы "Развитие молодежной политики Назаровского района"</t>
  </si>
  <si>
    <t>0835020</t>
  </si>
  <si>
    <t>1400</t>
  </si>
  <si>
    <t>Обслуживание государственного и муниципального  долга</t>
  </si>
  <si>
    <t>1300</t>
  </si>
  <si>
    <t>9421031</t>
  </si>
  <si>
    <t>НАЦИОНАЛЬНАЯ ОБОРОНА</t>
  </si>
  <si>
    <t>0200</t>
  </si>
  <si>
    <t>2. Расходы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</si>
  <si>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</si>
  <si>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</si>
  <si>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</si>
  <si>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11628000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</si>
  <si>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</si>
  <si>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20700000</t>
  </si>
  <si>
    <t>Прочие безвозмездные  поступления</t>
  </si>
  <si>
    <t>20705000</t>
  </si>
  <si>
    <t xml:space="preserve">Прочие безвозмездные поступления в бюджеты муниципальных районов </t>
  </si>
  <si>
    <t>20705030</t>
  </si>
  <si>
    <t>3. Источники финансирования дефицита районного бюджета</t>
  </si>
  <si>
    <t xml:space="preserve"> Исполнение бюджетных ассигнований по целевым статьям (муниципальным программам </t>
  </si>
  <si>
    <t xml:space="preserve"> и непрограммным направлениям деятельности), группам  и подгруппам </t>
  </si>
  <si>
    <t xml:space="preserve">видов расходов, разделам, подразделам классификации расходов районного бюджета </t>
  </si>
  <si>
    <t>Раздел, подраздел</t>
  </si>
  <si>
    <t>Исполнено за 1 полугодие 2015 г.</t>
  </si>
  <si>
    <t>1</t>
  </si>
  <si>
    <t>6</t>
  </si>
  <si>
    <t>Подпрограмма "Развитие дошкольного, общего и дополнительного образования"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</si>
  <si>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 муниципальной программы "Развитие образования"</t>
  </si>
  <si>
    <t>Оснащение автобусов, осуществляющих перевозки учащихся в общеобразовательные организации, средствами контроля, обеспечивающими непрерывную, некорректируемую регистрацию информации о скорости и маршруте движения трансопртных средств, о режиме труда и отдыха водителей транспортных средств (тахографами) за счет средств краевого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</si>
  <si>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0117391</t>
  </si>
  <si>
    <t>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образования" муниципальной программы "Развитие образования"</t>
  </si>
  <si>
    <t>Развитие инфраструктуры общеобразовательных учреждений за счет средств краевого бюджета в рамках подпрограммы "Развитие дошкольного, общего и дополнительного образования детей" муниципальной программы "Развитие образования"</t>
  </si>
  <si>
    <t>0117563</t>
  </si>
  <si>
    <t>Капитальные вложения в объекты недвижимого имущества государственной (муниципальной) собственности</t>
  </si>
  <si>
    <t>400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</si>
  <si>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</si>
  <si>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</si>
  <si>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образования» муниципальной программы "Развитие образования"</t>
  </si>
  <si>
    <t>Обеспечение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образования» муниципальной программы "Развитие образования"</t>
  </si>
  <si>
    <t>Софинансирование расходов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  за счет средств районного бюджета в рамках подпрограммы «Развитие дошкольного, общего и дополнительного образования» муниципальной программы  "Развитие образования"</t>
  </si>
  <si>
    <t>0118108</t>
  </si>
  <si>
    <t>Софинансирование расходов из районного бюджета, предусмотренных за счет субсидии выделяемой из краевого бюджета на выравнивание обеспеченности муниципальных образований Красноярского края в рамках подпрограммы «Развитие дошкольного, общего и дополнительного образования» муниципальной программы "Развитие образования"</t>
  </si>
  <si>
    <t>0118119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</si>
  <si>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учреждений, в рамках подпрограммы "Обеспечение жизнедеятельности  образовательных учреждений " муниципальной программы "Развитие образования"</t>
  </si>
  <si>
    <t>0147746</t>
  </si>
  <si>
    <t>Проведение мероприятий "Учитель года Назаровского района" и "Воспитатель года Назаровского района " за счет целевых пожертвований в рамках подпрограммы «Обеспечение реализации муниципальной программы и прочие мероприятия " муниципальной программы "Развитие образования"</t>
  </si>
  <si>
    <t>0158151</t>
  </si>
  <si>
    <t>Муниципальная программа "Система социальной защиты населения Назаровского района"</t>
  </si>
  <si>
    <t>Предоставление пенсии за выслугу лет муниципальным служащим в рамках подпрограммы "Повышение качества жизни отдельных категорий граждан, степени их социальной защищенности" муниципальной программы "Система социальной защиты населения Назаровского района"</t>
  </si>
  <si>
    <t>Реализация полномочий по содержанию учреждений социального обслуживания населения (в соответствии с Законом края от 10 декабря 2004 года № 12-2705 «О социальном обслуживании населения») в рамках подпрограммы «Повышение качества и доступности социальных услуг населению» муниципальной программы "Система социальной защиты населения Назаровского района"</t>
  </si>
  <si>
    <t>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муниципальной программы и прочие мероприятия» муниципальной программы "Система социальной защиты населения Назаровского района"</t>
  </si>
  <si>
    <t>Проведение торжественно- праздничных и иных мероприятий, посвященных социально-значимым событиям за счет средств районного бюджета в рамках подпрограммы "Обеспечение реализации муниципальной программы и прочие мероприятия" муниципальной программы "Система социальной защиты населения Назаровского района"</t>
  </si>
  <si>
    <t>Предоставление ежегодной адресной материальной помощи лицам, удостоенным звания "Почетный гражданин Назаровского района (в соответствии с решением Назаровского районного Совета депутатов от 2105.2009 № 48-367 "Об утверждении Положения о звании "Почетный гражданин Назаровского района") за счет средств районного бюджета в рамках подпрограммы "Обеспечение реализации муниципальной программы и прочие мероприятия" муниципальной программы "Система социальной защиты населения Назаровского района"</t>
  </si>
  <si>
    <t>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</si>
  <si>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0317571</t>
  </si>
  <si>
    <t>Модернизация водогрейных котлов в котельных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</si>
  <si>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0318306</t>
  </si>
  <si>
    <t>Капитальный ремонт водозаборных скважин в рамках подпрограммы «Обеспечение населения Назаровского района чистой питьевой водой» муниципальной программы "Реформирование и модернизация жилищно-коммунального хозяйства и повышение энергетической эффективности"</t>
  </si>
  <si>
    <t>0328321</t>
  </si>
  <si>
    <t>Реализация мер дополнительной поддержки населения, направленных на соблюдение размера вносимой гражданами платы за коммунальные услуги в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</si>
  <si>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0357570</t>
  </si>
  <si>
    <t>Организация проведения капитального ремонта общего имущества в муниципальных домах, расположенных на территории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</si>
  <si>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Выполнение кадастровых работ по подготовке и постановке на кадастровый учет объекта капитального строительства здания котельной п.Преображенский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</si>
  <si>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0358338</t>
  </si>
  <si>
    <t>Проведение повторной государственной экспертизы проектной документации, включая смету, и результатов инженерных изысканий "МБОУ"Степновская средняя общеобразовательная школа"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</si>
  <si>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0358339</t>
  </si>
  <si>
    <t>244</t>
  </si>
  <si>
    <t>Проведение повторной государственной экспертизы результатов инженерных изысканий и проектоной документации, включая смету "Пристрой к школам, расположенным в п.Степной"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</si>
  <si>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0358340</t>
  </si>
  <si>
    <t>Технологическое присоединение энергопринимающих устройств заявителя котельной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</si>
  <si>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0358341</t>
  </si>
  <si>
    <t>Выполнение геофизических исследований глубины заполнения свайного фундамента здания МБОУ "Степновская средняя общеобразовательная школа"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</si>
  <si>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0358342</t>
  </si>
  <si>
    <t>Выполнение работ по обследованию технического состояния здания МБОУ "Степновская средняя общеобразовательная школа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</si>
  <si>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0358343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</si>
  <si>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</si>
  <si>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Информационное обеспечение администрации Назаровского района о чрезвычайных происшествиях на территории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</si>
  <si>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0418359</t>
  </si>
  <si>
    <t>Подпрограмма "Информирование населения Назаровского района на обеспечение антитеррористической защищенности"</t>
  </si>
  <si>
    <t>Мероприятия по профилактике экстремизма и терроризама в рамках подпрограммы "Информирование населения Назаровского района на обеспечение антитеррористической защищенности"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</si>
  <si>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Изготовление и установка контейнеров для сбора ТБО на территории населенных пунктов Назаровского района в рамках отдельных мероприятий муниципальных программ "Обращение с отходами на территории Назаровского района"</t>
  </si>
  <si>
    <t>0558368</t>
  </si>
  <si>
    <t>Комплектование книжных фондов муниципальных библиотек за счет средств федерального бюджета в рамках подпрограммы «Сохранение культурного наследия» муниципальной программы "Развитие культуры"</t>
  </si>
  <si>
    <t>0615144</t>
  </si>
  <si>
    <t>Реализация социокультурных проектов муниципальными учреждениями культуры за счет средств краевого бюджета в рамках подпрограммы "Сохранение культурного наследия" муниципальной программы "Развитие культуры"</t>
  </si>
  <si>
    <t>0617481</t>
  </si>
  <si>
    <t>Комплектование книжных фондов муниципальных библиотек за счет средств краевого бюджета в рамках подпрограммы «Сохранение культурного наследия» муниципальной программы "Развитие культуры"</t>
  </si>
  <si>
    <t>Софинансирование расходов на комплектование книжных фондов муниципальных библиотек за счет средств районного бюджета в рамках подпрограммы «Сохранение культурного наследия» муниципальной программы "Развитие культуры"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</si>
  <si>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</si>
  <si>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0631031</t>
  </si>
  <si>
    <t>Государственная поддержка лучших работников муниципальных учреждений культуры, находящихся на территориях сельских поселений за счет средств федерального бюджета в рамках подпрограммы "Обеспечение условий реализиции муниципальной программы и прочие мероприятия" муниципальной программы "Развитие культуры"</t>
  </si>
  <si>
    <t>0635148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</si>
  <si>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учреждениям молодежной политики в рамках подпрограммы "Развитие молодежной политики в Назаровском районе" муниципальной программы "Развитие молодежной политики Назаровского района"</t>
  </si>
  <si>
    <t>0811021</t>
  </si>
  <si>
    <t>Муниципальная программа "Развитие малого и среднего предпринимательства на территории Назаровского района"</t>
  </si>
  <si>
    <t>Реализация мероприятий ,предусмотренных муниципальными программами развития субъектов малого и среднего предпринимательства за счет средств краевого бюджета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</si>
  <si>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0957607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</si>
  <si>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</si>
  <si>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Субсидии субъектам малого и среднего предпринимательства на возмещение части затрат на уплату первого взноса (аванса) по договорам лизинга оборудования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</si>
  <si>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</si>
  <si>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</si>
  <si>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</si>
  <si>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Приобретение печатных периодических изданий для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</si>
  <si>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</si>
  <si>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Содержание, эксплуатация и капитальный ремонт скотомогильников в рамках подпрограммы "Устойчивое развитие сельских территорий муниципальной программы "Развитие сельского хозяйства"</t>
  </si>
  <si>
    <t>1227460</t>
  </si>
  <si>
    <t>Софинансирование расходов на строительство (приобретение) жилья, предоставляемого молодым семьям и молодым специалистам по договорам найма жилого помещения за счет средств районного бюджета в рамках подпрограммы «Устойчивое развитие сельских территорий» муниципальной программы  "Развитие сельского хозяйства"</t>
  </si>
  <si>
    <t>1228510</t>
  </si>
  <si>
    <t>Бюджетные инвестиции</t>
  </si>
  <si>
    <t>Приобретение многоквартирных домов в рамках подпрограммы "Обеспечение жильем работников отраслей бюджетной сферы на территории Назаровского района" муниципальной программы "Обеспечение доступным и комфортным жильем жителей Назаровского района"</t>
  </si>
  <si>
    <t>1328527</t>
  </si>
  <si>
    <t>Межбюджетные трансферты общего характера бюджетам бюджетной системы Российской Федерации</t>
  </si>
  <si>
    <t>Межбюджетные трансферты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</si>
  <si>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органов местного самоуправления</t>
  </si>
  <si>
    <t>9417429</t>
  </si>
  <si>
    <t>Проведение выборов в органы местного самоуправления в рамках непрограммных расходов органов местного самоуправления</t>
  </si>
  <si>
    <t>9418813</t>
  </si>
  <si>
    <t>Специальные расходы</t>
  </si>
  <si>
    <t>880</t>
  </si>
  <si>
    <t>Обеспечение проведения выборов и референдумов</t>
  </si>
  <si>
    <t>0107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</si>
  <si>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непрограммных расходов органов местного самоуправления</t>
  </si>
  <si>
    <t>Содержание автомобильных дорог общего пользования местного значения сельских поселений за счет средств дорожного фонда Красноярского края в рамках непрограммных расходов органов местного самоуправления</t>
  </si>
  <si>
    <t>Капитальный ремонт и ремонт автомобильных дорог общего пользования местного значения сельских поселений за счет средств дорожного фонда Красноярского края в рамках непрограммных расходов органов местного самоуправления</t>
  </si>
  <si>
    <t>9427594</t>
  </si>
  <si>
    <t>Реализация проектов по благоустройству территорий поселений в рамках непрограммных расходов органов местного самоуправления</t>
  </si>
  <si>
    <t>9427741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</si>
  <si>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</si>
  <si>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9428813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</si>
  <si>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</si>
  <si>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9428814</t>
  </si>
  <si>
    <t>Всего</t>
  </si>
  <si>
    <t xml:space="preserve">                  Тыс.рублей</t>
  </si>
  <si>
    <t>Отчет об исполнении районного бюджета по состоянию на 1 июля  2015 года</t>
  </si>
  <si>
    <t>Исполнено       за полугодие 2015 года</t>
  </si>
  <si>
    <t>10907253</t>
  </si>
  <si>
    <t>11103000</t>
  </si>
  <si>
    <t>Проценты, полученные от предоставления бюджетных кредитов внутри страны</t>
  </si>
  <si>
    <t>11103050</t>
  </si>
  <si>
    <t>Проценты, полученные от предоставления бюджетных кредитов внутри страны за счет средств бюджетов муниципальных районов</t>
  </si>
  <si>
    <t>11302995</t>
  </si>
  <si>
    <t>Доходы от компенсации затрат государства</t>
  </si>
  <si>
    <t>147</t>
  </si>
  <si>
    <t>Прочие доходы от компенсации затрат бюджетов муниципальных районов</t>
  </si>
  <si>
    <t>11406000</t>
  </si>
  <si>
    <t>Доходы от продажи земельных участков, государственная собственность на которые не разграничена</t>
  </si>
  <si>
    <t>в том числе:</t>
  </si>
  <si>
    <t>081</t>
  </si>
  <si>
    <t>188</t>
  </si>
  <si>
    <t>11630100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</si>
  <si>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</si>
  <si>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2711</t>
  </si>
  <si>
    <t>7511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</si>
  <si>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</si>
  <si>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</si>
  <si>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ИНЫЕ МЕЖБЮДЖЕТНЫЕ ТРАНСФЕРТЫ</t>
  </si>
  <si>
    <t>20204014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</si>
  <si>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</si>
  <si>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20204025</t>
  </si>
  <si>
    <t>Межбюджетные трансферты на комплектование книжных фондов библиотек муниципальных образований края за счет средств федерального бюджета</t>
  </si>
  <si>
    <t>20204053</t>
  </si>
  <si>
    <t>Межбюджетные трансферты, передаваемые бюджетам муниципальных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</si>
  <si>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Субсидии бюджетам субъектов  Российской Федерации и муниципальных образований  (межбюджетные субсидии)</t>
  </si>
  <si>
    <t>Подпрограмма "Социальная поддержка семей, имеющих детей"</t>
  </si>
  <si>
    <t>0220000</t>
  </si>
  <si>
    <t xml:space="preserve">                                                                           района   от 13.07.2015г.  № 283-п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</si>
</sst>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;\-#,##0;#,##0"/>
    <numFmt numFmtId="166" formatCode="#,##0.0;\-#,##0.0;#,##0.0"/>
    <numFmt numFmtId="167" formatCode="#,##0.00;\-#,##0.00;#,##0.00"/>
    <numFmt numFmtId="168" formatCode="0.0"/>
    <numFmt numFmtId="169" formatCode="#,##0.0"/>
    <numFmt numFmtId="170" formatCode="#,##0.0;\-#,##0.0;\ "/>
    <numFmt numFmtId="171" formatCode="\2\6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_ ;\-#,##0.0\ "/>
  </numFmts>
  <fonts count="50">
    <font>
      <sz val="10"/>
      <name val="Arial Cyr"/>
      <family val="0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7"/>
      <name val="Times New Roman"/>
      <family val="1"/>
    </font>
    <font>
      <sz val="9"/>
      <color indexed="8"/>
      <name val="Times New Roman"/>
      <family val="1"/>
    </font>
    <font>
      <sz val="10"/>
      <name val="TimesNewRomanPSMT"/>
      <family val="0"/>
    </font>
    <font>
      <sz val="17"/>
      <name val="Arial Cyr"/>
      <family val="0"/>
    </font>
    <font>
      <b/>
      <sz val="8"/>
      <name val="Times New Roman"/>
      <family val="1"/>
    </font>
    <font>
      <sz val="11"/>
      <name val="ARIAL"/>
      <family val="2"/>
    </font>
    <font>
      <sz val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89">
    <xf numFmtId="0" fontId="0" fillId="0" borderId="0" xfId="0" applyAlignment="1">
      <alignment/>
    </xf>
    <xf numFmtId="165" fontId="5" fillId="0" borderId="0" xfId="0" applyNumberFormat="1" applyFont="1" applyAlignment="1">
      <alignment/>
    </xf>
    <xf numFmtId="165" fontId="4" fillId="0" borderId="0" xfId="0" applyNumberFormat="1" applyFont="1" applyAlignment="1">
      <alignment vertical="top"/>
    </xf>
    <xf numFmtId="0" fontId="2" fillId="0" borderId="0" xfId="54" applyFont="1" applyAlignment="1">
      <alignment horizontal="left" vertical="top"/>
    </xf>
    <xf numFmtId="165" fontId="6" fillId="0" borderId="0" xfId="0" applyNumberFormat="1" applyFont="1" applyAlignment="1">
      <alignment vertical="top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49" fontId="10" fillId="24" borderId="10" xfId="0" applyNumberFormat="1" applyFont="1" applyFill="1" applyBorder="1" applyAlignment="1">
      <alignment vertical="top"/>
    </xf>
    <xf numFmtId="0" fontId="10" fillId="24" borderId="10" xfId="0" applyFont="1" applyFill="1" applyBorder="1" applyAlignment="1">
      <alignment vertical="top" wrapText="1"/>
    </xf>
    <xf numFmtId="166" fontId="10" fillId="24" borderId="10" xfId="0" applyNumberFormat="1" applyFont="1" applyFill="1" applyBorder="1" applyAlignment="1">
      <alignment vertical="top"/>
    </xf>
    <xf numFmtId="49" fontId="11" fillId="24" borderId="10" xfId="0" applyNumberFormat="1" applyFont="1" applyFill="1" applyBorder="1" applyAlignment="1">
      <alignment vertical="top"/>
    </xf>
    <xf numFmtId="0" fontId="11" fillId="24" borderId="10" xfId="0" applyFont="1" applyFill="1" applyBorder="1" applyAlignment="1">
      <alignment vertical="top" wrapText="1"/>
    </xf>
    <xf numFmtId="166" fontId="11" fillId="24" borderId="10" xfId="0" applyNumberFormat="1" applyFont="1" applyFill="1" applyBorder="1" applyAlignment="1">
      <alignment vertical="top"/>
    </xf>
    <xf numFmtId="0" fontId="10" fillId="24" borderId="10" xfId="0" applyFont="1" applyFill="1" applyBorder="1" applyAlignment="1">
      <alignment/>
    </xf>
    <xf numFmtId="168" fontId="0" fillId="0" borderId="0" xfId="0" applyNumberFormat="1" applyAlignment="1">
      <alignment/>
    </xf>
    <xf numFmtId="0" fontId="9" fillId="0" borderId="0" xfId="0" applyFont="1" applyAlignment="1">
      <alignment horizontal="right"/>
    </xf>
    <xf numFmtId="0" fontId="32" fillId="0" borderId="10" xfId="55" applyFont="1" applyBorder="1" applyAlignment="1">
      <alignment horizontal="center" vertical="center" wrapText="1"/>
      <protection/>
    </xf>
    <xf numFmtId="49" fontId="32" fillId="0" borderId="10" xfId="55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33" fillId="0" borderId="10" xfId="55" applyFont="1" applyBorder="1" applyAlignment="1">
      <alignment wrapText="1"/>
      <protection/>
    </xf>
    <xf numFmtId="49" fontId="10" fillId="0" borderId="10" xfId="55" applyNumberFormat="1" applyFont="1" applyBorder="1" applyAlignment="1">
      <alignment/>
      <protection/>
    </xf>
    <xf numFmtId="169" fontId="33" fillId="0" borderId="10" xfId="55" applyNumberFormat="1" applyFont="1" applyBorder="1" applyAlignment="1">
      <alignment/>
      <protection/>
    </xf>
    <xf numFmtId="0" fontId="9" fillId="0" borderId="10" xfId="55" applyFont="1" applyBorder="1" applyAlignment="1">
      <alignment wrapText="1"/>
      <protection/>
    </xf>
    <xf numFmtId="49" fontId="11" fillId="0" borderId="10" xfId="55" applyNumberFormat="1" applyFont="1" applyBorder="1" applyAlignment="1">
      <alignment/>
      <protection/>
    </xf>
    <xf numFmtId="169" fontId="9" fillId="0" borderId="10" xfId="55" applyNumberFormat="1" applyFont="1" applyBorder="1" applyAlignment="1">
      <alignment/>
      <protection/>
    </xf>
    <xf numFmtId="0" fontId="34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10" xfId="0" applyFont="1" applyFill="1" applyBorder="1" applyAlignment="1">
      <alignment vertical="top" wrapText="1"/>
    </xf>
    <xf numFmtId="166" fontId="10" fillId="0" borderId="10" xfId="0" applyNumberFormat="1" applyFont="1" applyFill="1" applyBorder="1" applyAlignment="1">
      <alignment vertical="top"/>
    </xf>
    <xf numFmtId="49" fontId="39" fillId="24" borderId="10" xfId="0" applyNumberFormat="1" applyFont="1" applyFill="1" applyBorder="1" applyAlignment="1">
      <alignment vertical="top"/>
    </xf>
    <xf numFmtId="166" fontId="11" fillId="0" borderId="10" xfId="0" applyNumberFormat="1" applyFont="1" applyFill="1" applyBorder="1" applyAlignment="1">
      <alignment vertical="top"/>
    </xf>
    <xf numFmtId="0" fontId="40" fillId="0" borderId="0" xfId="0" applyFont="1" applyAlignment="1">
      <alignment/>
    </xf>
    <xf numFmtId="49" fontId="10" fillId="24" borderId="11" xfId="0" applyNumberFormat="1" applyFont="1" applyFill="1" applyBorder="1" applyAlignment="1">
      <alignment vertical="top"/>
    </xf>
    <xf numFmtId="165" fontId="5" fillId="0" borderId="10" xfId="0" applyNumberFormat="1" applyFont="1" applyBorder="1" applyAlignment="1">
      <alignment vertical="top"/>
    </xf>
    <xf numFmtId="49" fontId="10" fillId="24" borderId="12" xfId="0" applyNumberFormat="1" applyFont="1" applyFill="1" applyBorder="1" applyAlignment="1">
      <alignment vertical="top"/>
    </xf>
    <xf numFmtId="0" fontId="10" fillId="24" borderId="12" xfId="0" applyFont="1" applyFill="1" applyBorder="1" applyAlignment="1">
      <alignment vertical="top" wrapText="1"/>
    </xf>
    <xf numFmtId="49" fontId="41" fillId="24" borderId="10" xfId="0" applyNumberFormat="1" applyFont="1" applyFill="1" applyBorder="1" applyAlignment="1">
      <alignment vertical="top"/>
    </xf>
    <xf numFmtId="0" fontId="3" fillId="0" borderId="0" xfId="54" applyFont="1" applyAlignment="1" applyProtection="1">
      <alignment horizontal="left" vertical="top"/>
      <protection locked="0"/>
    </xf>
    <xf numFmtId="165" fontId="11" fillId="24" borderId="10" xfId="0" applyNumberFormat="1" applyFont="1" applyFill="1" applyBorder="1" applyAlignment="1">
      <alignment horizontal="center" vertical="center" wrapText="1"/>
    </xf>
    <xf numFmtId="166" fontId="10" fillId="24" borderId="12" xfId="0" applyNumberFormat="1" applyFont="1" applyFill="1" applyBorder="1" applyAlignment="1">
      <alignment vertical="top"/>
    </xf>
    <xf numFmtId="49" fontId="11" fillId="24" borderId="11" xfId="0" applyNumberFormat="1" applyFont="1" applyFill="1" applyBorder="1" applyAlignment="1">
      <alignment vertical="top"/>
    </xf>
    <xf numFmtId="0" fontId="11" fillId="24" borderId="11" xfId="0" applyFont="1" applyFill="1" applyBorder="1" applyAlignment="1">
      <alignment vertical="top" wrapText="1"/>
    </xf>
    <xf numFmtId="166" fontId="11" fillId="24" borderId="11" xfId="0" applyNumberFormat="1" applyFont="1" applyFill="1" applyBorder="1" applyAlignment="1">
      <alignment vertical="top"/>
    </xf>
    <xf numFmtId="49" fontId="11" fillId="24" borderId="12" xfId="0" applyNumberFormat="1" applyFont="1" applyFill="1" applyBorder="1" applyAlignment="1">
      <alignment vertical="top"/>
    </xf>
    <xf numFmtId="166" fontId="11" fillId="24" borderId="12" xfId="0" applyNumberFormat="1" applyFont="1" applyFill="1" applyBorder="1" applyAlignment="1">
      <alignment vertical="top"/>
    </xf>
    <xf numFmtId="0" fontId="11" fillId="0" borderId="0" xfId="0" applyFont="1" applyAlignment="1">
      <alignment horizontal="justify" vertical="top" wrapText="1"/>
    </xf>
    <xf numFmtId="0" fontId="10" fillId="0" borderId="11" xfId="0" applyFont="1" applyBorder="1" applyAlignment="1">
      <alignment/>
    </xf>
    <xf numFmtId="165" fontId="10" fillId="0" borderId="11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0" fontId="10" fillId="0" borderId="0" xfId="0" applyFont="1" applyBorder="1" applyAlignment="1">
      <alignment/>
    </xf>
    <xf numFmtId="165" fontId="10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/>
    </xf>
    <xf numFmtId="49" fontId="10" fillId="24" borderId="13" xfId="0" applyNumberFormat="1" applyFont="1" applyFill="1" applyBorder="1" applyAlignment="1">
      <alignment vertical="top"/>
    </xf>
    <xf numFmtId="49" fontId="11" fillId="24" borderId="13" xfId="0" applyNumberFormat="1" applyFont="1" applyFill="1" applyBorder="1" applyAlignment="1">
      <alignment vertical="top"/>
    </xf>
    <xf numFmtId="49" fontId="11" fillId="24" borderId="14" xfId="0" applyNumberFormat="1" applyFont="1" applyFill="1" applyBorder="1" applyAlignment="1">
      <alignment vertical="top"/>
    </xf>
    <xf numFmtId="49" fontId="11" fillId="24" borderId="15" xfId="0" applyNumberFormat="1" applyFont="1" applyFill="1" applyBorder="1" applyAlignment="1">
      <alignment vertical="top"/>
    </xf>
    <xf numFmtId="0" fontId="39" fillId="25" borderId="10" xfId="0" applyFont="1" applyFill="1" applyBorder="1" applyAlignment="1">
      <alignment vertical="top" wrapText="1"/>
    </xf>
    <xf numFmtId="0" fontId="10" fillId="25" borderId="10" xfId="0" applyFont="1" applyFill="1" applyBorder="1" applyAlignment="1">
      <alignment vertical="top" wrapText="1"/>
    </xf>
    <xf numFmtId="168" fontId="11" fillId="0" borderId="10" xfId="0" applyNumberFormat="1" applyFont="1" applyFill="1" applyBorder="1" applyAlignment="1">
      <alignment vertical="top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justify" vertical="top" wrapText="1"/>
    </xf>
    <xf numFmtId="165" fontId="4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horizontal="left" vertical="top"/>
    </xf>
    <xf numFmtId="49" fontId="10" fillId="24" borderId="16" xfId="0" applyNumberFormat="1" applyFont="1" applyFill="1" applyBorder="1" applyAlignment="1">
      <alignment vertical="top"/>
    </xf>
    <xf numFmtId="49" fontId="10" fillId="24" borderId="17" xfId="0" applyNumberFormat="1" applyFont="1" applyFill="1" applyBorder="1" applyAlignment="1">
      <alignment vertical="top"/>
    </xf>
    <xf numFmtId="49" fontId="39" fillId="24" borderId="17" xfId="0" applyNumberFormat="1" applyFont="1" applyFill="1" applyBorder="1" applyAlignment="1">
      <alignment vertical="top"/>
    </xf>
    <xf numFmtId="166" fontId="10" fillId="24" borderId="17" xfId="0" applyNumberFormat="1" applyFont="1" applyFill="1" applyBorder="1" applyAlignment="1">
      <alignment vertical="top"/>
    </xf>
    <xf numFmtId="165" fontId="5" fillId="0" borderId="0" xfId="0" applyNumberFormat="1" applyFont="1" applyBorder="1" applyAlignment="1">
      <alignment vertical="top"/>
    </xf>
    <xf numFmtId="166" fontId="10" fillId="24" borderId="18" xfId="0" applyNumberFormat="1" applyFont="1" applyFill="1" applyBorder="1" applyAlignment="1">
      <alignment vertical="top"/>
    </xf>
    <xf numFmtId="165" fontId="5" fillId="0" borderId="12" xfId="0" applyNumberFormat="1" applyFont="1" applyBorder="1" applyAlignment="1">
      <alignment vertical="top"/>
    </xf>
    <xf numFmtId="0" fontId="32" fillId="0" borderId="0" xfId="0" applyFont="1" applyAlignment="1">
      <alignment/>
    </xf>
    <xf numFmtId="0" fontId="11" fillId="0" borderId="0" xfId="0" applyFont="1" applyAlignment="1">
      <alignment/>
    </xf>
    <xf numFmtId="0" fontId="37" fillId="0" borderId="0" xfId="0" applyFont="1" applyAlignment="1">
      <alignment/>
    </xf>
    <xf numFmtId="0" fontId="11" fillId="0" borderId="0" xfId="0" applyFont="1" applyAlignment="1">
      <alignment/>
    </xf>
    <xf numFmtId="0" fontId="41" fillId="24" borderId="0" xfId="0" applyFont="1" applyFill="1" applyAlignment="1">
      <alignment horizontal="center"/>
    </xf>
    <xf numFmtId="0" fontId="32" fillId="24" borderId="0" xfId="0" applyFont="1" applyFill="1" applyAlignment="1">
      <alignment/>
    </xf>
    <xf numFmtId="0" fontId="32" fillId="24" borderId="0" xfId="0" applyFont="1" applyFill="1" applyAlignment="1">
      <alignment horizontal="right"/>
    </xf>
    <xf numFmtId="49" fontId="32" fillId="24" borderId="12" xfId="0" applyNumberFormat="1" applyFont="1" applyFill="1" applyBorder="1" applyAlignment="1">
      <alignment horizontal="center" wrapText="1"/>
    </xf>
    <xf numFmtId="49" fontId="32" fillId="24" borderId="15" xfId="0" applyNumberFormat="1" applyFont="1" applyFill="1" applyBorder="1" applyAlignment="1">
      <alignment horizontal="center" wrapText="1"/>
    </xf>
    <xf numFmtId="49" fontId="32" fillId="24" borderId="19" xfId="0" applyNumberFormat="1" applyFont="1" applyFill="1" applyBorder="1" applyAlignment="1">
      <alignment horizontal="center" wrapText="1"/>
    </xf>
    <xf numFmtId="0" fontId="32" fillId="0" borderId="10" xfId="0" applyFont="1" applyBorder="1" applyAlignment="1">
      <alignment/>
    </xf>
    <xf numFmtId="1" fontId="47" fillId="0" borderId="10" xfId="0" applyNumberFormat="1" applyFont="1" applyBorder="1" applyAlignment="1" applyProtection="1">
      <alignment horizontal="center" wrapText="1"/>
      <protection/>
    </xf>
    <xf numFmtId="49" fontId="47" fillId="0" borderId="10" xfId="0" applyNumberFormat="1" applyFont="1" applyBorder="1" applyAlignment="1" applyProtection="1">
      <alignment horizontal="left" wrapText="1"/>
      <protection/>
    </xf>
    <xf numFmtId="49" fontId="47" fillId="0" borderId="10" xfId="0" applyNumberFormat="1" applyFont="1" applyBorder="1" applyAlignment="1" applyProtection="1">
      <alignment horizontal="center" wrapText="1"/>
      <protection/>
    </xf>
    <xf numFmtId="169" fontId="47" fillId="0" borderId="10" xfId="0" applyNumberFormat="1" applyFont="1" applyBorder="1" applyAlignment="1">
      <alignment/>
    </xf>
    <xf numFmtId="1" fontId="32" fillId="0" borderId="10" xfId="0" applyNumberFormat="1" applyFont="1" applyBorder="1" applyAlignment="1" applyProtection="1">
      <alignment horizontal="center" wrapText="1"/>
      <protection/>
    </xf>
    <xf numFmtId="49" fontId="32" fillId="0" borderId="10" xfId="0" applyNumberFormat="1" applyFont="1" applyBorder="1" applyAlignment="1" applyProtection="1">
      <alignment horizontal="left" wrapText="1"/>
      <protection/>
    </xf>
    <xf numFmtId="49" fontId="32" fillId="0" borderId="10" xfId="0" applyNumberFormat="1" applyFont="1" applyBorder="1" applyAlignment="1" applyProtection="1">
      <alignment horizontal="center" wrapText="1"/>
      <protection/>
    </xf>
    <xf numFmtId="169" fontId="32" fillId="0" borderId="20" xfId="0" applyNumberFormat="1" applyFont="1" applyBorder="1" applyAlignment="1" applyProtection="1">
      <alignment horizontal="right" wrapText="1"/>
      <protection/>
    </xf>
    <xf numFmtId="169" fontId="32" fillId="0" borderId="10" xfId="0" applyNumberFormat="1" applyFont="1" applyBorder="1" applyAlignment="1">
      <alignment/>
    </xf>
    <xf numFmtId="172" fontId="32" fillId="0" borderId="10" xfId="0" applyNumberFormat="1" applyFont="1" applyBorder="1" applyAlignment="1" applyProtection="1">
      <alignment horizontal="left" wrapText="1"/>
      <protection/>
    </xf>
    <xf numFmtId="0" fontId="47" fillId="0" borderId="0" xfId="0" applyFont="1" applyAlignment="1">
      <alignment/>
    </xf>
    <xf numFmtId="49" fontId="32" fillId="0" borderId="21" xfId="0" applyNumberFormat="1" applyFont="1" applyBorder="1" applyAlignment="1" applyProtection="1">
      <alignment horizontal="left" wrapText="1"/>
      <protection/>
    </xf>
    <xf numFmtId="49" fontId="32" fillId="0" borderId="21" xfId="0" applyNumberFormat="1" applyFont="1" applyBorder="1" applyAlignment="1" applyProtection="1">
      <alignment horizontal="center" wrapText="1"/>
      <protection/>
    </xf>
    <xf numFmtId="169" fontId="32" fillId="0" borderId="22" xfId="0" applyNumberFormat="1" applyFont="1" applyBorder="1" applyAlignment="1" applyProtection="1">
      <alignment horizontal="right" wrapText="1"/>
      <protection/>
    </xf>
    <xf numFmtId="169" fontId="47" fillId="0" borderId="20" xfId="0" applyNumberFormat="1" applyFont="1" applyBorder="1" applyAlignment="1" applyProtection="1">
      <alignment horizontal="right" wrapText="1"/>
      <protection/>
    </xf>
    <xf numFmtId="169" fontId="32" fillId="0" borderId="0" xfId="0" applyNumberFormat="1" applyFont="1" applyAlignment="1">
      <alignment/>
    </xf>
    <xf numFmtId="49" fontId="47" fillId="0" borderId="10" xfId="0" applyNumberFormat="1" applyFont="1" applyFill="1" applyBorder="1" applyAlignment="1" applyProtection="1">
      <alignment horizontal="left" wrapText="1"/>
      <protection/>
    </xf>
    <xf numFmtId="0" fontId="47" fillId="0" borderId="10" xfId="0" applyFont="1" applyBorder="1" applyAlignment="1">
      <alignment/>
    </xf>
    <xf numFmtId="0" fontId="41" fillId="24" borderId="0" xfId="0" applyFont="1" applyFill="1" applyAlignment="1">
      <alignment/>
    </xf>
    <xf numFmtId="0" fontId="31" fillId="0" borderId="0" xfId="0" applyFont="1" applyAlignment="1">
      <alignment/>
    </xf>
    <xf numFmtId="0" fontId="9" fillId="4" borderId="12" xfId="0" applyFont="1" applyFill="1" applyBorder="1" applyAlignment="1">
      <alignment horizontal="center" vertical="top"/>
    </xf>
    <xf numFmtId="49" fontId="10" fillId="4" borderId="16" xfId="0" applyNumberFormat="1" applyFont="1" applyFill="1" applyBorder="1" applyAlignment="1">
      <alignment vertical="top"/>
    </xf>
    <xf numFmtId="49" fontId="10" fillId="4" borderId="17" xfId="0" applyNumberFormat="1" applyFont="1" applyFill="1" applyBorder="1" applyAlignment="1">
      <alignment vertical="top"/>
    </xf>
    <xf numFmtId="49" fontId="33" fillId="4" borderId="17" xfId="0" applyNumberFormat="1" applyFont="1" applyFill="1" applyBorder="1" applyAlignment="1">
      <alignment vertical="top"/>
    </xf>
    <xf numFmtId="0" fontId="31" fillId="4" borderId="17" xfId="0" applyFont="1" applyFill="1" applyBorder="1" applyAlignment="1">
      <alignment vertical="top" wrapText="1"/>
    </xf>
    <xf numFmtId="49" fontId="31" fillId="4" borderId="17" xfId="0" applyNumberFormat="1" applyFont="1" applyFill="1" applyBorder="1" applyAlignment="1">
      <alignment vertical="top"/>
    </xf>
    <xf numFmtId="166" fontId="31" fillId="4" borderId="17" xfId="0" applyNumberFormat="1" applyFont="1" applyFill="1" applyBorder="1" applyAlignment="1">
      <alignment vertical="top"/>
    </xf>
    <xf numFmtId="165" fontId="5" fillId="4" borderId="0" xfId="0" applyNumberFormat="1" applyFont="1" applyFill="1" applyBorder="1" applyAlignment="1">
      <alignment vertical="top"/>
    </xf>
    <xf numFmtId="166" fontId="31" fillId="4" borderId="18" xfId="0" applyNumberFormat="1" applyFont="1" applyFill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0" fontId="39" fillId="24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vertical="top"/>
    </xf>
    <xf numFmtId="0" fontId="11" fillId="0" borderId="10" xfId="0" applyFont="1" applyFill="1" applyBorder="1" applyAlignment="1">
      <alignment vertical="top" wrapText="1"/>
    </xf>
    <xf numFmtId="0" fontId="11" fillId="0" borderId="10" xfId="0" applyNumberFormat="1" applyFont="1" applyFill="1" applyBorder="1" applyAlignment="1" applyProtection="1">
      <alignment vertical="top" wrapText="1"/>
      <protection locked="0"/>
    </xf>
    <xf numFmtId="166" fontId="10" fillId="24" borderId="10" xfId="0" applyNumberFormat="1" applyFont="1" applyFill="1" applyBorder="1" applyAlignment="1">
      <alignment horizontal="right" vertical="top"/>
    </xf>
    <xf numFmtId="0" fontId="39" fillId="0" borderId="10" xfId="53" applyFont="1" applyBorder="1" applyAlignment="1">
      <alignment wrapText="1"/>
      <protection/>
    </xf>
    <xf numFmtId="165" fontId="6" fillId="0" borderId="10" xfId="0" applyNumberFormat="1" applyFont="1" applyBorder="1" applyAlignment="1">
      <alignment vertical="top"/>
    </xf>
    <xf numFmtId="0" fontId="11" fillId="0" borderId="10" xfId="53" applyFont="1" applyBorder="1" applyAlignment="1">
      <alignment wrapText="1"/>
      <protection/>
    </xf>
    <xf numFmtId="0" fontId="39" fillId="0" borderId="0" xfId="0" applyFont="1" applyAlignment="1">
      <alignment horizontal="justify" vertical="top" wrapText="1"/>
    </xf>
    <xf numFmtId="0" fontId="11" fillId="0" borderId="0" xfId="0" applyFont="1" applyAlignment="1">
      <alignment wrapText="1"/>
    </xf>
    <xf numFmtId="0" fontId="33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vertical="top" wrapText="1"/>
    </xf>
    <xf numFmtId="165" fontId="48" fillId="0" borderId="0" xfId="0" applyNumberFormat="1" applyFont="1" applyAlignment="1">
      <alignment vertical="top"/>
    </xf>
    <xf numFmtId="49" fontId="11" fillId="0" borderId="13" xfId="0" applyNumberFormat="1" applyFont="1" applyFill="1" applyBorder="1" applyAlignment="1">
      <alignment vertical="top"/>
    </xf>
    <xf numFmtId="0" fontId="44" fillId="0" borderId="0" xfId="0" applyFont="1" applyAlignment="1">
      <alignment horizontal="justify" vertical="top" wrapText="1"/>
    </xf>
    <xf numFmtId="49" fontId="9" fillId="0" borderId="10" xfId="0" applyNumberFormat="1" applyFont="1" applyFill="1" applyBorder="1" applyAlignment="1">
      <alignment horizontal="center" vertical="top"/>
    </xf>
    <xf numFmtId="49" fontId="10" fillId="4" borderId="10" xfId="0" applyNumberFormat="1" applyFont="1" applyFill="1" applyBorder="1" applyAlignment="1">
      <alignment vertical="top"/>
    </xf>
    <xf numFmtId="0" fontId="31" fillId="4" borderId="10" xfId="0" applyFont="1" applyFill="1" applyBorder="1" applyAlignment="1">
      <alignment vertical="top" wrapText="1"/>
    </xf>
    <xf numFmtId="166" fontId="31" fillId="4" borderId="10" xfId="0" applyNumberFormat="1" applyFont="1" applyFill="1" applyBorder="1" applyAlignment="1">
      <alignment vertical="top"/>
    </xf>
    <xf numFmtId="165" fontId="5" fillId="4" borderId="10" xfId="0" applyNumberFormat="1" applyFont="1" applyFill="1" applyBorder="1" applyAlignment="1">
      <alignment vertical="top"/>
    </xf>
    <xf numFmtId="166" fontId="10" fillId="4" borderId="10" xfId="0" applyNumberFormat="1" applyFont="1" applyFill="1" applyBorder="1" applyAlignment="1">
      <alignment vertical="top"/>
    </xf>
    <xf numFmtId="2" fontId="11" fillId="0" borderId="10" xfId="0" applyNumberFormat="1" applyFont="1" applyFill="1" applyBorder="1" applyAlignment="1">
      <alignment vertical="top" wrapText="1"/>
    </xf>
    <xf numFmtId="172" fontId="11" fillId="0" borderId="10" xfId="0" applyNumberFormat="1" applyFont="1" applyBorder="1" applyAlignment="1" applyProtection="1">
      <alignment horizontal="left" vertical="center" wrapText="1"/>
      <protection/>
    </xf>
    <xf numFmtId="49" fontId="33" fillId="0" borderId="10" xfId="0" applyNumberFormat="1" applyFont="1" applyBorder="1" applyAlignment="1">
      <alignment horizontal="center" vertical="top"/>
    </xf>
    <xf numFmtId="0" fontId="33" fillId="0" borderId="10" xfId="0" applyFont="1" applyBorder="1" applyAlignment="1">
      <alignment vertical="top" wrapText="1"/>
    </xf>
    <xf numFmtId="168" fontId="10" fillId="0" borderId="10" xfId="0" applyNumberFormat="1" applyFont="1" applyFill="1" applyBorder="1" applyAlignment="1">
      <alignment vertical="top"/>
    </xf>
    <xf numFmtId="0" fontId="49" fillId="0" borderId="10" xfId="0" applyFont="1" applyBorder="1" applyAlignment="1">
      <alignment/>
    </xf>
    <xf numFmtId="0" fontId="45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0" fontId="9" fillId="4" borderId="10" xfId="0" applyFont="1" applyFill="1" applyBorder="1" applyAlignment="1">
      <alignment/>
    </xf>
    <xf numFmtId="0" fontId="42" fillId="4" borderId="10" xfId="0" applyFont="1" applyFill="1" applyBorder="1" applyAlignment="1">
      <alignment/>
    </xf>
    <xf numFmtId="0" fontId="31" fillId="4" borderId="10" xfId="0" applyFont="1" applyFill="1" applyBorder="1" applyAlignment="1">
      <alignment/>
    </xf>
    <xf numFmtId="166" fontId="31" fillId="4" borderId="10" xfId="0" applyNumberFormat="1" applyFont="1" applyFill="1" applyBorder="1" applyAlignment="1">
      <alignment/>
    </xf>
    <xf numFmtId="0" fontId="0" fillId="4" borderId="10" xfId="0" applyFill="1" applyBorder="1" applyAlignment="1">
      <alignment/>
    </xf>
    <xf numFmtId="166" fontId="33" fillId="4" borderId="10" xfId="0" applyNumberFormat="1" applyFont="1" applyFill="1" applyBorder="1" applyAlignment="1">
      <alignment horizontal="center"/>
    </xf>
    <xf numFmtId="169" fontId="32" fillId="0" borderId="10" xfId="0" applyNumberFormat="1" applyFont="1" applyBorder="1" applyAlignment="1" applyProtection="1">
      <alignment horizontal="right" wrapText="1"/>
      <protection/>
    </xf>
    <xf numFmtId="0" fontId="9" fillId="0" borderId="11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49" fontId="11" fillId="24" borderId="10" xfId="0" applyNumberFormat="1" applyFont="1" applyFill="1" applyBorder="1" applyAlignment="1">
      <alignment vertical="top"/>
    </xf>
    <xf numFmtId="49" fontId="10" fillId="24" borderId="10" xfId="0" applyNumberFormat="1" applyFont="1" applyFill="1" applyBorder="1" applyAlignment="1">
      <alignment vertical="top"/>
    </xf>
    <xf numFmtId="0" fontId="33" fillId="0" borderId="10" xfId="0" applyFont="1" applyBorder="1" applyAlignment="1">
      <alignment horizontal="justify" vertical="top" wrapText="1"/>
    </xf>
    <xf numFmtId="166" fontId="10" fillId="0" borderId="10" xfId="0" applyNumberFormat="1" applyFont="1" applyFill="1" applyBorder="1" applyAlignment="1">
      <alignment vertical="top"/>
    </xf>
    <xf numFmtId="166" fontId="11" fillId="24" borderId="10" xfId="0" applyNumberFormat="1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/>
    </xf>
    <xf numFmtId="165" fontId="11" fillId="24" borderId="10" xfId="0" applyNumberFormat="1" applyFont="1" applyFill="1" applyBorder="1" applyAlignment="1">
      <alignment horizontal="center" vertical="center" wrapText="1"/>
    </xf>
    <xf numFmtId="165" fontId="11" fillId="24" borderId="10" xfId="0" applyNumberFormat="1" applyFont="1" applyFill="1" applyBorder="1" applyAlignment="1">
      <alignment horizontal="center" vertical="center" textRotation="90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49" fontId="32" fillId="24" borderId="11" xfId="0" applyNumberFormat="1" applyFont="1" applyFill="1" applyBorder="1" applyAlignment="1">
      <alignment horizontal="center" wrapText="1"/>
    </xf>
    <xf numFmtId="49" fontId="32" fillId="24" borderId="12" xfId="0" applyNumberFormat="1" applyFont="1" applyFill="1" applyBorder="1" applyAlignment="1">
      <alignment horizontal="center" wrapText="1"/>
    </xf>
    <xf numFmtId="49" fontId="32" fillId="24" borderId="14" xfId="0" applyNumberFormat="1" applyFont="1" applyFill="1" applyBorder="1" applyAlignment="1">
      <alignment horizontal="center" wrapText="1"/>
    </xf>
    <xf numFmtId="49" fontId="32" fillId="24" borderId="15" xfId="0" applyNumberFormat="1" applyFont="1" applyFill="1" applyBorder="1" applyAlignment="1">
      <alignment horizontal="center" wrapText="1"/>
    </xf>
    <xf numFmtId="49" fontId="32" fillId="24" borderId="23" xfId="0" applyNumberFormat="1" applyFont="1" applyFill="1" applyBorder="1" applyAlignment="1">
      <alignment horizontal="center" wrapText="1"/>
    </xf>
    <xf numFmtId="49" fontId="32" fillId="24" borderId="19" xfId="0" applyNumberFormat="1" applyFont="1" applyFill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42" fillId="24" borderId="0" xfId="0" applyFon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" xfId="53"/>
    <cellStyle name="Обычный_Лист1" xfId="54"/>
    <cellStyle name="Обычный_Лист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2"/>
  <sheetViews>
    <sheetView zoomScalePageLayoutView="0" workbookViewId="0" topLeftCell="A1">
      <selection activeCell="A3" sqref="A3:S3"/>
    </sheetView>
  </sheetViews>
  <sheetFormatPr defaultColWidth="9.00390625" defaultRowHeight="12.75"/>
  <cols>
    <col min="1" max="1" width="3.875" style="0" customWidth="1"/>
    <col min="2" max="2" width="4.75390625" style="0" customWidth="1"/>
    <col min="3" max="3" width="8.625" style="0" customWidth="1"/>
    <col min="4" max="4" width="2.625" style="0" customWidth="1"/>
    <col min="5" max="5" width="6.25390625" style="0" customWidth="1"/>
    <col min="6" max="6" width="4.25390625" style="0" customWidth="1"/>
    <col min="7" max="7" width="60.75390625" style="0" customWidth="1"/>
    <col min="8" max="8" width="5.25390625" style="0" hidden="1" customWidth="1"/>
    <col min="9" max="9" width="11.00390625" style="0" hidden="1" customWidth="1"/>
    <col min="10" max="10" width="4.375" style="0" hidden="1" customWidth="1"/>
    <col min="11" max="11" width="6.125" style="0" hidden="1" customWidth="1"/>
    <col min="12" max="12" width="5.25390625" style="0" hidden="1" customWidth="1"/>
    <col min="13" max="13" width="10.125" style="0" customWidth="1"/>
    <col min="14" max="17" width="10.75390625" style="0" hidden="1" customWidth="1"/>
    <col min="18" max="18" width="11.00390625" style="0" customWidth="1"/>
    <col min="19" max="19" width="5.875" style="0" customWidth="1"/>
    <col min="20" max="30" width="18.125" style="0" customWidth="1"/>
  </cols>
  <sheetData>
    <row r="1" spans="1:20" ht="23.25">
      <c r="A1" s="179" t="s">
        <v>505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80"/>
    </row>
    <row r="2" spans="1:20" ht="23.25">
      <c r="A2" s="179" t="s">
        <v>504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80"/>
    </row>
    <row r="3" spans="1:20" ht="23.25">
      <c r="A3" s="179" t="s">
        <v>784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80"/>
    </row>
    <row r="4" spans="2:19" ht="12.75">
      <c r="B4" s="173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</row>
    <row r="5" spans="2:19" ht="12.75">
      <c r="B5" s="173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</row>
    <row r="6" spans="2:13" ht="12.75">
      <c r="B6" s="7"/>
      <c r="C6" s="7"/>
      <c r="D6" s="7"/>
      <c r="E6" s="7"/>
      <c r="F6" s="7"/>
      <c r="G6" s="30"/>
      <c r="H6" s="30"/>
      <c r="I6" s="30"/>
      <c r="J6" s="30"/>
      <c r="K6" s="30"/>
      <c r="L6" s="30"/>
      <c r="M6" s="30"/>
    </row>
    <row r="7" spans="2:13" ht="12.75">
      <c r="B7" s="7"/>
      <c r="C7" s="7"/>
      <c r="D7" s="7"/>
      <c r="E7" s="7"/>
      <c r="F7" s="7"/>
      <c r="G7" s="30"/>
      <c r="H7" s="30"/>
      <c r="I7" s="30"/>
      <c r="J7" s="30"/>
      <c r="K7" s="30"/>
      <c r="L7" s="30"/>
      <c r="M7" s="30"/>
    </row>
    <row r="8" spans="2:20" ht="22.5">
      <c r="B8" s="175" t="s">
        <v>752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6"/>
      <c r="O8" s="176"/>
      <c r="P8" s="176"/>
      <c r="Q8" s="176"/>
      <c r="R8" s="176"/>
      <c r="S8" s="176"/>
      <c r="T8" s="6"/>
    </row>
    <row r="9" spans="2:19" ht="15.7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1"/>
      <c r="O9" s="31"/>
      <c r="P9" s="31"/>
      <c r="Q9" s="31"/>
      <c r="R9" s="31"/>
      <c r="S9" s="31"/>
    </row>
    <row r="10" spans="2:19" ht="18.75">
      <c r="B10" s="177" t="s">
        <v>259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8"/>
      <c r="O10" s="178"/>
      <c r="P10" s="178"/>
      <c r="Q10" s="178"/>
      <c r="R10" s="178"/>
      <c r="S10" s="178"/>
    </row>
    <row r="11" spans="2:17" ht="12.75" hidden="1"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2">
        <v>368015840</v>
      </c>
      <c r="N11" s="1">
        <v>87257549</v>
      </c>
      <c r="O11" s="1">
        <v>107437640</v>
      </c>
      <c r="P11" s="1">
        <v>71233650</v>
      </c>
      <c r="Q11" s="1">
        <v>102087001</v>
      </c>
    </row>
    <row r="12" spans="2:19" ht="12.75"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5"/>
      <c r="N12" s="56"/>
      <c r="O12" s="56"/>
      <c r="P12" s="56"/>
      <c r="Q12" s="56"/>
      <c r="R12" s="57"/>
      <c r="S12" s="57"/>
    </row>
    <row r="13" spans="2:19" ht="12.75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5"/>
      <c r="N13" s="56"/>
      <c r="O13" s="56"/>
      <c r="P13" s="56"/>
      <c r="Q13" s="56"/>
      <c r="R13" s="16" t="s">
        <v>503</v>
      </c>
      <c r="S13" s="57"/>
    </row>
    <row r="14" spans="1:19" ht="12.75" customHeight="1">
      <c r="A14" s="165" t="s">
        <v>220</v>
      </c>
      <c r="B14" s="168" t="s">
        <v>320</v>
      </c>
      <c r="C14" s="169"/>
      <c r="D14" s="169"/>
      <c r="E14" s="169"/>
      <c r="F14" s="169"/>
      <c r="G14" s="170" t="s">
        <v>319</v>
      </c>
      <c r="H14" s="14"/>
      <c r="I14" s="14"/>
      <c r="J14" s="14"/>
      <c r="K14" s="14"/>
      <c r="L14" s="14"/>
      <c r="M14" s="171" t="s">
        <v>391</v>
      </c>
      <c r="N14" s="53"/>
      <c r="O14" s="53"/>
      <c r="P14" s="53"/>
      <c r="Q14" s="53"/>
      <c r="R14" s="171" t="s">
        <v>753</v>
      </c>
      <c r="S14" s="172" t="s">
        <v>224</v>
      </c>
    </row>
    <row r="15" spans="1:19" ht="12.75">
      <c r="A15" s="166"/>
      <c r="B15" s="168"/>
      <c r="C15" s="169"/>
      <c r="D15" s="169"/>
      <c r="E15" s="169"/>
      <c r="F15" s="169"/>
      <c r="G15" s="170"/>
      <c r="H15" s="14"/>
      <c r="I15" s="14"/>
      <c r="J15" s="14"/>
      <c r="K15" s="14"/>
      <c r="L15" s="14"/>
      <c r="M15" s="171"/>
      <c r="N15" s="53"/>
      <c r="O15" s="53"/>
      <c r="P15" s="53"/>
      <c r="Q15" s="53"/>
      <c r="R15" s="171"/>
      <c r="S15" s="172"/>
    </row>
    <row r="16" spans="1:19" ht="39" customHeight="1">
      <c r="A16" s="167"/>
      <c r="B16" s="168"/>
      <c r="C16" s="169"/>
      <c r="D16" s="169"/>
      <c r="E16" s="169"/>
      <c r="F16" s="169"/>
      <c r="G16" s="170"/>
      <c r="H16" s="14"/>
      <c r="I16" s="14"/>
      <c r="J16" s="14"/>
      <c r="K16" s="14"/>
      <c r="L16" s="14"/>
      <c r="M16" s="171"/>
      <c r="N16" s="53"/>
      <c r="O16" s="53"/>
      <c r="P16" s="53"/>
      <c r="Q16" s="53"/>
      <c r="R16" s="171"/>
      <c r="S16" s="172"/>
    </row>
    <row r="17" spans="1:19" ht="12.75">
      <c r="A17" s="19"/>
      <c r="B17" s="58">
        <v>1</v>
      </c>
      <c r="C17" s="58">
        <v>2</v>
      </c>
      <c r="D17" s="58">
        <v>3</v>
      </c>
      <c r="E17" s="58">
        <v>4</v>
      </c>
      <c r="F17" s="58">
        <v>5</v>
      </c>
      <c r="G17" s="59">
        <v>6</v>
      </c>
      <c r="H17" s="14"/>
      <c r="I17" s="14"/>
      <c r="J17" s="14"/>
      <c r="K17" s="14"/>
      <c r="L17" s="14"/>
      <c r="M17" s="43">
        <v>7</v>
      </c>
      <c r="N17" s="53"/>
      <c r="O17" s="53"/>
      <c r="P17" s="53"/>
      <c r="Q17" s="53"/>
      <c r="R17" s="43">
        <v>8</v>
      </c>
      <c r="S17" s="43">
        <v>9</v>
      </c>
    </row>
    <row r="18" spans="1:19" ht="19.5" customHeight="1">
      <c r="A18" s="109">
        <v>1</v>
      </c>
      <c r="B18" s="110" t="s">
        <v>317</v>
      </c>
      <c r="C18" s="111" t="s">
        <v>261</v>
      </c>
      <c r="D18" s="112" t="s">
        <v>318</v>
      </c>
      <c r="E18" s="111" t="s">
        <v>270</v>
      </c>
      <c r="F18" s="111" t="s">
        <v>317</v>
      </c>
      <c r="G18" s="113" t="s">
        <v>413</v>
      </c>
      <c r="H18" s="114" t="s">
        <v>260</v>
      </c>
      <c r="I18" s="114" t="s">
        <v>261</v>
      </c>
      <c r="J18" s="114" t="s">
        <v>260</v>
      </c>
      <c r="K18" s="114" t="s">
        <v>260</v>
      </c>
      <c r="L18" s="114" t="s">
        <v>260</v>
      </c>
      <c r="M18" s="115">
        <f>M19+M28+M45+M53+M59+M65+M69+M39+M79</f>
        <v>141414.7</v>
      </c>
      <c r="N18" s="116">
        <v>7939739</v>
      </c>
      <c r="O18" s="116">
        <v>8802950</v>
      </c>
      <c r="P18" s="116">
        <v>13097030</v>
      </c>
      <c r="Q18" s="116">
        <v>13653881</v>
      </c>
      <c r="R18" s="115">
        <f>R19+R28+R45+R53+R59+R65+R69+R39+R79+R42</f>
        <v>82190.70000000001</v>
      </c>
      <c r="S18" s="117">
        <f>R18/M18*100</f>
        <v>58.120336853240865</v>
      </c>
    </row>
    <row r="19" spans="1:19" ht="14.25">
      <c r="A19" s="118">
        <f>A18+1</f>
        <v>2</v>
      </c>
      <c r="B19" s="8" t="s">
        <v>271</v>
      </c>
      <c r="C19" s="8" t="s">
        <v>263</v>
      </c>
      <c r="D19" s="8" t="s">
        <v>318</v>
      </c>
      <c r="E19" s="8" t="s">
        <v>270</v>
      </c>
      <c r="F19" s="8" t="s">
        <v>317</v>
      </c>
      <c r="G19" s="119" t="s">
        <v>262</v>
      </c>
      <c r="H19" s="8" t="s">
        <v>260</v>
      </c>
      <c r="I19" s="8" t="s">
        <v>263</v>
      </c>
      <c r="J19" s="8" t="s">
        <v>260</v>
      </c>
      <c r="K19" s="8" t="s">
        <v>260</v>
      </c>
      <c r="L19" s="8" t="s">
        <v>260</v>
      </c>
      <c r="M19" s="10">
        <f>M20+M23</f>
        <v>54124.5</v>
      </c>
      <c r="N19" s="38">
        <v>6524739</v>
      </c>
      <c r="O19" s="38">
        <v>6314400</v>
      </c>
      <c r="P19" s="38">
        <v>10662030</v>
      </c>
      <c r="Q19" s="38">
        <v>10660531</v>
      </c>
      <c r="R19" s="10">
        <f>R20+R23</f>
        <v>25275.6</v>
      </c>
      <c r="S19" s="10">
        <f>R19/M19*100</f>
        <v>46.69899952886401</v>
      </c>
    </row>
    <row r="20" spans="1:19" ht="12.75">
      <c r="A20" s="118">
        <f aca="true" t="shared" si="0" ref="A20:A83">A19+1</f>
        <v>3</v>
      </c>
      <c r="B20" s="8" t="s">
        <v>271</v>
      </c>
      <c r="C20" s="8" t="s">
        <v>265</v>
      </c>
      <c r="D20" s="8" t="s">
        <v>318</v>
      </c>
      <c r="E20" s="8" t="s">
        <v>270</v>
      </c>
      <c r="F20" s="8" t="s">
        <v>273</v>
      </c>
      <c r="G20" s="9" t="s">
        <v>264</v>
      </c>
      <c r="H20" s="8" t="s">
        <v>260</v>
      </c>
      <c r="I20" s="8" t="s">
        <v>265</v>
      </c>
      <c r="J20" s="8" t="s">
        <v>260</v>
      </c>
      <c r="K20" s="8" t="s">
        <v>260</v>
      </c>
      <c r="L20" s="8" t="s">
        <v>260</v>
      </c>
      <c r="M20" s="10">
        <f>M21</f>
        <v>13851.6</v>
      </c>
      <c r="N20" s="38">
        <v>76000</v>
      </c>
      <c r="O20" s="38">
        <v>105000</v>
      </c>
      <c r="P20" s="38">
        <v>105000</v>
      </c>
      <c r="Q20" s="38">
        <v>105000</v>
      </c>
      <c r="R20" s="10">
        <f>R21</f>
        <v>5009.6</v>
      </c>
      <c r="S20" s="10">
        <f aca="true" t="shared" si="1" ref="S20:S83">R20/M20*100</f>
        <v>36.166219064945565</v>
      </c>
    </row>
    <row r="21" spans="1:19" ht="24.75" customHeight="1">
      <c r="A21" s="118">
        <f t="shared" si="0"/>
        <v>4</v>
      </c>
      <c r="B21" s="11" t="s">
        <v>271</v>
      </c>
      <c r="C21" s="11" t="s">
        <v>267</v>
      </c>
      <c r="D21" s="11" t="s">
        <v>318</v>
      </c>
      <c r="E21" s="11" t="s">
        <v>270</v>
      </c>
      <c r="F21" s="11" t="s">
        <v>273</v>
      </c>
      <c r="G21" s="12" t="s">
        <v>266</v>
      </c>
      <c r="H21" s="11" t="s">
        <v>260</v>
      </c>
      <c r="I21" s="11" t="s">
        <v>267</v>
      </c>
      <c r="J21" s="11" t="s">
        <v>260</v>
      </c>
      <c r="K21" s="11" t="s">
        <v>260</v>
      </c>
      <c r="L21" s="11" t="s">
        <v>260</v>
      </c>
      <c r="M21" s="13">
        <f>M22</f>
        <v>13851.6</v>
      </c>
      <c r="N21" s="69">
        <v>76000</v>
      </c>
      <c r="O21" s="69">
        <v>105000</v>
      </c>
      <c r="P21" s="69">
        <v>105000</v>
      </c>
      <c r="Q21" s="69">
        <v>105000</v>
      </c>
      <c r="R21" s="13">
        <f>R22</f>
        <v>5009.6</v>
      </c>
      <c r="S21" s="13">
        <f t="shared" si="1"/>
        <v>36.166219064945565</v>
      </c>
    </row>
    <row r="22" spans="1:19" ht="24">
      <c r="A22" s="118">
        <f t="shared" si="0"/>
        <v>5</v>
      </c>
      <c r="B22" s="11" t="s">
        <v>271</v>
      </c>
      <c r="C22" s="11" t="s">
        <v>269</v>
      </c>
      <c r="D22" s="11" t="s">
        <v>272</v>
      </c>
      <c r="E22" s="11" t="s">
        <v>270</v>
      </c>
      <c r="F22" s="11" t="s">
        <v>273</v>
      </c>
      <c r="G22" s="12" t="s">
        <v>268</v>
      </c>
      <c r="H22" s="11" t="s">
        <v>271</v>
      </c>
      <c r="I22" s="11" t="s">
        <v>269</v>
      </c>
      <c r="J22" s="11" t="s">
        <v>272</v>
      </c>
      <c r="K22" s="11" t="s">
        <v>270</v>
      </c>
      <c r="L22" s="11" t="s">
        <v>273</v>
      </c>
      <c r="M22" s="13">
        <v>13851.6</v>
      </c>
      <c r="N22" s="69">
        <v>76000</v>
      </c>
      <c r="O22" s="69">
        <v>105000</v>
      </c>
      <c r="P22" s="69">
        <v>105000</v>
      </c>
      <c r="Q22" s="69">
        <v>105000</v>
      </c>
      <c r="R22" s="13">
        <v>5009.6</v>
      </c>
      <c r="S22" s="13">
        <f t="shared" si="1"/>
        <v>36.166219064945565</v>
      </c>
    </row>
    <row r="23" spans="1:19" ht="12.75">
      <c r="A23" s="118">
        <f t="shared" si="0"/>
        <v>6</v>
      </c>
      <c r="B23" s="8" t="s">
        <v>271</v>
      </c>
      <c r="C23" s="8" t="s">
        <v>275</v>
      </c>
      <c r="D23" s="8" t="s">
        <v>278</v>
      </c>
      <c r="E23" s="8" t="s">
        <v>270</v>
      </c>
      <c r="F23" s="8" t="s">
        <v>273</v>
      </c>
      <c r="G23" s="9" t="s">
        <v>274</v>
      </c>
      <c r="H23" s="8" t="s">
        <v>260</v>
      </c>
      <c r="I23" s="8" t="s">
        <v>275</v>
      </c>
      <c r="J23" s="8" t="s">
        <v>260</v>
      </c>
      <c r="K23" s="8" t="s">
        <v>260</v>
      </c>
      <c r="L23" s="8" t="s">
        <v>260</v>
      </c>
      <c r="M23" s="10">
        <f>M24+M25+M26</f>
        <v>40272.9</v>
      </c>
      <c r="N23" s="38">
        <v>6448739</v>
      </c>
      <c r="O23" s="38">
        <v>6209400</v>
      </c>
      <c r="P23" s="38">
        <v>10557030</v>
      </c>
      <c r="Q23" s="38">
        <v>10555531</v>
      </c>
      <c r="R23" s="10">
        <f>R24+R25+R26+R27</f>
        <v>20266</v>
      </c>
      <c r="S23" s="10">
        <f t="shared" si="1"/>
        <v>50.32168033590826</v>
      </c>
    </row>
    <row r="24" spans="1:19" ht="50.25" customHeight="1">
      <c r="A24" s="118">
        <f t="shared" si="0"/>
        <v>7</v>
      </c>
      <c r="B24" s="11" t="s">
        <v>271</v>
      </c>
      <c r="C24" s="11" t="s">
        <v>468</v>
      </c>
      <c r="D24" s="11" t="s">
        <v>278</v>
      </c>
      <c r="E24" s="11" t="s">
        <v>270</v>
      </c>
      <c r="F24" s="11" t="s">
        <v>273</v>
      </c>
      <c r="G24" s="12" t="s">
        <v>414</v>
      </c>
      <c r="H24" s="11" t="s">
        <v>260</v>
      </c>
      <c r="I24" s="11" t="s">
        <v>277</v>
      </c>
      <c r="J24" s="11" t="s">
        <v>260</v>
      </c>
      <c r="K24" s="11" t="s">
        <v>260</v>
      </c>
      <c r="L24" s="11" t="s">
        <v>260</v>
      </c>
      <c r="M24" s="13">
        <v>39849.9</v>
      </c>
      <c r="N24" s="69">
        <v>6446239</v>
      </c>
      <c r="O24" s="69">
        <v>6200400</v>
      </c>
      <c r="P24" s="69">
        <v>10545030</v>
      </c>
      <c r="Q24" s="69">
        <v>10545031</v>
      </c>
      <c r="R24" s="13">
        <v>20188.3</v>
      </c>
      <c r="S24" s="13">
        <f t="shared" si="1"/>
        <v>50.6608548578541</v>
      </c>
    </row>
    <row r="25" spans="1:19" ht="76.5" customHeight="1">
      <c r="A25" s="118">
        <f t="shared" si="0"/>
        <v>8</v>
      </c>
      <c r="B25" s="120" t="s">
        <v>271</v>
      </c>
      <c r="C25" s="120" t="s">
        <v>276</v>
      </c>
      <c r="D25" s="120" t="s">
        <v>278</v>
      </c>
      <c r="E25" s="120" t="s">
        <v>270</v>
      </c>
      <c r="F25" s="120" t="s">
        <v>273</v>
      </c>
      <c r="G25" s="121" t="s">
        <v>343</v>
      </c>
      <c r="H25" s="120" t="s">
        <v>260</v>
      </c>
      <c r="I25" s="120" t="s">
        <v>279</v>
      </c>
      <c r="J25" s="120" t="s">
        <v>260</v>
      </c>
      <c r="K25" s="120" t="s">
        <v>260</v>
      </c>
      <c r="L25" s="120" t="s">
        <v>260</v>
      </c>
      <c r="M25" s="35">
        <v>19</v>
      </c>
      <c r="N25" s="69">
        <v>2000</v>
      </c>
      <c r="O25" s="69">
        <v>7500</v>
      </c>
      <c r="P25" s="69">
        <v>10500</v>
      </c>
      <c r="Q25" s="69">
        <v>10000</v>
      </c>
      <c r="R25" s="35">
        <v>0.3</v>
      </c>
      <c r="S25" s="13">
        <f t="shared" si="1"/>
        <v>1.5789473684210527</v>
      </c>
    </row>
    <row r="26" spans="1:19" ht="25.5" customHeight="1">
      <c r="A26" s="118">
        <f t="shared" si="0"/>
        <v>9</v>
      </c>
      <c r="B26" s="120" t="s">
        <v>271</v>
      </c>
      <c r="C26" s="120" t="s">
        <v>230</v>
      </c>
      <c r="D26" s="120" t="s">
        <v>278</v>
      </c>
      <c r="E26" s="120" t="s">
        <v>270</v>
      </c>
      <c r="F26" s="120" t="s">
        <v>273</v>
      </c>
      <c r="G26" s="121" t="s">
        <v>415</v>
      </c>
      <c r="H26" s="120"/>
      <c r="I26" s="120"/>
      <c r="J26" s="120"/>
      <c r="K26" s="120"/>
      <c r="L26" s="120"/>
      <c r="M26" s="35">
        <v>404</v>
      </c>
      <c r="N26" s="69"/>
      <c r="O26" s="69"/>
      <c r="P26" s="69"/>
      <c r="Q26" s="69"/>
      <c r="R26" s="35">
        <v>75.9</v>
      </c>
      <c r="S26" s="13">
        <f t="shared" si="1"/>
        <v>18.787128712871286</v>
      </c>
    </row>
    <row r="27" spans="1:19" ht="60.75" customHeight="1">
      <c r="A27" s="118">
        <f t="shared" si="0"/>
        <v>10</v>
      </c>
      <c r="B27" s="120" t="s">
        <v>271</v>
      </c>
      <c r="C27" s="120" t="s">
        <v>329</v>
      </c>
      <c r="D27" s="120" t="s">
        <v>278</v>
      </c>
      <c r="E27" s="120" t="s">
        <v>270</v>
      </c>
      <c r="F27" s="120" t="s">
        <v>273</v>
      </c>
      <c r="G27" s="122" t="s">
        <v>416</v>
      </c>
      <c r="H27" s="120"/>
      <c r="I27" s="120"/>
      <c r="J27" s="120"/>
      <c r="K27" s="120"/>
      <c r="L27" s="120"/>
      <c r="M27" s="35"/>
      <c r="N27" s="69"/>
      <c r="O27" s="69"/>
      <c r="P27" s="69"/>
      <c r="Q27" s="69"/>
      <c r="R27" s="35">
        <v>1.5</v>
      </c>
      <c r="S27" s="13"/>
    </row>
    <row r="28" spans="1:19" ht="14.25">
      <c r="A28" s="118">
        <f t="shared" si="0"/>
        <v>11</v>
      </c>
      <c r="B28" s="8" t="s">
        <v>317</v>
      </c>
      <c r="C28" s="8" t="s">
        <v>281</v>
      </c>
      <c r="D28" s="8" t="s">
        <v>318</v>
      </c>
      <c r="E28" s="8" t="s">
        <v>270</v>
      </c>
      <c r="F28" s="8" t="s">
        <v>317</v>
      </c>
      <c r="G28" s="119" t="s">
        <v>280</v>
      </c>
      <c r="H28" s="34" t="s">
        <v>260</v>
      </c>
      <c r="I28" s="34" t="s">
        <v>281</v>
      </c>
      <c r="J28" s="34" t="s">
        <v>260</v>
      </c>
      <c r="K28" s="34" t="s">
        <v>260</v>
      </c>
      <c r="L28" s="34" t="s">
        <v>260</v>
      </c>
      <c r="M28" s="123">
        <f>M29+M34+M32</f>
        <v>2398.3</v>
      </c>
      <c r="N28" s="38">
        <v>300000</v>
      </c>
      <c r="O28" s="38">
        <v>500000</v>
      </c>
      <c r="P28" s="38">
        <v>500000</v>
      </c>
      <c r="Q28" s="38">
        <v>500000</v>
      </c>
      <c r="R28" s="10">
        <f>R29+R34+R32</f>
        <v>944.6</v>
      </c>
      <c r="S28" s="10">
        <f t="shared" si="1"/>
        <v>39.38623191427261</v>
      </c>
    </row>
    <row r="29" spans="1:19" ht="16.5" customHeight="1">
      <c r="A29" s="118">
        <f t="shared" si="0"/>
        <v>12</v>
      </c>
      <c r="B29" s="8" t="s">
        <v>271</v>
      </c>
      <c r="C29" s="8" t="s">
        <v>283</v>
      </c>
      <c r="D29" s="8" t="s">
        <v>272</v>
      </c>
      <c r="E29" s="8" t="s">
        <v>270</v>
      </c>
      <c r="F29" s="8" t="s">
        <v>273</v>
      </c>
      <c r="G29" s="9" t="s">
        <v>282</v>
      </c>
      <c r="H29" s="8" t="s">
        <v>260</v>
      </c>
      <c r="I29" s="8" t="s">
        <v>283</v>
      </c>
      <c r="J29" s="8" t="s">
        <v>260</v>
      </c>
      <c r="K29" s="8" t="s">
        <v>260</v>
      </c>
      <c r="L29" s="8" t="s">
        <v>260</v>
      </c>
      <c r="M29" s="10">
        <f>M30</f>
        <v>2317.1</v>
      </c>
      <c r="N29" s="38">
        <v>300000</v>
      </c>
      <c r="O29" s="38">
        <v>500000</v>
      </c>
      <c r="P29" s="38">
        <v>500000</v>
      </c>
      <c r="Q29" s="38">
        <v>500000</v>
      </c>
      <c r="R29" s="10">
        <f>R30+R31</f>
        <v>935.1</v>
      </c>
      <c r="S29" s="10">
        <f t="shared" si="1"/>
        <v>40.3564800828622</v>
      </c>
    </row>
    <row r="30" spans="1:19" ht="16.5" customHeight="1">
      <c r="A30" s="118">
        <f t="shared" si="0"/>
        <v>13</v>
      </c>
      <c r="B30" s="11" t="s">
        <v>271</v>
      </c>
      <c r="C30" s="11" t="s">
        <v>478</v>
      </c>
      <c r="D30" s="11" t="s">
        <v>272</v>
      </c>
      <c r="E30" s="11" t="s">
        <v>270</v>
      </c>
      <c r="F30" s="11" t="s">
        <v>273</v>
      </c>
      <c r="G30" s="12" t="s">
        <v>282</v>
      </c>
      <c r="H30" s="11"/>
      <c r="I30" s="11"/>
      <c r="J30" s="11"/>
      <c r="K30" s="11"/>
      <c r="L30" s="11"/>
      <c r="M30" s="13">
        <v>2317.1</v>
      </c>
      <c r="N30" s="38"/>
      <c r="O30" s="38"/>
      <c r="P30" s="38"/>
      <c r="Q30" s="38"/>
      <c r="R30" s="13">
        <v>948.1</v>
      </c>
      <c r="S30" s="13">
        <f t="shared" si="1"/>
        <v>40.91752621811748</v>
      </c>
    </row>
    <row r="31" spans="1:19" ht="27.75" customHeight="1">
      <c r="A31" s="118">
        <f t="shared" si="0"/>
        <v>14</v>
      </c>
      <c r="B31" s="11" t="s">
        <v>271</v>
      </c>
      <c r="C31" s="11" t="s">
        <v>479</v>
      </c>
      <c r="D31" s="11" t="s">
        <v>272</v>
      </c>
      <c r="E31" s="11" t="s">
        <v>270</v>
      </c>
      <c r="F31" s="11" t="s">
        <v>273</v>
      </c>
      <c r="G31" s="12" t="s">
        <v>480</v>
      </c>
      <c r="H31" s="11"/>
      <c r="I31" s="11"/>
      <c r="J31" s="11"/>
      <c r="K31" s="11"/>
      <c r="L31" s="11"/>
      <c r="M31" s="13"/>
      <c r="N31" s="38"/>
      <c r="O31" s="38"/>
      <c r="P31" s="38"/>
      <c r="Q31" s="38"/>
      <c r="R31" s="13">
        <v>-13</v>
      </c>
      <c r="S31" s="13"/>
    </row>
    <row r="32" spans="1:19" ht="16.5" customHeight="1">
      <c r="A32" s="118">
        <f t="shared" si="0"/>
        <v>15</v>
      </c>
      <c r="B32" s="8" t="s">
        <v>271</v>
      </c>
      <c r="C32" s="8" t="s">
        <v>440</v>
      </c>
      <c r="D32" s="8" t="s">
        <v>278</v>
      </c>
      <c r="E32" s="8" t="s">
        <v>270</v>
      </c>
      <c r="F32" s="8" t="s">
        <v>273</v>
      </c>
      <c r="G32" s="9" t="s">
        <v>441</v>
      </c>
      <c r="H32" s="8"/>
      <c r="I32" s="8"/>
      <c r="J32" s="8"/>
      <c r="K32" s="8"/>
      <c r="L32" s="8"/>
      <c r="M32" s="10">
        <f>M33</f>
        <v>32.8</v>
      </c>
      <c r="N32" s="38"/>
      <c r="O32" s="38"/>
      <c r="P32" s="38"/>
      <c r="Q32" s="38"/>
      <c r="R32" s="10">
        <f>R33</f>
        <v>1</v>
      </c>
      <c r="S32" s="10">
        <f t="shared" si="1"/>
        <v>3.0487804878048785</v>
      </c>
    </row>
    <row r="33" spans="1:19" ht="12.75" customHeight="1">
      <c r="A33" s="118">
        <f t="shared" si="0"/>
        <v>16</v>
      </c>
      <c r="B33" s="11" t="s">
        <v>271</v>
      </c>
      <c r="C33" s="11" t="s">
        <v>442</v>
      </c>
      <c r="D33" s="11" t="s">
        <v>278</v>
      </c>
      <c r="E33" s="11" t="s">
        <v>270</v>
      </c>
      <c r="F33" s="11" t="s">
        <v>273</v>
      </c>
      <c r="G33" s="12" t="s">
        <v>441</v>
      </c>
      <c r="H33" s="11"/>
      <c r="I33" s="11"/>
      <c r="J33" s="11"/>
      <c r="K33" s="11"/>
      <c r="L33" s="11"/>
      <c r="M33" s="13">
        <v>32.8</v>
      </c>
      <c r="N33" s="38"/>
      <c r="O33" s="38"/>
      <c r="P33" s="38"/>
      <c r="Q33" s="38"/>
      <c r="R33" s="13">
        <v>1</v>
      </c>
      <c r="S33" s="13">
        <f t="shared" si="1"/>
        <v>3.0487804878048785</v>
      </c>
    </row>
    <row r="34" spans="1:19" ht="23.25" customHeight="1">
      <c r="A34" s="118">
        <f t="shared" si="0"/>
        <v>17</v>
      </c>
      <c r="B34" s="8" t="s">
        <v>271</v>
      </c>
      <c r="C34" s="8" t="s">
        <v>253</v>
      </c>
      <c r="D34" s="8" t="s">
        <v>272</v>
      </c>
      <c r="E34" s="8" t="s">
        <v>270</v>
      </c>
      <c r="F34" s="8" t="s">
        <v>273</v>
      </c>
      <c r="G34" s="32" t="s">
        <v>401</v>
      </c>
      <c r="H34" s="8"/>
      <c r="I34" s="8"/>
      <c r="J34" s="8"/>
      <c r="K34" s="8"/>
      <c r="L34" s="8"/>
      <c r="M34" s="10">
        <f>M38</f>
        <v>48.4</v>
      </c>
      <c r="N34" s="38"/>
      <c r="O34" s="38"/>
      <c r="P34" s="38"/>
      <c r="Q34" s="38"/>
      <c r="R34" s="10">
        <f>R38</f>
        <v>8.5</v>
      </c>
      <c r="S34" s="10">
        <f t="shared" si="1"/>
        <v>17.56198347107438</v>
      </c>
    </row>
    <row r="35" spans="1:19" ht="42.75" customHeight="1" hidden="1">
      <c r="A35" s="118">
        <f t="shared" si="0"/>
        <v>18</v>
      </c>
      <c r="B35" s="8" t="s">
        <v>271</v>
      </c>
      <c r="C35" s="8" t="s">
        <v>284</v>
      </c>
      <c r="D35" s="8" t="s">
        <v>318</v>
      </c>
      <c r="E35" s="8" t="s">
        <v>270</v>
      </c>
      <c r="F35" s="8" t="s">
        <v>317</v>
      </c>
      <c r="G35" s="64" t="s">
        <v>417</v>
      </c>
      <c r="H35" s="8" t="s">
        <v>260</v>
      </c>
      <c r="I35" s="8" t="s">
        <v>284</v>
      </c>
      <c r="J35" s="8" t="s">
        <v>260</v>
      </c>
      <c r="K35" s="8" t="s">
        <v>260</v>
      </c>
      <c r="L35" s="8" t="s">
        <v>260</v>
      </c>
      <c r="M35" s="10">
        <f>M36</f>
        <v>0</v>
      </c>
      <c r="N35" s="38">
        <v>0</v>
      </c>
      <c r="O35" s="38">
        <v>10000</v>
      </c>
      <c r="P35" s="38">
        <v>20000</v>
      </c>
      <c r="Q35" s="38">
        <v>20000</v>
      </c>
      <c r="R35" s="10">
        <f>R36</f>
        <v>0</v>
      </c>
      <c r="S35" s="13" t="e">
        <f t="shared" si="1"/>
        <v>#DIV/0!</v>
      </c>
    </row>
    <row r="36" spans="1:19" ht="12.75" customHeight="1" hidden="1">
      <c r="A36" s="118">
        <f t="shared" si="0"/>
        <v>19</v>
      </c>
      <c r="B36" s="8" t="s">
        <v>271</v>
      </c>
      <c r="C36" s="8" t="s">
        <v>418</v>
      </c>
      <c r="D36" s="8" t="s">
        <v>318</v>
      </c>
      <c r="E36" s="8" t="s">
        <v>270</v>
      </c>
      <c r="F36" s="8" t="s">
        <v>273</v>
      </c>
      <c r="G36" s="65" t="s">
        <v>472</v>
      </c>
      <c r="H36" s="8" t="s">
        <v>260</v>
      </c>
      <c r="I36" s="8" t="s">
        <v>418</v>
      </c>
      <c r="J36" s="8" t="s">
        <v>260</v>
      </c>
      <c r="K36" s="8" t="s">
        <v>260</v>
      </c>
      <c r="L36" s="8" t="s">
        <v>260</v>
      </c>
      <c r="M36" s="10">
        <f>M37</f>
        <v>0</v>
      </c>
      <c r="N36" s="38">
        <v>0</v>
      </c>
      <c r="O36" s="38">
        <v>10000</v>
      </c>
      <c r="P36" s="38">
        <v>20000</v>
      </c>
      <c r="Q36" s="38">
        <v>20000</v>
      </c>
      <c r="R36" s="10">
        <f>R37</f>
        <v>0</v>
      </c>
      <c r="S36" s="13" t="e">
        <f t="shared" si="1"/>
        <v>#DIV/0!</v>
      </c>
    </row>
    <row r="37" spans="1:19" ht="24" customHeight="1" hidden="1">
      <c r="A37" s="118">
        <f t="shared" si="0"/>
        <v>20</v>
      </c>
      <c r="B37" s="8" t="s">
        <v>271</v>
      </c>
      <c r="C37" s="8" t="s">
        <v>323</v>
      </c>
      <c r="D37" s="8" t="s">
        <v>285</v>
      </c>
      <c r="E37" s="8" t="s">
        <v>270</v>
      </c>
      <c r="F37" s="8" t="s">
        <v>273</v>
      </c>
      <c r="G37" s="65" t="s">
        <v>327</v>
      </c>
      <c r="H37" s="8"/>
      <c r="I37" s="8"/>
      <c r="J37" s="8"/>
      <c r="K37" s="8"/>
      <c r="L37" s="8"/>
      <c r="M37" s="10"/>
      <c r="N37" s="69"/>
      <c r="O37" s="69"/>
      <c r="P37" s="69"/>
      <c r="Q37" s="69"/>
      <c r="R37" s="10"/>
      <c r="S37" s="13" t="e">
        <f t="shared" si="1"/>
        <v>#DIV/0!</v>
      </c>
    </row>
    <row r="38" spans="1:19" ht="23.25" customHeight="1">
      <c r="A38" s="118">
        <f t="shared" si="0"/>
        <v>21</v>
      </c>
      <c r="B38" s="11" t="s">
        <v>271</v>
      </c>
      <c r="C38" s="11" t="s">
        <v>252</v>
      </c>
      <c r="D38" s="11" t="s">
        <v>272</v>
      </c>
      <c r="E38" s="11" t="s">
        <v>270</v>
      </c>
      <c r="F38" s="11" t="s">
        <v>273</v>
      </c>
      <c r="G38" s="121" t="s">
        <v>401</v>
      </c>
      <c r="H38" s="11"/>
      <c r="I38" s="11"/>
      <c r="J38" s="11"/>
      <c r="K38" s="11"/>
      <c r="L38" s="11"/>
      <c r="M38" s="13">
        <v>48.4</v>
      </c>
      <c r="N38" s="69"/>
      <c r="O38" s="69"/>
      <c r="P38" s="69"/>
      <c r="Q38" s="69"/>
      <c r="R38" s="13">
        <v>8.5</v>
      </c>
      <c r="S38" s="13">
        <f t="shared" si="1"/>
        <v>17.56198347107438</v>
      </c>
    </row>
    <row r="39" spans="1:19" ht="15">
      <c r="A39" s="118">
        <f t="shared" si="0"/>
        <v>22</v>
      </c>
      <c r="B39" s="8" t="s">
        <v>271</v>
      </c>
      <c r="C39" s="8" t="s">
        <v>499</v>
      </c>
      <c r="D39" s="8" t="s">
        <v>318</v>
      </c>
      <c r="E39" s="8" t="s">
        <v>270</v>
      </c>
      <c r="F39" s="8" t="s">
        <v>317</v>
      </c>
      <c r="G39" s="124" t="s">
        <v>489</v>
      </c>
      <c r="H39" s="41"/>
      <c r="I39" s="41"/>
      <c r="J39" s="41"/>
      <c r="K39" s="41"/>
      <c r="L39" s="41"/>
      <c r="M39" s="10">
        <f>M40</f>
        <v>60.3</v>
      </c>
      <c r="N39" s="125"/>
      <c r="O39" s="125"/>
      <c r="P39" s="125"/>
      <c r="Q39" s="125"/>
      <c r="R39" s="10">
        <f>R40</f>
        <v>2.8</v>
      </c>
      <c r="S39" s="10">
        <f t="shared" si="1"/>
        <v>4.643449419568822</v>
      </c>
    </row>
    <row r="40" spans="1:19" ht="24">
      <c r="A40" s="118">
        <f t="shared" si="0"/>
        <v>23</v>
      </c>
      <c r="B40" s="11" t="s">
        <v>271</v>
      </c>
      <c r="C40" s="11" t="s">
        <v>500</v>
      </c>
      <c r="D40" s="11" t="s">
        <v>278</v>
      </c>
      <c r="E40" s="11" t="s">
        <v>270</v>
      </c>
      <c r="F40" s="11" t="s">
        <v>273</v>
      </c>
      <c r="G40" s="126" t="s">
        <v>490</v>
      </c>
      <c r="H40" s="11"/>
      <c r="I40" s="11"/>
      <c r="J40" s="11"/>
      <c r="K40" s="11"/>
      <c r="L40" s="11"/>
      <c r="M40" s="13">
        <f>M41</f>
        <v>60.3</v>
      </c>
      <c r="N40" s="69"/>
      <c r="O40" s="69"/>
      <c r="P40" s="69"/>
      <c r="Q40" s="69"/>
      <c r="R40" s="13">
        <f>R41</f>
        <v>2.8</v>
      </c>
      <c r="S40" s="13">
        <f t="shared" si="1"/>
        <v>4.643449419568822</v>
      </c>
    </row>
    <row r="41" spans="1:19" ht="36">
      <c r="A41" s="118">
        <f t="shared" si="0"/>
        <v>24</v>
      </c>
      <c r="B41" s="11" t="s">
        <v>271</v>
      </c>
      <c r="C41" s="11" t="s">
        <v>501</v>
      </c>
      <c r="D41" s="11" t="s">
        <v>278</v>
      </c>
      <c r="E41" s="11" t="s">
        <v>270</v>
      </c>
      <c r="F41" s="11" t="s">
        <v>273</v>
      </c>
      <c r="G41" s="126" t="s">
        <v>491</v>
      </c>
      <c r="H41" s="11"/>
      <c r="I41" s="11"/>
      <c r="J41" s="11"/>
      <c r="K41" s="11"/>
      <c r="L41" s="11"/>
      <c r="M41" s="13">
        <v>60.3</v>
      </c>
      <c r="N41" s="69"/>
      <c r="O41" s="69"/>
      <c r="P41" s="69"/>
      <c r="Q41" s="69"/>
      <c r="R41" s="13">
        <v>2.8</v>
      </c>
      <c r="S41" s="13">
        <f t="shared" si="1"/>
        <v>4.643449419568822</v>
      </c>
    </row>
    <row r="42" spans="1:19" ht="42.75">
      <c r="A42" s="118">
        <f t="shared" si="0"/>
        <v>25</v>
      </c>
      <c r="B42" s="11" t="s">
        <v>317</v>
      </c>
      <c r="C42" s="11" t="s">
        <v>284</v>
      </c>
      <c r="D42" s="11" t="s">
        <v>318</v>
      </c>
      <c r="E42" s="11" t="s">
        <v>270</v>
      </c>
      <c r="F42" s="11" t="s">
        <v>317</v>
      </c>
      <c r="G42" s="127" t="s">
        <v>417</v>
      </c>
      <c r="H42" s="11"/>
      <c r="I42" s="11"/>
      <c r="J42" s="11"/>
      <c r="K42" s="11"/>
      <c r="L42" s="11"/>
      <c r="M42" s="13"/>
      <c r="N42" s="69"/>
      <c r="O42" s="69"/>
      <c r="P42" s="69"/>
      <c r="Q42" s="69"/>
      <c r="R42" s="10">
        <f>R43</f>
        <v>0.8</v>
      </c>
      <c r="S42" s="13"/>
    </row>
    <row r="43" spans="1:19" ht="12.75">
      <c r="A43" s="118">
        <f t="shared" si="0"/>
        <v>26</v>
      </c>
      <c r="B43" s="11" t="s">
        <v>271</v>
      </c>
      <c r="C43" s="11" t="s">
        <v>418</v>
      </c>
      <c r="D43" s="11" t="s">
        <v>318</v>
      </c>
      <c r="E43" s="11" t="s">
        <v>270</v>
      </c>
      <c r="F43" s="11" t="s">
        <v>273</v>
      </c>
      <c r="G43" s="68" t="s">
        <v>472</v>
      </c>
      <c r="H43" s="11"/>
      <c r="I43" s="11"/>
      <c r="J43" s="11"/>
      <c r="K43" s="11"/>
      <c r="L43" s="11"/>
      <c r="M43" s="13"/>
      <c r="N43" s="69"/>
      <c r="O43" s="69"/>
      <c r="P43" s="69"/>
      <c r="Q43" s="69"/>
      <c r="R43" s="13">
        <f>R44</f>
        <v>0.8</v>
      </c>
      <c r="S43" s="13"/>
    </row>
    <row r="44" spans="1:19" ht="24">
      <c r="A44" s="118">
        <f t="shared" si="0"/>
        <v>27</v>
      </c>
      <c r="B44" s="11" t="s">
        <v>271</v>
      </c>
      <c r="C44" s="11" t="s">
        <v>754</v>
      </c>
      <c r="D44" s="11" t="s">
        <v>285</v>
      </c>
      <c r="E44" s="11" t="s">
        <v>270</v>
      </c>
      <c r="F44" s="11" t="s">
        <v>273</v>
      </c>
      <c r="G44" s="128" t="s">
        <v>327</v>
      </c>
      <c r="H44" s="11"/>
      <c r="I44" s="11"/>
      <c r="J44" s="11"/>
      <c r="K44" s="11"/>
      <c r="L44" s="11"/>
      <c r="M44" s="13"/>
      <c r="N44" s="69"/>
      <c r="O44" s="69"/>
      <c r="P44" s="69"/>
      <c r="Q44" s="69"/>
      <c r="R44" s="13">
        <v>0.8</v>
      </c>
      <c r="S44" s="13"/>
    </row>
    <row r="45" spans="1:19" ht="45.75" customHeight="1">
      <c r="A45" s="118">
        <f t="shared" si="0"/>
        <v>28</v>
      </c>
      <c r="B45" s="8" t="s">
        <v>317</v>
      </c>
      <c r="C45" s="8" t="s">
        <v>287</v>
      </c>
      <c r="D45" s="8" t="s">
        <v>318</v>
      </c>
      <c r="E45" s="8" t="s">
        <v>270</v>
      </c>
      <c r="F45" s="8" t="s">
        <v>317</v>
      </c>
      <c r="G45" s="119" t="s">
        <v>286</v>
      </c>
      <c r="H45" s="8" t="s">
        <v>260</v>
      </c>
      <c r="I45" s="8" t="s">
        <v>287</v>
      </c>
      <c r="J45" s="8" t="s">
        <v>260</v>
      </c>
      <c r="K45" s="8" t="s">
        <v>260</v>
      </c>
      <c r="L45" s="8" t="s">
        <v>260</v>
      </c>
      <c r="M45" s="10">
        <f>M48</f>
        <v>14410</v>
      </c>
      <c r="N45" s="38">
        <v>105000</v>
      </c>
      <c r="O45" s="38">
        <v>1230250</v>
      </c>
      <c r="P45" s="38">
        <v>1130250</v>
      </c>
      <c r="Q45" s="38">
        <v>1489500</v>
      </c>
      <c r="R45" s="10">
        <f>R48+R46</f>
        <v>5892</v>
      </c>
      <c r="S45" s="10">
        <f t="shared" si="1"/>
        <v>40.8882720333102</v>
      </c>
    </row>
    <row r="46" spans="1:19" ht="23.25" customHeight="1">
      <c r="A46" s="118">
        <f t="shared" si="0"/>
        <v>29</v>
      </c>
      <c r="B46" s="8" t="s">
        <v>317</v>
      </c>
      <c r="C46" s="8" t="s">
        <v>755</v>
      </c>
      <c r="D46" s="8" t="s">
        <v>318</v>
      </c>
      <c r="E46" s="8" t="s">
        <v>270</v>
      </c>
      <c r="F46" s="8" t="s">
        <v>291</v>
      </c>
      <c r="G46" s="129" t="s">
        <v>756</v>
      </c>
      <c r="H46" s="8"/>
      <c r="I46" s="8"/>
      <c r="J46" s="8"/>
      <c r="K46" s="8"/>
      <c r="L46" s="8"/>
      <c r="M46" s="10"/>
      <c r="N46" s="38"/>
      <c r="O46" s="38"/>
      <c r="P46" s="38"/>
      <c r="Q46" s="38"/>
      <c r="R46" s="10">
        <f>R47</f>
        <v>81.5</v>
      </c>
      <c r="S46" s="10"/>
    </row>
    <row r="47" spans="1:19" ht="26.25" customHeight="1">
      <c r="A47" s="118">
        <f t="shared" si="0"/>
        <v>30</v>
      </c>
      <c r="B47" s="11" t="s">
        <v>311</v>
      </c>
      <c r="C47" s="11" t="s">
        <v>757</v>
      </c>
      <c r="D47" s="11" t="s">
        <v>285</v>
      </c>
      <c r="E47" s="11" t="s">
        <v>270</v>
      </c>
      <c r="F47" s="11" t="s">
        <v>291</v>
      </c>
      <c r="G47" s="50" t="s">
        <v>758</v>
      </c>
      <c r="H47" s="8"/>
      <c r="I47" s="8"/>
      <c r="J47" s="8"/>
      <c r="K47" s="8"/>
      <c r="L47" s="8"/>
      <c r="M47" s="13"/>
      <c r="N47" s="69"/>
      <c r="O47" s="69"/>
      <c r="P47" s="69"/>
      <c r="Q47" s="69"/>
      <c r="R47" s="13">
        <v>81.5</v>
      </c>
      <c r="S47" s="13"/>
    </row>
    <row r="48" spans="1:19" ht="60" customHeight="1">
      <c r="A48" s="118">
        <f t="shared" si="0"/>
        <v>31</v>
      </c>
      <c r="B48" s="8" t="s">
        <v>331</v>
      </c>
      <c r="C48" s="8" t="s">
        <v>473</v>
      </c>
      <c r="D48" s="8" t="s">
        <v>318</v>
      </c>
      <c r="E48" s="8" t="s">
        <v>270</v>
      </c>
      <c r="F48" s="8" t="s">
        <v>291</v>
      </c>
      <c r="G48" s="9" t="s">
        <v>474</v>
      </c>
      <c r="H48" s="8"/>
      <c r="I48" s="8"/>
      <c r="J48" s="8"/>
      <c r="K48" s="8"/>
      <c r="L48" s="8"/>
      <c r="M48" s="10">
        <f>M49+M51</f>
        <v>14410</v>
      </c>
      <c r="N48" s="38"/>
      <c r="O48" s="38"/>
      <c r="P48" s="38"/>
      <c r="Q48" s="38"/>
      <c r="R48" s="10">
        <f>R49+R51</f>
        <v>5810.5</v>
      </c>
      <c r="S48" s="10">
        <f t="shared" si="1"/>
        <v>40.32269257460097</v>
      </c>
    </row>
    <row r="49" spans="1:19" ht="39.75" customHeight="1">
      <c r="A49" s="118">
        <f t="shared" si="0"/>
        <v>32</v>
      </c>
      <c r="B49" s="8" t="s">
        <v>331</v>
      </c>
      <c r="C49" s="8" t="s">
        <v>288</v>
      </c>
      <c r="D49" s="8" t="s">
        <v>318</v>
      </c>
      <c r="E49" s="8" t="s">
        <v>270</v>
      </c>
      <c r="F49" s="8" t="s">
        <v>291</v>
      </c>
      <c r="G49" s="9" t="s">
        <v>475</v>
      </c>
      <c r="H49" s="8"/>
      <c r="I49" s="8"/>
      <c r="J49" s="8"/>
      <c r="K49" s="8"/>
      <c r="L49" s="8"/>
      <c r="M49" s="10">
        <f>M50</f>
        <v>13740</v>
      </c>
      <c r="N49" s="38"/>
      <c r="O49" s="38"/>
      <c r="P49" s="38"/>
      <c r="Q49" s="38"/>
      <c r="R49" s="10">
        <f>R50</f>
        <v>5369.1</v>
      </c>
      <c r="S49" s="10">
        <f t="shared" si="1"/>
        <v>39.0764192139738</v>
      </c>
    </row>
    <row r="50" spans="1:19" ht="52.5" customHeight="1">
      <c r="A50" s="118">
        <f t="shared" si="0"/>
        <v>33</v>
      </c>
      <c r="B50" s="11" t="s">
        <v>331</v>
      </c>
      <c r="C50" s="11" t="s">
        <v>469</v>
      </c>
      <c r="D50" s="11" t="s">
        <v>290</v>
      </c>
      <c r="E50" s="11" t="s">
        <v>270</v>
      </c>
      <c r="F50" s="11" t="s">
        <v>291</v>
      </c>
      <c r="G50" s="12" t="s">
        <v>476</v>
      </c>
      <c r="H50" s="11" t="s">
        <v>260</v>
      </c>
      <c r="I50" s="11" t="s">
        <v>289</v>
      </c>
      <c r="J50" s="11" t="s">
        <v>260</v>
      </c>
      <c r="K50" s="11" t="s">
        <v>260</v>
      </c>
      <c r="L50" s="11" t="s">
        <v>260</v>
      </c>
      <c r="M50" s="13">
        <v>13740</v>
      </c>
      <c r="N50" s="38">
        <v>0</v>
      </c>
      <c r="O50" s="38">
        <v>1100000</v>
      </c>
      <c r="P50" s="38">
        <v>1000000</v>
      </c>
      <c r="Q50" s="38">
        <v>1336000</v>
      </c>
      <c r="R50" s="13">
        <v>5369.1</v>
      </c>
      <c r="S50" s="13">
        <f t="shared" si="1"/>
        <v>39.0764192139738</v>
      </c>
    </row>
    <row r="51" spans="1:19" ht="49.5" customHeight="1">
      <c r="A51" s="118">
        <f t="shared" si="0"/>
        <v>34</v>
      </c>
      <c r="B51" s="8" t="s">
        <v>331</v>
      </c>
      <c r="C51" s="8" t="s">
        <v>222</v>
      </c>
      <c r="D51" s="8" t="s">
        <v>318</v>
      </c>
      <c r="E51" s="8" t="s">
        <v>270</v>
      </c>
      <c r="F51" s="8" t="s">
        <v>291</v>
      </c>
      <c r="G51" s="9" t="s">
        <v>338</v>
      </c>
      <c r="H51" s="8"/>
      <c r="I51" s="8"/>
      <c r="J51" s="8"/>
      <c r="K51" s="8"/>
      <c r="L51" s="8"/>
      <c r="M51" s="33">
        <f>M52</f>
        <v>670</v>
      </c>
      <c r="N51" s="38"/>
      <c r="O51" s="38"/>
      <c r="P51" s="38"/>
      <c r="Q51" s="38"/>
      <c r="R51" s="33">
        <f>R52</f>
        <v>441.4</v>
      </c>
      <c r="S51" s="10">
        <f t="shared" si="1"/>
        <v>65.88059701492537</v>
      </c>
    </row>
    <row r="52" spans="1:19" ht="39.75" customHeight="1">
      <c r="A52" s="118">
        <f t="shared" si="0"/>
        <v>35</v>
      </c>
      <c r="B52" s="11" t="s">
        <v>331</v>
      </c>
      <c r="C52" s="11" t="s">
        <v>292</v>
      </c>
      <c r="D52" s="11" t="s">
        <v>285</v>
      </c>
      <c r="E52" s="11" t="s">
        <v>270</v>
      </c>
      <c r="F52" s="11" t="s">
        <v>291</v>
      </c>
      <c r="G52" s="12" t="s">
        <v>339</v>
      </c>
      <c r="H52" s="11" t="s">
        <v>260</v>
      </c>
      <c r="I52" s="11" t="s">
        <v>292</v>
      </c>
      <c r="J52" s="11" t="s">
        <v>260</v>
      </c>
      <c r="K52" s="11" t="s">
        <v>260</v>
      </c>
      <c r="L52" s="11" t="s">
        <v>260</v>
      </c>
      <c r="M52" s="35">
        <v>670</v>
      </c>
      <c r="N52" s="38">
        <v>100000</v>
      </c>
      <c r="O52" s="38">
        <v>122250</v>
      </c>
      <c r="P52" s="38">
        <v>122250</v>
      </c>
      <c r="Q52" s="38">
        <v>144500</v>
      </c>
      <c r="R52" s="35">
        <v>441.4</v>
      </c>
      <c r="S52" s="13">
        <f t="shared" si="1"/>
        <v>65.88059701492537</v>
      </c>
    </row>
    <row r="53" spans="1:19" ht="28.5">
      <c r="A53" s="118">
        <f t="shared" si="0"/>
        <v>36</v>
      </c>
      <c r="B53" s="8" t="s">
        <v>317</v>
      </c>
      <c r="C53" s="8" t="s">
        <v>294</v>
      </c>
      <c r="D53" s="8" t="s">
        <v>318</v>
      </c>
      <c r="E53" s="8" t="s">
        <v>270</v>
      </c>
      <c r="F53" s="8" t="s">
        <v>317</v>
      </c>
      <c r="G53" s="119" t="s">
        <v>293</v>
      </c>
      <c r="H53" s="34" t="s">
        <v>297</v>
      </c>
      <c r="I53" s="34" t="s">
        <v>294</v>
      </c>
      <c r="J53" s="34" t="s">
        <v>260</v>
      </c>
      <c r="K53" s="34" t="s">
        <v>260</v>
      </c>
      <c r="L53" s="34" t="s">
        <v>260</v>
      </c>
      <c r="M53" s="33">
        <f>M54</f>
        <v>1705.6</v>
      </c>
      <c r="N53" s="38">
        <v>100000</v>
      </c>
      <c r="O53" s="38">
        <v>200000</v>
      </c>
      <c r="P53" s="38">
        <v>150000</v>
      </c>
      <c r="Q53" s="38">
        <v>170000</v>
      </c>
      <c r="R53" s="33">
        <f>R54</f>
        <v>878.8</v>
      </c>
      <c r="S53" s="10">
        <f t="shared" si="1"/>
        <v>51.52439024390244</v>
      </c>
    </row>
    <row r="54" spans="1:19" ht="12.75">
      <c r="A54" s="118">
        <f t="shared" si="0"/>
        <v>37</v>
      </c>
      <c r="B54" s="11" t="s">
        <v>340</v>
      </c>
      <c r="C54" s="11" t="s">
        <v>296</v>
      </c>
      <c r="D54" s="11" t="s">
        <v>278</v>
      </c>
      <c r="E54" s="11" t="s">
        <v>270</v>
      </c>
      <c r="F54" s="11" t="s">
        <v>291</v>
      </c>
      <c r="G54" s="12" t="s">
        <v>295</v>
      </c>
      <c r="H54" s="11" t="s">
        <v>297</v>
      </c>
      <c r="I54" s="11" t="s">
        <v>296</v>
      </c>
      <c r="J54" s="11" t="s">
        <v>278</v>
      </c>
      <c r="K54" s="11" t="s">
        <v>270</v>
      </c>
      <c r="L54" s="11" t="s">
        <v>291</v>
      </c>
      <c r="M54" s="35">
        <f>M55+M56+M57+M58</f>
        <v>1705.6</v>
      </c>
      <c r="N54" s="69">
        <v>100000</v>
      </c>
      <c r="O54" s="69">
        <v>200000</v>
      </c>
      <c r="P54" s="69">
        <v>150000</v>
      </c>
      <c r="Q54" s="69">
        <v>170000</v>
      </c>
      <c r="R54" s="35">
        <f>R55+R56+R57+R58</f>
        <v>878.8</v>
      </c>
      <c r="S54" s="13">
        <f t="shared" si="1"/>
        <v>51.52439024390244</v>
      </c>
    </row>
    <row r="55" spans="1:19" ht="24">
      <c r="A55" s="118">
        <f t="shared" si="0"/>
        <v>38</v>
      </c>
      <c r="B55" s="11" t="s">
        <v>340</v>
      </c>
      <c r="C55" s="11" t="s">
        <v>470</v>
      </c>
      <c r="D55" s="11" t="s">
        <v>278</v>
      </c>
      <c r="E55" s="11" t="s">
        <v>270</v>
      </c>
      <c r="F55" s="11" t="s">
        <v>291</v>
      </c>
      <c r="G55" s="12" t="s">
        <v>492</v>
      </c>
      <c r="H55" s="11" t="s">
        <v>297</v>
      </c>
      <c r="I55" s="11" t="s">
        <v>296</v>
      </c>
      <c r="J55" s="11" t="s">
        <v>278</v>
      </c>
      <c r="K55" s="11" t="s">
        <v>270</v>
      </c>
      <c r="L55" s="11" t="s">
        <v>291</v>
      </c>
      <c r="M55" s="35">
        <v>144.3</v>
      </c>
      <c r="N55" s="69">
        <v>100000</v>
      </c>
      <c r="O55" s="69">
        <v>200000</v>
      </c>
      <c r="P55" s="69">
        <v>150000</v>
      </c>
      <c r="Q55" s="69">
        <v>170000</v>
      </c>
      <c r="R55" s="35">
        <v>48.6</v>
      </c>
      <c r="S55" s="13">
        <f t="shared" si="1"/>
        <v>33.67983367983368</v>
      </c>
    </row>
    <row r="56" spans="1:19" ht="27" customHeight="1">
      <c r="A56" s="118">
        <f t="shared" si="0"/>
        <v>39</v>
      </c>
      <c r="B56" s="11" t="s">
        <v>340</v>
      </c>
      <c r="C56" s="11" t="s">
        <v>471</v>
      </c>
      <c r="D56" s="11" t="s">
        <v>278</v>
      </c>
      <c r="E56" s="11" t="s">
        <v>270</v>
      </c>
      <c r="F56" s="11" t="s">
        <v>291</v>
      </c>
      <c r="G56" s="12" t="s">
        <v>341</v>
      </c>
      <c r="H56" s="11"/>
      <c r="I56" s="11"/>
      <c r="J56" s="11"/>
      <c r="K56" s="11"/>
      <c r="L56" s="11"/>
      <c r="M56" s="13">
        <v>26.9</v>
      </c>
      <c r="N56" s="69"/>
      <c r="O56" s="69"/>
      <c r="P56" s="69"/>
      <c r="Q56" s="69"/>
      <c r="R56" s="13">
        <v>20.2</v>
      </c>
      <c r="S56" s="13">
        <f t="shared" si="1"/>
        <v>75.09293680297398</v>
      </c>
    </row>
    <row r="57" spans="1:19" ht="13.5" customHeight="1">
      <c r="A57" s="118">
        <f t="shared" si="0"/>
        <v>40</v>
      </c>
      <c r="B57" s="11" t="s">
        <v>340</v>
      </c>
      <c r="C57" s="11" t="s">
        <v>494</v>
      </c>
      <c r="D57" s="11" t="s">
        <v>278</v>
      </c>
      <c r="E57" s="11" t="s">
        <v>270</v>
      </c>
      <c r="F57" s="11" t="s">
        <v>291</v>
      </c>
      <c r="G57" s="12" t="s">
        <v>342</v>
      </c>
      <c r="H57" s="11"/>
      <c r="I57" s="11"/>
      <c r="J57" s="11"/>
      <c r="K57" s="11"/>
      <c r="L57" s="11"/>
      <c r="M57" s="13">
        <v>974.8</v>
      </c>
      <c r="N57" s="69"/>
      <c r="O57" s="69"/>
      <c r="P57" s="69"/>
      <c r="Q57" s="69"/>
      <c r="R57" s="13">
        <v>624.9</v>
      </c>
      <c r="S57" s="13">
        <f t="shared" si="1"/>
        <v>64.10545752974969</v>
      </c>
    </row>
    <row r="58" spans="1:19" ht="12.75">
      <c r="A58" s="118">
        <f t="shared" si="0"/>
        <v>41</v>
      </c>
      <c r="B58" s="11" t="s">
        <v>340</v>
      </c>
      <c r="C58" s="11" t="s">
        <v>495</v>
      </c>
      <c r="D58" s="11" t="s">
        <v>278</v>
      </c>
      <c r="E58" s="11" t="s">
        <v>270</v>
      </c>
      <c r="F58" s="11" t="s">
        <v>291</v>
      </c>
      <c r="G58" s="12" t="s">
        <v>493</v>
      </c>
      <c r="H58" s="11"/>
      <c r="I58" s="11"/>
      <c r="J58" s="11"/>
      <c r="K58" s="11"/>
      <c r="L58" s="11"/>
      <c r="M58" s="13">
        <v>559.6</v>
      </c>
      <c r="N58" s="69"/>
      <c r="O58" s="69"/>
      <c r="P58" s="69"/>
      <c r="Q58" s="69"/>
      <c r="R58" s="13">
        <v>185.1</v>
      </c>
      <c r="S58" s="13">
        <f t="shared" si="1"/>
        <v>33.077197998570405</v>
      </c>
    </row>
    <row r="59" spans="1:19" ht="28.5">
      <c r="A59" s="118">
        <f t="shared" si="0"/>
        <v>42</v>
      </c>
      <c r="B59" s="8" t="s">
        <v>317</v>
      </c>
      <c r="C59" s="8" t="s">
        <v>298</v>
      </c>
      <c r="D59" s="8" t="s">
        <v>318</v>
      </c>
      <c r="E59" s="8" t="s">
        <v>270</v>
      </c>
      <c r="F59" s="8" t="s">
        <v>317</v>
      </c>
      <c r="G59" s="119" t="s">
        <v>333</v>
      </c>
      <c r="H59" s="34" t="s">
        <v>317</v>
      </c>
      <c r="I59" s="34" t="s">
        <v>298</v>
      </c>
      <c r="J59" s="34" t="s">
        <v>260</v>
      </c>
      <c r="K59" s="34" t="s">
        <v>260</v>
      </c>
      <c r="L59" s="34" t="s">
        <v>260</v>
      </c>
      <c r="M59" s="33">
        <f>M60+M63</f>
        <v>2220</v>
      </c>
      <c r="N59" s="38">
        <v>100000</v>
      </c>
      <c r="O59" s="38">
        <v>400000</v>
      </c>
      <c r="P59" s="38">
        <v>450000</v>
      </c>
      <c r="Q59" s="38">
        <v>625000</v>
      </c>
      <c r="R59" s="33">
        <f>R60+R63</f>
        <v>1647.2</v>
      </c>
      <c r="S59" s="10">
        <f t="shared" si="1"/>
        <v>74.1981981981982</v>
      </c>
    </row>
    <row r="60" spans="1:20" ht="16.5" customHeight="1">
      <c r="A60" s="118">
        <f t="shared" si="0"/>
        <v>43</v>
      </c>
      <c r="B60" s="8" t="s">
        <v>317</v>
      </c>
      <c r="C60" s="8" t="s">
        <v>496</v>
      </c>
      <c r="D60" s="8" t="s">
        <v>318</v>
      </c>
      <c r="E60" s="8" t="s">
        <v>270</v>
      </c>
      <c r="F60" s="8" t="s">
        <v>317</v>
      </c>
      <c r="G60" s="9" t="s">
        <v>334</v>
      </c>
      <c r="H60" s="8" t="s">
        <v>317</v>
      </c>
      <c r="I60" s="8" t="s">
        <v>299</v>
      </c>
      <c r="J60" s="8" t="s">
        <v>260</v>
      </c>
      <c r="K60" s="8" t="s">
        <v>260</v>
      </c>
      <c r="L60" s="8" t="s">
        <v>260</v>
      </c>
      <c r="M60" s="33">
        <f>M62</f>
        <v>1400</v>
      </c>
      <c r="N60" s="38">
        <v>100000</v>
      </c>
      <c r="O60" s="38">
        <v>400000</v>
      </c>
      <c r="P60" s="38">
        <v>450000</v>
      </c>
      <c r="Q60" s="38">
        <v>625000</v>
      </c>
      <c r="R60" s="33">
        <f>R62</f>
        <v>827.1</v>
      </c>
      <c r="S60" s="10">
        <f t="shared" si="1"/>
        <v>59.07857142857142</v>
      </c>
      <c r="T60" s="36"/>
    </row>
    <row r="61" spans="1:19" ht="18" customHeight="1">
      <c r="A61" s="118">
        <f t="shared" si="0"/>
        <v>44</v>
      </c>
      <c r="B61" s="11" t="s">
        <v>317</v>
      </c>
      <c r="C61" s="11" t="s">
        <v>497</v>
      </c>
      <c r="D61" s="11" t="s">
        <v>318</v>
      </c>
      <c r="E61" s="11" t="s">
        <v>270</v>
      </c>
      <c r="F61" s="11" t="s">
        <v>300</v>
      </c>
      <c r="G61" s="12" t="s">
        <v>335</v>
      </c>
      <c r="H61" s="8"/>
      <c r="I61" s="8"/>
      <c r="J61" s="8"/>
      <c r="K61" s="8"/>
      <c r="L61" s="8"/>
      <c r="M61" s="33">
        <f>M62</f>
        <v>1400</v>
      </c>
      <c r="N61" s="38"/>
      <c r="O61" s="38"/>
      <c r="P61" s="38"/>
      <c r="Q61" s="38"/>
      <c r="R61" s="33">
        <f>R62</f>
        <v>827.1</v>
      </c>
      <c r="S61" s="10">
        <f t="shared" si="1"/>
        <v>59.07857142857142</v>
      </c>
    </row>
    <row r="62" spans="1:19" ht="27.75" customHeight="1">
      <c r="A62" s="118">
        <f t="shared" si="0"/>
        <v>45</v>
      </c>
      <c r="B62" s="11" t="s">
        <v>344</v>
      </c>
      <c r="C62" s="11" t="s">
        <v>498</v>
      </c>
      <c r="D62" s="11" t="s">
        <v>285</v>
      </c>
      <c r="E62" s="11" t="s">
        <v>270</v>
      </c>
      <c r="F62" s="11" t="s">
        <v>300</v>
      </c>
      <c r="G62" s="12" t="s">
        <v>336</v>
      </c>
      <c r="H62" s="11" t="s">
        <v>337</v>
      </c>
      <c r="I62" s="11" t="s">
        <v>332</v>
      </c>
      <c r="J62" s="11" t="s">
        <v>285</v>
      </c>
      <c r="K62" s="11" t="s">
        <v>270</v>
      </c>
      <c r="L62" s="11" t="s">
        <v>300</v>
      </c>
      <c r="M62" s="35">
        <v>1400</v>
      </c>
      <c r="N62" s="69">
        <v>100000</v>
      </c>
      <c r="O62" s="69">
        <v>365000</v>
      </c>
      <c r="P62" s="69">
        <v>415000</v>
      </c>
      <c r="Q62" s="69">
        <v>587000</v>
      </c>
      <c r="R62" s="35">
        <v>827.1</v>
      </c>
      <c r="S62" s="13">
        <f t="shared" si="1"/>
        <v>59.07857142857142</v>
      </c>
    </row>
    <row r="63" spans="1:19" ht="15" customHeight="1">
      <c r="A63" s="118">
        <f t="shared" si="0"/>
        <v>46</v>
      </c>
      <c r="B63" s="11" t="s">
        <v>317</v>
      </c>
      <c r="C63" s="11" t="s">
        <v>759</v>
      </c>
      <c r="D63" s="11" t="s">
        <v>318</v>
      </c>
      <c r="E63" s="11" t="s">
        <v>270</v>
      </c>
      <c r="F63" s="11" t="s">
        <v>300</v>
      </c>
      <c r="G63" s="130" t="s">
        <v>760</v>
      </c>
      <c r="H63" s="11"/>
      <c r="I63" s="11"/>
      <c r="J63" s="11"/>
      <c r="K63" s="11"/>
      <c r="L63" s="11"/>
      <c r="M63" s="33">
        <f>M64</f>
        <v>820</v>
      </c>
      <c r="N63" s="69"/>
      <c r="O63" s="69"/>
      <c r="P63" s="69"/>
      <c r="Q63" s="69"/>
      <c r="R63" s="33">
        <f>R64</f>
        <v>820.1</v>
      </c>
      <c r="S63" s="13">
        <f t="shared" si="1"/>
        <v>100.01219512195124</v>
      </c>
    </row>
    <row r="64" spans="1:19" ht="18.75" customHeight="1">
      <c r="A64" s="118">
        <f t="shared" si="0"/>
        <v>47</v>
      </c>
      <c r="B64" s="11" t="s">
        <v>761</v>
      </c>
      <c r="C64" s="11" t="s">
        <v>759</v>
      </c>
      <c r="D64" s="11" t="s">
        <v>285</v>
      </c>
      <c r="E64" s="11" t="s">
        <v>270</v>
      </c>
      <c r="F64" s="11" t="s">
        <v>300</v>
      </c>
      <c r="G64" s="50" t="s">
        <v>762</v>
      </c>
      <c r="H64" s="11"/>
      <c r="I64" s="11"/>
      <c r="J64" s="11"/>
      <c r="K64" s="11"/>
      <c r="L64" s="11"/>
      <c r="M64" s="35">
        <v>820</v>
      </c>
      <c r="N64" s="69"/>
      <c r="O64" s="69"/>
      <c r="P64" s="69"/>
      <c r="Q64" s="69"/>
      <c r="R64" s="35">
        <v>820.1</v>
      </c>
      <c r="S64" s="13">
        <f t="shared" si="1"/>
        <v>100.01219512195124</v>
      </c>
    </row>
    <row r="65" spans="1:19" ht="30.75" customHeight="1">
      <c r="A65" s="118">
        <f t="shared" si="0"/>
        <v>48</v>
      </c>
      <c r="B65" s="8" t="s">
        <v>317</v>
      </c>
      <c r="C65" s="8" t="s">
        <v>302</v>
      </c>
      <c r="D65" s="8" t="s">
        <v>318</v>
      </c>
      <c r="E65" s="8" t="s">
        <v>270</v>
      </c>
      <c r="F65" s="8" t="s">
        <v>317</v>
      </c>
      <c r="G65" s="119" t="s">
        <v>301</v>
      </c>
      <c r="H65" s="8" t="s">
        <v>260</v>
      </c>
      <c r="I65" s="8" t="s">
        <v>302</v>
      </c>
      <c r="J65" s="8" t="s">
        <v>260</v>
      </c>
      <c r="K65" s="8" t="s">
        <v>260</v>
      </c>
      <c r="L65" s="8" t="s">
        <v>260</v>
      </c>
      <c r="M65" s="33">
        <f>M66</f>
        <v>62759</v>
      </c>
      <c r="N65" s="38">
        <v>748000</v>
      </c>
      <c r="O65" s="38">
        <v>0</v>
      </c>
      <c r="P65" s="38">
        <v>0</v>
      </c>
      <c r="Q65" s="38">
        <v>0</v>
      </c>
      <c r="R65" s="33">
        <f>R66</f>
        <v>44636.9</v>
      </c>
      <c r="S65" s="10">
        <f t="shared" si="1"/>
        <v>71.12430089708249</v>
      </c>
    </row>
    <row r="66" spans="1:19" ht="38.25" customHeight="1">
      <c r="A66" s="118">
        <f t="shared" si="0"/>
        <v>49</v>
      </c>
      <c r="B66" s="11" t="s">
        <v>331</v>
      </c>
      <c r="C66" s="11" t="s">
        <v>763</v>
      </c>
      <c r="D66" s="11" t="s">
        <v>318</v>
      </c>
      <c r="E66" s="11" t="s">
        <v>270</v>
      </c>
      <c r="F66" s="11" t="s">
        <v>317</v>
      </c>
      <c r="G66" s="68" t="s">
        <v>628</v>
      </c>
      <c r="H66" s="11"/>
      <c r="I66" s="11"/>
      <c r="J66" s="11"/>
      <c r="K66" s="11"/>
      <c r="L66" s="11"/>
      <c r="M66" s="35">
        <f>M67</f>
        <v>62759</v>
      </c>
      <c r="N66" s="69"/>
      <c r="O66" s="69"/>
      <c r="P66" s="69"/>
      <c r="Q66" s="69"/>
      <c r="R66" s="35">
        <f>R67</f>
        <v>44636.9</v>
      </c>
      <c r="S66" s="13">
        <f t="shared" si="1"/>
        <v>71.12430089708249</v>
      </c>
    </row>
    <row r="67" spans="1:19" ht="28.5" customHeight="1">
      <c r="A67" s="118">
        <f t="shared" si="0"/>
        <v>50</v>
      </c>
      <c r="B67" s="11" t="s">
        <v>331</v>
      </c>
      <c r="C67" s="70">
        <v>11406010</v>
      </c>
      <c r="D67" s="11" t="s">
        <v>318</v>
      </c>
      <c r="E67" s="11" t="s">
        <v>270</v>
      </c>
      <c r="F67" s="11" t="s">
        <v>627</v>
      </c>
      <c r="G67" s="68" t="s">
        <v>764</v>
      </c>
      <c r="H67" s="11"/>
      <c r="I67" s="11"/>
      <c r="J67" s="11"/>
      <c r="K67" s="11"/>
      <c r="L67" s="11"/>
      <c r="M67" s="35">
        <f>M68</f>
        <v>62759</v>
      </c>
      <c r="N67" s="69">
        <v>748000</v>
      </c>
      <c r="O67" s="69">
        <v>0</v>
      </c>
      <c r="P67" s="69">
        <v>0</v>
      </c>
      <c r="Q67" s="69">
        <v>0</v>
      </c>
      <c r="R67" s="35">
        <f>R68</f>
        <v>44636.9</v>
      </c>
      <c r="S67" s="13">
        <f t="shared" si="1"/>
        <v>71.12430089708249</v>
      </c>
    </row>
    <row r="68" spans="1:19" ht="28.5" customHeight="1">
      <c r="A68" s="118">
        <f t="shared" si="0"/>
        <v>51</v>
      </c>
      <c r="B68" s="11" t="s">
        <v>331</v>
      </c>
      <c r="C68" s="70">
        <v>11406013</v>
      </c>
      <c r="D68" s="11" t="s">
        <v>290</v>
      </c>
      <c r="E68" s="11" t="s">
        <v>270</v>
      </c>
      <c r="F68" s="11" t="s">
        <v>627</v>
      </c>
      <c r="G68" s="67" t="s">
        <v>629</v>
      </c>
      <c r="H68" s="11"/>
      <c r="I68" s="11"/>
      <c r="J68" s="11"/>
      <c r="K68" s="11"/>
      <c r="L68" s="11"/>
      <c r="M68" s="35">
        <v>62759</v>
      </c>
      <c r="N68" s="69"/>
      <c r="O68" s="69"/>
      <c r="P68" s="69"/>
      <c r="Q68" s="69"/>
      <c r="R68" s="35">
        <v>44636.9</v>
      </c>
      <c r="S68" s="13">
        <f t="shared" si="1"/>
        <v>71.12430089708249</v>
      </c>
    </row>
    <row r="69" spans="1:19" s="5" customFormat="1" ht="14.25">
      <c r="A69" s="118">
        <f t="shared" si="0"/>
        <v>52</v>
      </c>
      <c r="B69" s="71" t="s">
        <v>317</v>
      </c>
      <c r="C69" s="72" t="s">
        <v>305</v>
      </c>
      <c r="D69" s="72" t="s">
        <v>318</v>
      </c>
      <c r="E69" s="72" t="s">
        <v>270</v>
      </c>
      <c r="F69" s="72" t="s">
        <v>317</v>
      </c>
      <c r="G69" s="119" t="s">
        <v>304</v>
      </c>
      <c r="H69" s="73" t="s">
        <v>260</v>
      </c>
      <c r="I69" s="73" t="s">
        <v>305</v>
      </c>
      <c r="J69" s="73" t="s">
        <v>260</v>
      </c>
      <c r="K69" s="73" t="s">
        <v>260</v>
      </c>
      <c r="L69" s="73" t="s">
        <v>260</v>
      </c>
      <c r="M69" s="74">
        <f>M70+M74+M75+M76+M77+M78</f>
        <v>1957</v>
      </c>
      <c r="N69" s="75">
        <v>59000</v>
      </c>
      <c r="O69" s="75">
        <v>126300</v>
      </c>
      <c r="P69" s="75">
        <v>154750</v>
      </c>
      <c r="Q69" s="75">
        <v>159850</v>
      </c>
      <c r="R69" s="74">
        <f>R70+R74+R75+R76+R77+R78</f>
        <v>988.6</v>
      </c>
      <c r="S69" s="76">
        <f t="shared" si="1"/>
        <v>50.51609606540624</v>
      </c>
    </row>
    <row r="70" spans="1:19" s="5" customFormat="1" ht="46.5" customHeight="1">
      <c r="A70" s="118">
        <f t="shared" si="0"/>
        <v>53</v>
      </c>
      <c r="B70" s="11" t="s">
        <v>317</v>
      </c>
      <c r="C70" s="11" t="s">
        <v>231</v>
      </c>
      <c r="D70" s="11" t="s">
        <v>318</v>
      </c>
      <c r="E70" s="11" t="s">
        <v>270</v>
      </c>
      <c r="F70" s="131" t="s">
        <v>306</v>
      </c>
      <c r="G70" s="12" t="s">
        <v>423</v>
      </c>
      <c r="H70" s="34"/>
      <c r="I70" s="34"/>
      <c r="J70" s="34"/>
      <c r="K70" s="34"/>
      <c r="L70" s="34"/>
      <c r="M70" s="13">
        <f>M72+M73</f>
        <v>317</v>
      </c>
      <c r="N70" s="69"/>
      <c r="O70" s="69"/>
      <c r="P70" s="69"/>
      <c r="Q70" s="69"/>
      <c r="R70" s="13">
        <f>R72+R73</f>
        <v>110.3</v>
      </c>
      <c r="S70" s="13">
        <f t="shared" si="1"/>
        <v>34.79495268138801</v>
      </c>
    </row>
    <row r="71" spans="1:19" s="5" customFormat="1" ht="14.25">
      <c r="A71" s="118">
        <f t="shared" si="0"/>
        <v>54</v>
      </c>
      <c r="B71" s="11"/>
      <c r="C71" s="11"/>
      <c r="D71" s="11"/>
      <c r="E71" s="11"/>
      <c r="F71" s="131"/>
      <c r="G71" s="132" t="s">
        <v>765</v>
      </c>
      <c r="H71" s="34"/>
      <c r="I71" s="34"/>
      <c r="J71" s="34"/>
      <c r="K71" s="34"/>
      <c r="L71" s="34"/>
      <c r="M71" s="10"/>
      <c r="N71" s="38"/>
      <c r="O71" s="38"/>
      <c r="P71" s="38"/>
      <c r="Q71" s="38"/>
      <c r="R71" s="13"/>
      <c r="S71" s="10"/>
    </row>
    <row r="72" spans="1:19" s="5" customFormat="1" ht="27.75" customHeight="1">
      <c r="A72" s="118">
        <f t="shared" si="0"/>
        <v>55</v>
      </c>
      <c r="B72" s="63" t="s">
        <v>424</v>
      </c>
      <c r="C72" s="48" t="s">
        <v>321</v>
      </c>
      <c r="D72" s="48" t="s">
        <v>318</v>
      </c>
      <c r="E72" s="48" t="s">
        <v>270</v>
      </c>
      <c r="F72" s="131" t="s">
        <v>306</v>
      </c>
      <c r="G72" s="12" t="s">
        <v>322</v>
      </c>
      <c r="H72" s="39"/>
      <c r="I72" s="39"/>
      <c r="J72" s="39"/>
      <c r="K72" s="39"/>
      <c r="L72" s="39"/>
      <c r="M72" s="49">
        <v>117</v>
      </c>
      <c r="N72" s="133"/>
      <c r="O72" s="133"/>
      <c r="P72" s="133"/>
      <c r="Q72" s="133"/>
      <c r="R72" s="49">
        <v>108.3</v>
      </c>
      <c r="S72" s="49">
        <f t="shared" si="1"/>
        <v>92.56410256410255</v>
      </c>
    </row>
    <row r="73" spans="1:19" s="5" customFormat="1" ht="17.25" customHeight="1">
      <c r="A73" s="118">
        <f t="shared" si="0"/>
        <v>56</v>
      </c>
      <c r="B73" s="61" t="s">
        <v>766</v>
      </c>
      <c r="C73" s="11" t="s">
        <v>324</v>
      </c>
      <c r="D73" s="11" t="s">
        <v>318</v>
      </c>
      <c r="E73" s="11" t="s">
        <v>270</v>
      </c>
      <c r="F73" s="131" t="s">
        <v>306</v>
      </c>
      <c r="G73" s="12" t="s">
        <v>328</v>
      </c>
      <c r="H73" s="41"/>
      <c r="I73" s="41"/>
      <c r="J73" s="41"/>
      <c r="K73" s="41"/>
      <c r="L73" s="41"/>
      <c r="M73" s="13">
        <v>200</v>
      </c>
      <c r="N73" s="4"/>
      <c r="O73" s="4"/>
      <c r="P73" s="4"/>
      <c r="Q73" s="4"/>
      <c r="R73" s="13">
        <v>2</v>
      </c>
      <c r="S73" s="13">
        <f t="shared" si="1"/>
        <v>1</v>
      </c>
    </row>
    <row r="74" spans="1:19" s="5" customFormat="1" ht="39" customHeight="1">
      <c r="A74" s="118">
        <f t="shared" si="0"/>
        <v>57</v>
      </c>
      <c r="B74" s="61" t="s">
        <v>767</v>
      </c>
      <c r="C74" s="11" t="s">
        <v>630</v>
      </c>
      <c r="D74" s="11" t="s">
        <v>278</v>
      </c>
      <c r="E74" s="11" t="s">
        <v>270</v>
      </c>
      <c r="F74" s="131" t="s">
        <v>306</v>
      </c>
      <c r="G74" s="68" t="s">
        <v>631</v>
      </c>
      <c r="H74" s="34"/>
      <c r="I74" s="34"/>
      <c r="J74" s="34"/>
      <c r="K74" s="34"/>
      <c r="L74" s="34"/>
      <c r="M74" s="13">
        <v>1</v>
      </c>
      <c r="N74" s="4"/>
      <c r="O74" s="4"/>
      <c r="P74" s="4"/>
      <c r="Q74" s="4"/>
      <c r="R74" s="13"/>
      <c r="S74" s="13"/>
    </row>
    <row r="75" spans="1:19" s="5" customFormat="1" ht="35.25" customHeight="1">
      <c r="A75" s="118">
        <f t="shared" si="0"/>
        <v>58</v>
      </c>
      <c r="B75" s="45" t="s">
        <v>317</v>
      </c>
      <c r="C75" s="45" t="s">
        <v>768</v>
      </c>
      <c r="D75" s="45" t="s">
        <v>318</v>
      </c>
      <c r="E75" s="45" t="s">
        <v>270</v>
      </c>
      <c r="F75" s="131" t="s">
        <v>306</v>
      </c>
      <c r="G75" s="68" t="s">
        <v>769</v>
      </c>
      <c r="H75" s="34"/>
      <c r="I75" s="34"/>
      <c r="J75" s="34"/>
      <c r="K75" s="34"/>
      <c r="L75" s="34"/>
      <c r="M75" s="13">
        <v>2</v>
      </c>
      <c r="N75" s="133"/>
      <c r="O75" s="133"/>
      <c r="P75" s="133"/>
      <c r="Q75" s="133"/>
      <c r="R75" s="13"/>
      <c r="S75" s="13"/>
    </row>
    <row r="76" spans="1:19" s="5" customFormat="1" ht="29.25" customHeight="1">
      <c r="A76" s="118">
        <f t="shared" si="0"/>
        <v>59</v>
      </c>
      <c r="B76" s="11" t="s">
        <v>424</v>
      </c>
      <c r="C76" s="11" t="s">
        <v>217</v>
      </c>
      <c r="D76" s="11" t="s">
        <v>285</v>
      </c>
      <c r="E76" s="11" t="s">
        <v>270</v>
      </c>
      <c r="F76" s="131" t="s">
        <v>306</v>
      </c>
      <c r="G76" s="68" t="s">
        <v>218</v>
      </c>
      <c r="H76" s="34"/>
      <c r="I76" s="34"/>
      <c r="J76" s="34"/>
      <c r="K76" s="34"/>
      <c r="L76" s="34"/>
      <c r="M76" s="13">
        <v>150</v>
      </c>
      <c r="N76" s="133"/>
      <c r="O76" s="133"/>
      <c r="P76" s="133"/>
      <c r="Q76" s="133"/>
      <c r="R76" s="13">
        <v>198.7</v>
      </c>
      <c r="S76" s="13">
        <f t="shared" si="1"/>
        <v>132.46666666666667</v>
      </c>
    </row>
    <row r="77" spans="1:19" s="5" customFormat="1" ht="37.5" customHeight="1">
      <c r="A77" s="118">
        <f t="shared" si="0"/>
        <v>60</v>
      </c>
      <c r="B77" s="134" t="s">
        <v>424</v>
      </c>
      <c r="C77" s="11" t="s">
        <v>425</v>
      </c>
      <c r="D77" s="11" t="s">
        <v>278</v>
      </c>
      <c r="E77" s="11" t="s">
        <v>270</v>
      </c>
      <c r="F77" s="131" t="s">
        <v>306</v>
      </c>
      <c r="G77" s="135" t="s">
        <v>426</v>
      </c>
      <c r="H77" s="34"/>
      <c r="I77" s="34"/>
      <c r="J77" s="34"/>
      <c r="K77" s="34"/>
      <c r="L77" s="34"/>
      <c r="M77" s="13">
        <v>47</v>
      </c>
      <c r="N77" s="133"/>
      <c r="O77" s="133"/>
      <c r="P77" s="133"/>
      <c r="Q77" s="133"/>
      <c r="R77" s="13">
        <v>111.5</v>
      </c>
      <c r="S77" s="13">
        <f t="shared" si="1"/>
        <v>237.2340425531915</v>
      </c>
    </row>
    <row r="78" spans="1:19" s="5" customFormat="1" ht="25.5" customHeight="1">
      <c r="A78" s="118">
        <f t="shared" si="0"/>
        <v>61</v>
      </c>
      <c r="B78" s="61" t="s">
        <v>317</v>
      </c>
      <c r="C78" s="11" t="s">
        <v>232</v>
      </c>
      <c r="D78" s="11" t="s">
        <v>318</v>
      </c>
      <c r="E78" s="11" t="s">
        <v>270</v>
      </c>
      <c r="F78" s="136" t="s">
        <v>306</v>
      </c>
      <c r="G78" s="12" t="s">
        <v>477</v>
      </c>
      <c r="H78" s="34"/>
      <c r="I78" s="34"/>
      <c r="J78" s="34"/>
      <c r="K78" s="34"/>
      <c r="L78" s="34"/>
      <c r="M78" s="13">
        <v>1440</v>
      </c>
      <c r="N78" s="133"/>
      <c r="O78" s="133"/>
      <c r="P78" s="133"/>
      <c r="Q78" s="133"/>
      <c r="R78" s="13">
        <v>568.1</v>
      </c>
      <c r="S78" s="13">
        <f t="shared" si="1"/>
        <v>39.451388888888886</v>
      </c>
    </row>
    <row r="79" spans="1:19" ht="18.75" customHeight="1">
      <c r="A79" s="118">
        <f t="shared" si="0"/>
        <v>62</v>
      </c>
      <c r="B79" s="60" t="s">
        <v>317</v>
      </c>
      <c r="C79" s="8" t="s">
        <v>226</v>
      </c>
      <c r="D79" s="8" t="s">
        <v>318</v>
      </c>
      <c r="E79" s="8" t="s">
        <v>270</v>
      </c>
      <c r="F79" s="8" t="s">
        <v>228</v>
      </c>
      <c r="G79" s="9" t="s">
        <v>227</v>
      </c>
      <c r="H79" s="8"/>
      <c r="I79" s="8"/>
      <c r="J79" s="8"/>
      <c r="K79" s="8"/>
      <c r="L79" s="8"/>
      <c r="M79" s="10">
        <f>M81</f>
        <v>1780</v>
      </c>
      <c r="N79" s="2"/>
      <c r="O79" s="2"/>
      <c r="P79" s="2"/>
      <c r="Q79" s="2"/>
      <c r="R79" s="10">
        <f>R80</f>
        <v>1923.4</v>
      </c>
      <c r="S79" s="10">
        <f t="shared" si="1"/>
        <v>108.0561797752809</v>
      </c>
    </row>
    <row r="80" spans="1:19" ht="18.75" customHeight="1">
      <c r="A80" s="118">
        <f t="shared" si="0"/>
        <v>63</v>
      </c>
      <c r="B80" s="62" t="s">
        <v>317</v>
      </c>
      <c r="C80" s="45" t="s">
        <v>427</v>
      </c>
      <c r="D80" s="45" t="s">
        <v>318</v>
      </c>
      <c r="E80" s="45" t="s">
        <v>270</v>
      </c>
      <c r="F80" s="45" t="s">
        <v>228</v>
      </c>
      <c r="G80" s="46" t="s">
        <v>428</v>
      </c>
      <c r="H80" s="37"/>
      <c r="I80" s="37"/>
      <c r="J80" s="37"/>
      <c r="K80" s="37"/>
      <c r="L80" s="37"/>
      <c r="M80" s="47">
        <f>M81</f>
        <v>1780</v>
      </c>
      <c r="N80" s="2"/>
      <c r="O80" s="2"/>
      <c r="P80" s="2"/>
      <c r="Q80" s="2"/>
      <c r="R80" s="47">
        <f>R81</f>
        <v>1923.4</v>
      </c>
      <c r="S80" s="47">
        <f t="shared" si="1"/>
        <v>108.0561797752809</v>
      </c>
    </row>
    <row r="81" spans="1:19" ht="17.25" customHeight="1">
      <c r="A81" s="118">
        <f t="shared" si="0"/>
        <v>64</v>
      </c>
      <c r="B81" s="62" t="s">
        <v>311</v>
      </c>
      <c r="C81" s="45" t="s">
        <v>229</v>
      </c>
      <c r="D81" s="45" t="s">
        <v>285</v>
      </c>
      <c r="E81" s="45" t="s">
        <v>270</v>
      </c>
      <c r="F81" s="45" t="s">
        <v>228</v>
      </c>
      <c r="G81" s="46" t="s">
        <v>429</v>
      </c>
      <c r="H81" s="45"/>
      <c r="I81" s="45"/>
      <c r="J81" s="45"/>
      <c r="K81" s="45"/>
      <c r="L81" s="45"/>
      <c r="M81" s="47">
        <v>1780</v>
      </c>
      <c r="N81" s="2"/>
      <c r="O81" s="2"/>
      <c r="P81" s="2"/>
      <c r="Q81" s="2"/>
      <c r="R81" s="47">
        <v>1923.4</v>
      </c>
      <c r="S81" s="47">
        <f t="shared" si="1"/>
        <v>108.0561797752809</v>
      </c>
    </row>
    <row r="82" spans="1:19" ht="15.75">
      <c r="A82" s="118">
        <f t="shared" si="0"/>
        <v>65</v>
      </c>
      <c r="B82" s="137" t="s">
        <v>317</v>
      </c>
      <c r="C82" s="137" t="s">
        <v>308</v>
      </c>
      <c r="D82" s="137" t="s">
        <v>318</v>
      </c>
      <c r="E82" s="137" t="s">
        <v>270</v>
      </c>
      <c r="F82" s="137" t="s">
        <v>317</v>
      </c>
      <c r="G82" s="138" t="s">
        <v>307</v>
      </c>
      <c r="H82" s="137" t="s">
        <v>260</v>
      </c>
      <c r="I82" s="137" t="s">
        <v>308</v>
      </c>
      <c r="J82" s="137" t="s">
        <v>260</v>
      </c>
      <c r="K82" s="137" t="s">
        <v>260</v>
      </c>
      <c r="L82" s="137" t="s">
        <v>260</v>
      </c>
      <c r="M82" s="139">
        <f>M83+M105+M102</f>
        <v>693403.17</v>
      </c>
      <c r="N82" s="140">
        <v>37963000</v>
      </c>
      <c r="O82" s="140">
        <v>42144000</v>
      </c>
      <c r="P82" s="140">
        <v>18126000</v>
      </c>
      <c r="Q82" s="140">
        <v>8143400</v>
      </c>
      <c r="R82" s="139">
        <f>R83+R105+R102</f>
        <v>360984.20000000007</v>
      </c>
      <c r="S82" s="141">
        <f t="shared" si="1"/>
        <v>52.05978507424477</v>
      </c>
    </row>
    <row r="83" spans="1:19" ht="24">
      <c r="A83" s="118">
        <f t="shared" si="0"/>
        <v>66</v>
      </c>
      <c r="B83" s="39" t="s">
        <v>317</v>
      </c>
      <c r="C83" s="39" t="s">
        <v>309</v>
      </c>
      <c r="D83" s="39" t="s">
        <v>318</v>
      </c>
      <c r="E83" s="39" t="s">
        <v>270</v>
      </c>
      <c r="F83" s="39" t="s">
        <v>317</v>
      </c>
      <c r="G83" s="40" t="s">
        <v>325</v>
      </c>
      <c r="H83" s="39" t="s">
        <v>260</v>
      </c>
      <c r="I83" s="39" t="s">
        <v>309</v>
      </c>
      <c r="J83" s="39" t="s">
        <v>260</v>
      </c>
      <c r="K83" s="39" t="s">
        <v>260</v>
      </c>
      <c r="L83" s="39" t="s">
        <v>260</v>
      </c>
      <c r="M83" s="44">
        <f>M84+M89+M93+M98</f>
        <v>696189.0700000001</v>
      </c>
      <c r="N83" s="77">
        <v>37963000</v>
      </c>
      <c r="O83" s="77">
        <v>42144000</v>
      </c>
      <c r="P83" s="77">
        <v>18126000</v>
      </c>
      <c r="Q83" s="77">
        <v>8143400</v>
      </c>
      <c r="R83" s="44">
        <f>R84+R89+R93+R98</f>
        <v>363783.20000000007</v>
      </c>
      <c r="S83" s="44">
        <f t="shared" si="1"/>
        <v>52.25350636429843</v>
      </c>
    </row>
    <row r="84" spans="1:19" ht="28.5">
      <c r="A84" s="118">
        <f aca="true" t="shared" si="2" ref="A84:A105">A83+1</f>
        <v>67</v>
      </c>
      <c r="B84" s="8" t="s">
        <v>311</v>
      </c>
      <c r="C84" s="8" t="s">
        <v>310</v>
      </c>
      <c r="D84" s="8" t="s">
        <v>318</v>
      </c>
      <c r="E84" s="8" t="s">
        <v>270</v>
      </c>
      <c r="F84" s="8" t="s">
        <v>312</v>
      </c>
      <c r="G84" s="119" t="s">
        <v>330</v>
      </c>
      <c r="H84" s="34" t="s">
        <v>260</v>
      </c>
      <c r="I84" s="34" t="s">
        <v>310</v>
      </c>
      <c r="J84" s="34" t="s">
        <v>260</v>
      </c>
      <c r="K84" s="34" t="s">
        <v>260</v>
      </c>
      <c r="L84" s="34" t="s">
        <v>260</v>
      </c>
      <c r="M84" s="10">
        <f>M85+M87</f>
        <v>274872.7</v>
      </c>
      <c r="N84" s="38">
        <v>37963000</v>
      </c>
      <c r="O84" s="38">
        <v>42144000</v>
      </c>
      <c r="P84" s="38">
        <v>18126000</v>
      </c>
      <c r="Q84" s="38">
        <v>8143400</v>
      </c>
      <c r="R84" s="10">
        <f>R85+R87</f>
        <v>177468.1</v>
      </c>
      <c r="S84" s="10">
        <f aca="true" t="shared" si="3" ref="S84:S99">R84/M84*100</f>
        <v>64.56374168842522</v>
      </c>
    </row>
    <row r="85" spans="1:19" ht="18" customHeight="1">
      <c r="A85" s="118">
        <f t="shared" si="2"/>
        <v>68</v>
      </c>
      <c r="B85" s="8" t="s">
        <v>311</v>
      </c>
      <c r="C85" s="8" t="s">
        <v>430</v>
      </c>
      <c r="D85" s="8" t="s">
        <v>318</v>
      </c>
      <c r="E85" s="8" t="s">
        <v>270</v>
      </c>
      <c r="F85" s="8" t="s">
        <v>312</v>
      </c>
      <c r="G85" s="9" t="s">
        <v>431</v>
      </c>
      <c r="H85" s="8"/>
      <c r="I85" s="8"/>
      <c r="J85" s="8"/>
      <c r="K85" s="8"/>
      <c r="L85" s="8"/>
      <c r="M85" s="10">
        <f>M86</f>
        <v>224622</v>
      </c>
      <c r="N85" s="38"/>
      <c r="O85" s="38"/>
      <c r="P85" s="38"/>
      <c r="Q85" s="38"/>
      <c r="R85" s="10">
        <f>R86</f>
        <v>152342.7</v>
      </c>
      <c r="S85" s="10">
        <f t="shared" si="3"/>
        <v>67.8218073029356</v>
      </c>
    </row>
    <row r="86" spans="1:19" ht="24">
      <c r="A86" s="118">
        <f t="shared" si="2"/>
        <v>69</v>
      </c>
      <c r="B86" s="11" t="s">
        <v>311</v>
      </c>
      <c r="C86" s="11" t="s">
        <v>430</v>
      </c>
      <c r="D86" s="11" t="s">
        <v>285</v>
      </c>
      <c r="E86" s="11" t="s">
        <v>770</v>
      </c>
      <c r="F86" s="11" t="s">
        <v>312</v>
      </c>
      <c r="G86" s="12" t="s">
        <v>432</v>
      </c>
      <c r="H86" s="11" t="s">
        <v>260</v>
      </c>
      <c r="I86" s="11" t="s">
        <v>430</v>
      </c>
      <c r="J86" s="11" t="s">
        <v>260</v>
      </c>
      <c r="K86" s="11" t="s">
        <v>260</v>
      </c>
      <c r="L86" s="11" t="s">
        <v>260</v>
      </c>
      <c r="M86" s="13">
        <v>224622</v>
      </c>
      <c r="N86" s="38">
        <v>37963000</v>
      </c>
      <c r="O86" s="38">
        <v>42144000</v>
      </c>
      <c r="P86" s="38">
        <v>18126000</v>
      </c>
      <c r="Q86" s="38">
        <v>8143400</v>
      </c>
      <c r="R86" s="13">
        <v>152342.7</v>
      </c>
      <c r="S86" s="13">
        <f t="shared" si="3"/>
        <v>67.8218073029356</v>
      </c>
    </row>
    <row r="87" spans="1:19" ht="25.5" customHeight="1">
      <c r="A87" s="118">
        <f t="shared" si="2"/>
        <v>70</v>
      </c>
      <c r="B87" s="8" t="s">
        <v>311</v>
      </c>
      <c r="C87" s="8" t="s">
        <v>314</v>
      </c>
      <c r="D87" s="8" t="s">
        <v>318</v>
      </c>
      <c r="E87" s="8" t="s">
        <v>270</v>
      </c>
      <c r="F87" s="8" t="s">
        <v>312</v>
      </c>
      <c r="G87" s="9" t="s">
        <v>433</v>
      </c>
      <c r="H87" s="8"/>
      <c r="I87" s="8"/>
      <c r="J87" s="8"/>
      <c r="K87" s="8"/>
      <c r="L87" s="8"/>
      <c r="M87" s="10">
        <f>M88</f>
        <v>50250.7</v>
      </c>
      <c r="N87" s="38"/>
      <c r="O87" s="38"/>
      <c r="P87" s="38"/>
      <c r="Q87" s="38"/>
      <c r="R87" s="10">
        <f>R88</f>
        <v>25125.4</v>
      </c>
      <c r="S87" s="10">
        <f t="shared" si="3"/>
        <v>50.00009950110148</v>
      </c>
    </row>
    <row r="88" spans="1:19" ht="24">
      <c r="A88" s="118">
        <f t="shared" si="2"/>
        <v>71</v>
      </c>
      <c r="B88" s="11" t="s">
        <v>311</v>
      </c>
      <c r="C88" s="11" t="s">
        <v>314</v>
      </c>
      <c r="D88" s="11" t="s">
        <v>285</v>
      </c>
      <c r="E88" s="11" t="s">
        <v>270</v>
      </c>
      <c r="F88" s="11" t="s">
        <v>312</v>
      </c>
      <c r="G88" s="12" t="s">
        <v>313</v>
      </c>
      <c r="H88" s="11"/>
      <c r="I88" s="11"/>
      <c r="J88" s="11"/>
      <c r="K88" s="11"/>
      <c r="L88" s="11"/>
      <c r="M88" s="13">
        <v>50250.7</v>
      </c>
      <c r="N88" s="38"/>
      <c r="O88" s="38"/>
      <c r="P88" s="38"/>
      <c r="Q88" s="38"/>
      <c r="R88" s="13">
        <v>25125.4</v>
      </c>
      <c r="S88" s="13">
        <v>0</v>
      </c>
    </row>
    <row r="89" spans="1:19" ht="31.5" customHeight="1">
      <c r="A89" s="118">
        <f t="shared" si="2"/>
        <v>72</v>
      </c>
      <c r="B89" s="8" t="s">
        <v>311</v>
      </c>
      <c r="C89" s="8" t="s">
        <v>315</v>
      </c>
      <c r="D89" s="8" t="s">
        <v>318</v>
      </c>
      <c r="E89" s="8" t="s">
        <v>270</v>
      </c>
      <c r="F89" s="8" t="s">
        <v>312</v>
      </c>
      <c r="G89" s="119" t="s">
        <v>781</v>
      </c>
      <c r="H89" s="34" t="s">
        <v>260</v>
      </c>
      <c r="I89" s="34" t="s">
        <v>316</v>
      </c>
      <c r="J89" s="34" t="s">
        <v>260</v>
      </c>
      <c r="K89" s="34" t="s">
        <v>260</v>
      </c>
      <c r="L89" s="34" t="s">
        <v>260</v>
      </c>
      <c r="M89" s="33">
        <f>M91+M92</f>
        <v>135847.47</v>
      </c>
      <c r="N89" s="38">
        <v>0</v>
      </c>
      <c r="O89" s="38">
        <v>2644080</v>
      </c>
      <c r="P89" s="38">
        <v>1983570</v>
      </c>
      <c r="Q89" s="38">
        <v>1074700</v>
      </c>
      <c r="R89" s="33">
        <f>R91+R92</f>
        <v>28668.1</v>
      </c>
      <c r="S89" s="10">
        <f t="shared" si="3"/>
        <v>21.103153411690332</v>
      </c>
    </row>
    <row r="90" spans="1:19" ht="13.5" customHeight="1">
      <c r="A90" s="118">
        <f t="shared" si="2"/>
        <v>73</v>
      </c>
      <c r="B90" s="8"/>
      <c r="C90" s="8"/>
      <c r="D90" s="8"/>
      <c r="E90" s="8"/>
      <c r="F90" s="8"/>
      <c r="G90" s="132" t="s">
        <v>765</v>
      </c>
      <c r="H90" s="34"/>
      <c r="I90" s="34"/>
      <c r="J90" s="34"/>
      <c r="K90" s="34"/>
      <c r="L90" s="34"/>
      <c r="M90" s="33"/>
      <c r="N90" s="38"/>
      <c r="O90" s="38"/>
      <c r="P90" s="38"/>
      <c r="Q90" s="38"/>
      <c r="R90" s="33"/>
      <c r="S90" s="10"/>
    </row>
    <row r="91" spans="1:19" ht="85.5" customHeight="1">
      <c r="A91" s="118">
        <f t="shared" si="2"/>
        <v>74</v>
      </c>
      <c r="B91" s="11" t="s">
        <v>311</v>
      </c>
      <c r="C91" s="11" t="s">
        <v>434</v>
      </c>
      <c r="D91" s="11" t="s">
        <v>285</v>
      </c>
      <c r="E91" s="11" t="s">
        <v>771</v>
      </c>
      <c r="F91" s="11" t="s">
        <v>312</v>
      </c>
      <c r="G91" s="142" t="s">
        <v>772</v>
      </c>
      <c r="H91" s="34"/>
      <c r="I91" s="34"/>
      <c r="J91" s="34"/>
      <c r="K91" s="34"/>
      <c r="L91" s="34"/>
      <c r="M91" s="35">
        <v>51747.6</v>
      </c>
      <c r="N91" s="38"/>
      <c r="O91" s="38"/>
      <c r="P91" s="38"/>
      <c r="Q91" s="38"/>
      <c r="R91" s="33"/>
      <c r="S91" s="10"/>
    </row>
    <row r="92" spans="1:19" ht="15" customHeight="1">
      <c r="A92" s="118">
        <f t="shared" si="2"/>
        <v>75</v>
      </c>
      <c r="B92" s="11" t="s">
        <v>311</v>
      </c>
      <c r="C92" s="11" t="s">
        <v>434</v>
      </c>
      <c r="D92" s="11" t="s">
        <v>285</v>
      </c>
      <c r="E92" s="11" t="s">
        <v>270</v>
      </c>
      <c r="F92" s="11" t="s">
        <v>312</v>
      </c>
      <c r="G92" s="12" t="s">
        <v>435</v>
      </c>
      <c r="H92" s="8"/>
      <c r="I92" s="8"/>
      <c r="J92" s="8"/>
      <c r="K92" s="8"/>
      <c r="L92" s="8"/>
      <c r="M92" s="35">
        <v>84099.87</v>
      </c>
      <c r="N92" s="38"/>
      <c r="O92" s="38"/>
      <c r="P92" s="38"/>
      <c r="Q92" s="38"/>
      <c r="R92" s="35">
        <v>28668.1</v>
      </c>
      <c r="S92" s="13">
        <f t="shared" si="3"/>
        <v>34.08816208633854</v>
      </c>
    </row>
    <row r="93" spans="1:19" ht="28.5">
      <c r="A93" s="118">
        <f t="shared" si="2"/>
        <v>76</v>
      </c>
      <c r="B93" s="8" t="s">
        <v>311</v>
      </c>
      <c r="C93" s="8" t="s">
        <v>326</v>
      </c>
      <c r="D93" s="8" t="s">
        <v>318</v>
      </c>
      <c r="E93" s="8" t="s">
        <v>270</v>
      </c>
      <c r="F93" s="8" t="s">
        <v>312</v>
      </c>
      <c r="G93" s="119" t="s">
        <v>223</v>
      </c>
      <c r="H93" s="8" t="s">
        <v>260</v>
      </c>
      <c r="I93" s="8" t="s">
        <v>315</v>
      </c>
      <c r="J93" s="8" t="s">
        <v>260</v>
      </c>
      <c r="K93" s="8" t="s">
        <v>260</v>
      </c>
      <c r="L93" s="8" t="s">
        <v>260</v>
      </c>
      <c r="M93" s="10">
        <f>M95+M96+M97</f>
        <v>285203.39999999997</v>
      </c>
      <c r="N93" s="38"/>
      <c r="O93" s="38"/>
      <c r="P93" s="38"/>
      <c r="Q93" s="38"/>
      <c r="R93" s="10">
        <f>R95+R96+R97</f>
        <v>157627.1</v>
      </c>
      <c r="S93" s="10">
        <f t="shared" si="3"/>
        <v>55.26831026558591</v>
      </c>
    </row>
    <row r="94" spans="1:19" ht="12.75">
      <c r="A94" s="118">
        <f t="shared" si="2"/>
        <v>77</v>
      </c>
      <c r="B94" s="8"/>
      <c r="C94" s="8"/>
      <c r="D94" s="8"/>
      <c r="E94" s="8"/>
      <c r="F94" s="8"/>
      <c r="G94" s="132" t="s">
        <v>765</v>
      </c>
      <c r="H94" s="8"/>
      <c r="I94" s="8"/>
      <c r="J94" s="8"/>
      <c r="K94" s="8"/>
      <c r="L94" s="8"/>
      <c r="M94" s="10"/>
      <c r="N94" s="38"/>
      <c r="O94" s="38"/>
      <c r="P94" s="38"/>
      <c r="Q94" s="38"/>
      <c r="R94" s="10"/>
      <c r="S94" s="10"/>
    </row>
    <row r="95" spans="1:19" ht="24.75" customHeight="1">
      <c r="A95" s="118">
        <f t="shared" si="2"/>
        <v>78</v>
      </c>
      <c r="B95" s="11" t="s">
        <v>311</v>
      </c>
      <c r="C95" s="11" t="s">
        <v>436</v>
      </c>
      <c r="D95" s="11" t="s">
        <v>285</v>
      </c>
      <c r="E95" s="11" t="s">
        <v>270</v>
      </c>
      <c r="F95" s="11" t="s">
        <v>312</v>
      </c>
      <c r="G95" s="12" t="s">
        <v>437</v>
      </c>
      <c r="H95" s="11"/>
      <c r="I95" s="11"/>
      <c r="J95" s="11"/>
      <c r="K95" s="11"/>
      <c r="L95" s="11"/>
      <c r="M95" s="35">
        <v>1966.1</v>
      </c>
      <c r="N95" s="38"/>
      <c r="O95" s="38"/>
      <c r="P95" s="38"/>
      <c r="Q95" s="38"/>
      <c r="R95" s="35">
        <v>1087.2</v>
      </c>
      <c r="S95" s="13">
        <f t="shared" si="3"/>
        <v>55.297289049387125</v>
      </c>
    </row>
    <row r="96" spans="1:19" ht="24">
      <c r="A96" s="118">
        <f t="shared" si="2"/>
        <v>79</v>
      </c>
      <c r="B96" s="11" t="s">
        <v>311</v>
      </c>
      <c r="C96" s="11" t="s">
        <v>438</v>
      </c>
      <c r="D96" s="11" t="s">
        <v>285</v>
      </c>
      <c r="E96" s="11" t="s">
        <v>270</v>
      </c>
      <c r="F96" s="11" t="s">
        <v>312</v>
      </c>
      <c r="G96" s="12" t="s">
        <v>439</v>
      </c>
      <c r="H96" s="11"/>
      <c r="I96" s="11"/>
      <c r="J96" s="11"/>
      <c r="K96" s="11"/>
      <c r="L96" s="11"/>
      <c r="M96" s="13">
        <v>282935.6</v>
      </c>
      <c r="N96" s="38"/>
      <c r="O96" s="38"/>
      <c r="P96" s="38"/>
      <c r="Q96" s="38"/>
      <c r="R96" s="13">
        <v>156329.1</v>
      </c>
      <c r="S96" s="13">
        <f t="shared" si="3"/>
        <v>55.25253803338994</v>
      </c>
    </row>
    <row r="97" spans="1:19" ht="84" customHeight="1">
      <c r="A97" s="118">
        <f t="shared" si="2"/>
        <v>80</v>
      </c>
      <c r="B97" s="11" t="s">
        <v>311</v>
      </c>
      <c r="C97" s="11" t="s">
        <v>221</v>
      </c>
      <c r="D97" s="11" t="s">
        <v>285</v>
      </c>
      <c r="E97" s="11" t="s">
        <v>270</v>
      </c>
      <c r="F97" s="11" t="s">
        <v>312</v>
      </c>
      <c r="G97" s="143" t="s">
        <v>773</v>
      </c>
      <c r="H97" s="11"/>
      <c r="I97" s="11"/>
      <c r="J97" s="11"/>
      <c r="K97" s="11"/>
      <c r="L97" s="11"/>
      <c r="M97" s="66">
        <v>301.7</v>
      </c>
      <c r="N97" s="38"/>
      <c r="O97" s="38"/>
      <c r="P97" s="38"/>
      <c r="Q97" s="38"/>
      <c r="R97" s="35">
        <v>210.8</v>
      </c>
      <c r="S97" s="13">
        <f t="shared" si="3"/>
        <v>69.87073251574412</v>
      </c>
    </row>
    <row r="98" spans="1:19" ht="20.25" customHeight="1">
      <c r="A98" s="118">
        <f t="shared" si="2"/>
        <v>81</v>
      </c>
      <c r="B98" s="8" t="s">
        <v>317</v>
      </c>
      <c r="C98" s="8" t="s">
        <v>316</v>
      </c>
      <c r="D98" s="8" t="s">
        <v>318</v>
      </c>
      <c r="E98" s="8" t="s">
        <v>270</v>
      </c>
      <c r="F98" s="144" t="s">
        <v>312</v>
      </c>
      <c r="G98" s="145" t="s">
        <v>774</v>
      </c>
      <c r="H98" s="11"/>
      <c r="I98" s="11"/>
      <c r="J98" s="11"/>
      <c r="K98" s="11"/>
      <c r="L98" s="11"/>
      <c r="M98" s="146">
        <f>M100+M101+M99</f>
        <v>265.5</v>
      </c>
      <c r="N98" s="38"/>
      <c r="O98" s="38"/>
      <c r="P98" s="38"/>
      <c r="Q98" s="38"/>
      <c r="R98" s="33">
        <f>R99</f>
        <v>19.9</v>
      </c>
      <c r="S98" s="10">
        <f t="shared" si="3"/>
        <v>7.495291902071563</v>
      </c>
    </row>
    <row r="99" spans="1:19" ht="36" customHeight="1">
      <c r="A99" s="118">
        <f t="shared" si="2"/>
        <v>82</v>
      </c>
      <c r="B99" s="11" t="s">
        <v>311</v>
      </c>
      <c r="C99" s="11" t="s">
        <v>775</v>
      </c>
      <c r="D99" s="11" t="s">
        <v>285</v>
      </c>
      <c r="E99" s="11" t="s">
        <v>270</v>
      </c>
      <c r="F99" s="131" t="s">
        <v>312</v>
      </c>
      <c r="G99" s="50" t="s">
        <v>776</v>
      </c>
      <c r="H99" s="11"/>
      <c r="I99" s="11"/>
      <c r="J99" s="11"/>
      <c r="K99" s="11"/>
      <c r="L99" s="11"/>
      <c r="M99" s="66">
        <v>187.9</v>
      </c>
      <c r="N99" s="38"/>
      <c r="O99" s="38"/>
      <c r="P99" s="38"/>
      <c r="Q99" s="38"/>
      <c r="R99" s="35">
        <v>19.9</v>
      </c>
      <c r="S99" s="13">
        <f t="shared" si="3"/>
        <v>10.59073975518893</v>
      </c>
    </row>
    <row r="100" spans="1:19" ht="25.5" customHeight="1">
      <c r="A100" s="118">
        <f t="shared" si="2"/>
        <v>83</v>
      </c>
      <c r="B100" s="11" t="s">
        <v>311</v>
      </c>
      <c r="C100" s="11" t="s">
        <v>777</v>
      </c>
      <c r="D100" s="11" t="s">
        <v>285</v>
      </c>
      <c r="E100" s="11" t="s">
        <v>270</v>
      </c>
      <c r="F100" s="131" t="s">
        <v>312</v>
      </c>
      <c r="G100" s="12" t="s">
        <v>778</v>
      </c>
      <c r="H100" s="11"/>
      <c r="I100" s="11"/>
      <c r="J100" s="11"/>
      <c r="K100" s="11"/>
      <c r="L100" s="11"/>
      <c r="M100" s="66">
        <v>27.6</v>
      </c>
      <c r="N100" s="38"/>
      <c r="O100" s="38"/>
      <c r="P100" s="38"/>
      <c r="Q100" s="38"/>
      <c r="R100" s="35"/>
      <c r="S100" s="13"/>
    </row>
    <row r="101" spans="1:19" ht="39" customHeight="1">
      <c r="A101" s="118">
        <f t="shared" si="2"/>
        <v>84</v>
      </c>
      <c r="B101" s="11" t="s">
        <v>311</v>
      </c>
      <c r="C101" s="11" t="s">
        <v>779</v>
      </c>
      <c r="D101" s="11" t="s">
        <v>285</v>
      </c>
      <c r="E101" s="11" t="s">
        <v>270</v>
      </c>
      <c r="F101" s="131" t="s">
        <v>312</v>
      </c>
      <c r="G101" s="135" t="s">
        <v>780</v>
      </c>
      <c r="H101" s="11"/>
      <c r="I101" s="11"/>
      <c r="J101" s="11"/>
      <c r="K101" s="11"/>
      <c r="L101" s="11"/>
      <c r="M101" s="66">
        <v>50</v>
      </c>
      <c r="N101" s="38"/>
      <c r="O101" s="38"/>
      <c r="P101" s="38"/>
      <c r="Q101" s="38"/>
      <c r="R101" s="35"/>
      <c r="S101" s="13"/>
    </row>
    <row r="102" spans="1:19" ht="15.75" customHeight="1">
      <c r="A102" s="118">
        <f t="shared" si="2"/>
        <v>85</v>
      </c>
      <c r="B102" s="11" t="s">
        <v>317</v>
      </c>
      <c r="C102" s="11" t="s">
        <v>632</v>
      </c>
      <c r="D102" s="11" t="s">
        <v>318</v>
      </c>
      <c r="E102" s="11" t="s">
        <v>270</v>
      </c>
      <c r="F102" s="144" t="s">
        <v>317</v>
      </c>
      <c r="G102" s="119" t="s">
        <v>633</v>
      </c>
      <c r="H102" s="11"/>
      <c r="I102" s="11"/>
      <c r="J102" s="11"/>
      <c r="K102" s="11"/>
      <c r="L102" s="11"/>
      <c r="M102" s="146">
        <f>M103</f>
        <v>200</v>
      </c>
      <c r="N102" s="38"/>
      <c r="O102" s="38"/>
      <c r="P102" s="38"/>
      <c r="Q102" s="38"/>
      <c r="R102" s="146">
        <f>R103</f>
        <v>200</v>
      </c>
      <c r="S102" s="13">
        <f aca="true" t="shared" si="4" ref="S102:S107">R102/M102*100</f>
        <v>100</v>
      </c>
    </row>
    <row r="103" spans="1:19" ht="17.25" customHeight="1">
      <c r="A103" s="118">
        <f t="shared" si="2"/>
        <v>86</v>
      </c>
      <c r="B103" s="11" t="s">
        <v>311</v>
      </c>
      <c r="C103" s="11" t="s">
        <v>634</v>
      </c>
      <c r="D103" s="11" t="s">
        <v>285</v>
      </c>
      <c r="E103" s="11" t="s">
        <v>270</v>
      </c>
      <c r="F103" s="131" t="s">
        <v>228</v>
      </c>
      <c r="G103" s="12" t="s">
        <v>635</v>
      </c>
      <c r="H103" s="11"/>
      <c r="I103" s="11"/>
      <c r="J103" s="11"/>
      <c r="K103" s="11"/>
      <c r="L103" s="11"/>
      <c r="M103" s="66">
        <f>M104</f>
        <v>200</v>
      </c>
      <c r="N103" s="38"/>
      <c r="O103" s="38"/>
      <c r="P103" s="38"/>
      <c r="Q103" s="38"/>
      <c r="R103" s="66">
        <f>R104</f>
        <v>200</v>
      </c>
      <c r="S103" s="13">
        <f t="shared" si="4"/>
        <v>100</v>
      </c>
    </row>
    <row r="104" spans="1:19" ht="17.25" customHeight="1">
      <c r="A104" s="118">
        <f t="shared" si="2"/>
        <v>87</v>
      </c>
      <c r="B104" s="11" t="s">
        <v>311</v>
      </c>
      <c r="C104" s="11" t="s">
        <v>636</v>
      </c>
      <c r="D104" s="11" t="s">
        <v>285</v>
      </c>
      <c r="E104" s="11" t="s">
        <v>270</v>
      </c>
      <c r="F104" s="131" t="s">
        <v>228</v>
      </c>
      <c r="G104" s="12" t="s">
        <v>635</v>
      </c>
      <c r="H104" s="11"/>
      <c r="I104" s="11"/>
      <c r="J104" s="11"/>
      <c r="K104" s="11"/>
      <c r="L104" s="11"/>
      <c r="M104" s="66">
        <v>200</v>
      </c>
      <c r="N104" s="38"/>
      <c r="O104" s="38"/>
      <c r="P104" s="38"/>
      <c r="Q104" s="38"/>
      <c r="R104" s="35">
        <v>200</v>
      </c>
      <c r="S104" s="13">
        <f t="shared" si="4"/>
        <v>100</v>
      </c>
    </row>
    <row r="105" spans="1:19" ht="12.75" customHeight="1">
      <c r="A105" s="157">
        <f t="shared" si="2"/>
        <v>88</v>
      </c>
      <c r="B105" s="159" t="s">
        <v>317</v>
      </c>
      <c r="C105" s="160" t="s">
        <v>346</v>
      </c>
      <c r="D105" s="160" t="s">
        <v>318</v>
      </c>
      <c r="E105" s="160" t="s">
        <v>270</v>
      </c>
      <c r="F105" s="160" t="s">
        <v>317</v>
      </c>
      <c r="G105" s="161" t="s">
        <v>347</v>
      </c>
      <c r="H105" s="11"/>
      <c r="I105" s="11"/>
      <c r="J105" s="11"/>
      <c r="K105" s="11"/>
      <c r="L105" s="11"/>
      <c r="M105" s="162">
        <f>M107</f>
        <v>-2985.9</v>
      </c>
      <c r="N105" s="147"/>
      <c r="O105" s="147"/>
      <c r="P105" s="147"/>
      <c r="Q105" s="147"/>
      <c r="R105" s="162">
        <f>R107</f>
        <v>-2999</v>
      </c>
      <c r="S105" s="163">
        <f t="shared" si="4"/>
        <v>100.4387286915168</v>
      </c>
    </row>
    <row r="106" spans="1:19" ht="24.75" customHeight="1">
      <c r="A106" s="158"/>
      <c r="B106" s="159"/>
      <c r="C106" s="160"/>
      <c r="D106" s="160"/>
      <c r="E106" s="160"/>
      <c r="F106" s="160"/>
      <c r="G106" s="161"/>
      <c r="H106" s="11"/>
      <c r="I106" s="11"/>
      <c r="J106" s="11"/>
      <c r="K106" s="11"/>
      <c r="L106" s="11"/>
      <c r="M106" s="162"/>
      <c r="N106" s="147"/>
      <c r="O106" s="147"/>
      <c r="P106" s="147"/>
      <c r="Q106" s="147"/>
      <c r="R106" s="162"/>
      <c r="S106" s="164"/>
    </row>
    <row r="107" spans="1:19" s="6" customFormat="1" ht="38.25">
      <c r="A107" s="118">
        <v>89</v>
      </c>
      <c r="B107" s="11" t="s">
        <v>311</v>
      </c>
      <c r="C107" s="11" t="s">
        <v>348</v>
      </c>
      <c r="D107" s="11" t="s">
        <v>285</v>
      </c>
      <c r="E107" s="11" t="s">
        <v>270</v>
      </c>
      <c r="F107" s="11" t="s">
        <v>312</v>
      </c>
      <c r="G107" s="148" t="s">
        <v>349</v>
      </c>
      <c r="H107" s="11"/>
      <c r="I107" s="11"/>
      <c r="J107" s="11"/>
      <c r="K107" s="11"/>
      <c r="L107" s="11"/>
      <c r="M107" s="35">
        <v>-2985.9</v>
      </c>
      <c r="N107" s="149"/>
      <c r="O107" s="149"/>
      <c r="P107" s="149"/>
      <c r="Q107" s="149"/>
      <c r="R107" s="35">
        <v>-2999</v>
      </c>
      <c r="S107" s="13">
        <f t="shared" si="4"/>
        <v>100.4387286915168</v>
      </c>
    </row>
    <row r="108" spans="1:19" s="6" customFormat="1" ht="18" customHeight="1">
      <c r="A108" s="118">
        <v>90</v>
      </c>
      <c r="B108" s="150"/>
      <c r="C108" s="150"/>
      <c r="D108" s="150"/>
      <c r="E108" s="150"/>
      <c r="F108" s="151"/>
      <c r="G108" s="152" t="s">
        <v>219</v>
      </c>
      <c r="H108" s="151"/>
      <c r="I108" s="151"/>
      <c r="J108" s="151"/>
      <c r="K108" s="151"/>
      <c r="L108" s="151"/>
      <c r="M108" s="153">
        <f>M18+M82</f>
        <v>834817.8700000001</v>
      </c>
      <c r="N108" s="154"/>
      <c r="O108" s="154"/>
      <c r="P108" s="154"/>
      <c r="Q108" s="154"/>
      <c r="R108" s="153">
        <f>R18+R82</f>
        <v>443174.9000000001</v>
      </c>
      <c r="S108" s="155">
        <f>R108/M108*100</f>
        <v>53.08641752002745</v>
      </c>
    </row>
    <row r="109" s="6" customFormat="1" ht="15" customHeight="1">
      <c r="G109" s="3"/>
    </row>
    <row r="110" ht="15" customHeight="1">
      <c r="G110" s="3"/>
    </row>
    <row r="111" spans="7:13" ht="15" customHeight="1">
      <c r="G111" s="42"/>
      <c r="M111" s="15"/>
    </row>
    <row r="112" ht="15" customHeight="1">
      <c r="G112" s="42"/>
    </row>
  </sheetData>
  <sheetProtection/>
  <mergeCells count="23">
    <mergeCell ref="B5:S5"/>
    <mergeCell ref="B8:S8"/>
    <mergeCell ref="B10:S10"/>
    <mergeCell ref="A1:S1"/>
    <mergeCell ref="A2:S2"/>
    <mergeCell ref="A3:S3"/>
    <mergeCell ref="B4:S4"/>
    <mergeCell ref="R105:R106"/>
    <mergeCell ref="S105:S106"/>
    <mergeCell ref="E105:E106"/>
    <mergeCell ref="F105:F106"/>
    <mergeCell ref="A14:A16"/>
    <mergeCell ref="B14:F16"/>
    <mergeCell ref="G14:G16"/>
    <mergeCell ref="M14:M16"/>
    <mergeCell ref="R14:R16"/>
    <mergeCell ref="S14:S16"/>
    <mergeCell ref="A105:A106"/>
    <mergeCell ref="B105:B106"/>
    <mergeCell ref="C105:C106"/>
    <mergeCell ref="D105:D106"/>
    <mergeCell ref="G105:G106"/>
    <mergeCell ref="M105:M106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81"/>
  <sheetViews>
    <sheetView tabSelected="1" zoomScalePageLayoutView="0" workbookViewId="0" topLeftCell="A711">
      <selection activeCell="E718" sqref="E718"/>
    </sheetView>
  </sheetViews>
  <sheetFormatPr defaultColWidth="9.00390625" defaultRowHeight="12.75" customHeight="1"/>
  <cols>
    <col min="1" max="1" width="3.375" style="78" customWidth="1"/>
    <col min="2" max="2" width="40.75390625" style="78" customWidth="1"/>
    <col min="3" max="3" width="9.125" style="78" customWidth="1"/>
    <col min="4" max="4" width="7.25390625" style="78" customWidth="1"/>
    <col min="5" max="5" width="6.625" style="78" customWidth="1"/>
    <col min="6" max="6" width="8.625" style="78" customWidth="1"/>
    <col min="7" max="7" width="9.625" style="78" customWidth="1"/>
    <col min="8" max="8" width="7.25390625" style="78" customWidth="1"/>
    <col min="9" max="16384" width="9.125" style="78" customWidth="1"/>
  </cols>
  <sheetData>
    <row r="1" spans="1:9" ht="12.75" customHeight="1">
      <c r="A1" s="180" t="s">
        <v>626</v>
      </c>
      <c r="B1" s="180"/>
      <c r="C1" s="180"/>
      <c r="D1" s="180"/>
      <c r="E1" s="180"/>
      <c r="F1" s="180"/>
      <c r="G1" s="180"/>
      <c r="H1" s="180"/>
      <c r="I1" s="108"/>
    </row>
    <row r="2" spans="2:9" ht="12.75" customHeight="1">
      <c r="B2" s="81"/>
      <c r="C2" s="81"/>
      <c r="D2" s="81"/>
      <c r="E2" s="81"/>
      <c r="F2" s="81"/>
      <c r="G2" s="81"/>
      <c r="H2" s="81"/>
      <c r="I2" s="81"/>
    </row>
    <row r="3" spans="1:9" ht="12.75" customHeight="1">
      <c r="A3" s="188" t="s">
        <v>638</v>
      </c>
      <c r="B3" s="188"/>
      <c r="C3" s="188"/>
      <c r="D3" s="188"/>
      <c r="E3" s="188"/>
      <c r="F3" s="188"/>
      <c r="G3" s="188"/>
      <c r="H3" s="188"/>
      <c r="I3" s="107"/>
    </row>
    <row r="4" spans="1:9" ht="12.75" customHeight="1">
      <c r="A4" s="188" t="s">
        <v>639</v>
      </c>
      <c r="B4" s="188"/>
      <c r="C4" s="188"/>
      <c r="D4" s="188"/>
      <c r="E4" s="188"/>
      <c r="F4" s="188"/>
      <c r="G4" s="188"/>
      <c r="H4" s="188"/>
      <c r="I4" s="107"/>
    </row>
    <row r="5" spans="1:9" ht="12.75" customHeight="1">
      <c r="A5" s="188" t="s">
        <v>640</v>
      </c>
      <c r="B5" s="188"/>
      <c r="C5" s="188"/>
      <c r="D5" s="188"/>
      <c r="E5" s="188"/>
      <c r="F5" s="188"/>
      <c r="G5" s="188"/>
      <c r="H5" s="188"/>
      <c r="I5" s="107"/>
    </row>
    <row r="6" spans="2:9" ht="12.75" customHeight="1">
      <c r="B6" s="82"/>
      <c r="C6" s="82"/>
      <c r="D6" s="82"/>
      <c r="E6" s="82"/>
      <c r="F6" s="82"/>
      <c r="G6" s="82"/>
      <c r="H6" s="82"/>
      <c r="I6" s="82"/>
    </row>
    <row r="7" spans="1:8" ht="12.75" customHeight="1">
      <c r="A7" s="83"/>
      <c r="B7" s="83"/>
      <c r="C7" s="83"/>
      <c r="D7" s="83"/>
      <c r="E7" s="83"/>
      <c r="F7" s="84"/>
      <c r="G7" s="79" t="s">
        <v>751</v>
      </c>
      <c r="H7" s="79"/>
    </row>
    <row r="8" spans="1:8" ht="12.75" customHeight="1">
      <c r="A8" s="181" t="s">
        <v>220</v>
      </c>
      <c r="B8" s="181" t="s">
        <v>8</v>
      </c>
      <c r="C8" s="181" t="s">
        <v>389</v>
      </c>
      <c r="D8" s="183" t="s">
        <v>390</v>
      </c>
      <c r="E8" s="185" t="s">
        <v>641</v>
      </c>
      <c r="F8" s="181" t="s">
        <v>602</v>
      </c>
      <c r="G8" s="187" t="s">
        <v>642</v>
      </c>
      <c r="H8" s="187" t="s">
        <v>224</v>
      </c>
    </row>
    <row r="9" spans="1:8" ht="33" customHeight="1">
      <c r="A9" s="182"/>
      <c r="B9" s="182"/>
      <c r="C9" s="182"/>
      <c r="D9" s="184"/>
      <c r="E9" s="186"/>
      <c r="F9" s="182"/>
      <c r="G9" s="187"/>
      <c r="H9" s="187"/>
    </row>
    <row r="10" spans="1:8" ht="12.75" customHeight="1">
      <c r="A10" s="85" t="s">
        <v>643</v>
      </c>
      <c r="B10" s="85" t="s">
        <v>603</v>
      </c>
      <c r="C10" s="85" t="s">
        <v>392</v>
      </c>
      <c r="D10" s="86" t="s">
        <v>393</v>
      </c>
      <c r="E10" s="87" t="s">
        <v>394</v>
      </c>
      <c r="F10" s="87" t="s">
        <v>644</v>
      </c>
      <c r="G10" s="88"/>
      <c r="H10" s="88"/>
    </row>
    <row r="11" spans="1:8" ht="21.75">
      <c r="A11" s="89" t="s">
        <v>643</v>
      </c>
      <c r="B11" s="90" t="s">
        <v>123</v>
      </c>
      <c r="C11" s="91" t="s">
        <v>124</v>
      </c>
      <c r="D11" s="91"/>
      <c r="E11" s="91"/>
      <c r="F11" s="92">
        <f>F12+F166+F172+F211+F226</f>
        <v>508671.50000000006</v>
      </c>
      <c r="G11" s="92">
        <f>G12+G166+G172+G211+G226</f>
        <v>266173.5</v>
      </c>
      <c r="H11" s="92">
        <f>G11/F11*100</f>
        <v>52.32718955160648</v>
      </c>
    </row>
    <row r="12" spans="1:8" ht="22.5">
      <c r="A12" s="93">
        <f>A11+1</f>
        <v>2</v>
      </c>
      <c r="B12" s="94" t="s">
        <v>645</v>
      </c>
      <c r="C12" s="95" t="s">
        <v>125</v>
      </c>
      <c r="D12" s="95"/>
      <c r="E12" s="95"/>
      <c r="F12" s="96">
        <f>F13+F24+F37+F46+F55+F64+F69+F82+F91+F104+F121+F138+F151+F156+F161</f>
        <v>481930.80000000005</v>
      </c>
      <c r="G12" s="96">
        <f>G13+G24+G37+G46+G55+G64+G69+G82+G91+G104+G121+G138+G151+G156+G161</f>
        <v>253060.1</v>
      </c>
      <c r="H12" s="97">
        <f aca="true" t="shared" si="0" ref="H12:H75">G12/F12*100</f>
        <v>52.50963416324501</v>
      </c>
    </row>
    <row r="13" spans="1:8" ht="78.75">
      <c r="A13" s="93">
        <f aca="true" t="shared" si="1" ref="A13:A76">A12+1</f>
        <v>3</v>
      </c>
      <c r="B13" s="98" t="s">
        <v>646</v>
      </c>
      <c r="C13" s="95" t="s">
        <v>126</v>
      </c>
      <c r="D13" s="95"/>
      <c r="E13" s="95"/>
      <c r="F13" s="97">
        <f>F14+F19</f>
        <v>6507.6</v>
      </c>
      <c r="G13" s="97">
        <f>G14+G19</f>
        <v>2995.2</v>
      </c>
      <c r="H13" s="97">
        <f t="shared" si="0"/>
        <v>46.02618476857827</v>
      </c>
    </row>
    <row r="14" spans="1:8" ht="56.25">
      <c r="A14" s="93">
        <f t="shared" si="1"/>
        <v>4</v>
      </c>
      <c r="B14" s="94" t="s">
        <v>512</v>
      </c>
      <c r="C14" s="95" t="s">
        <v>126</v>
      </c>
      <c r="D14" s="95" t="s">
        <v>513</v>
      </c>
      <c r="E14" s="95"/>
      <c r="F14" s="97">
        <f>F15</f>
        <v>2259.3</v>
      </c>
      <c r="G14" s="97">
        <f>G15</f>
        <v>955.0999999999999</v>
      </c>
      <c r="H14" s="97">
        <f t="shared" si="0"/>
        <v>42.27415571194617</v>
      </c>
    </row>
    <row r="15" spans="1:8" ht="11.25">
      <c r="A15" s="93">
        <f t="shared" si="1"/>
        <v>5</v>
      </c>
      <c r="B15" s="94" t="s">
        <v>61</v>
      </c>
      <c r="C15" s="95" t="s">
        <v>126</v>
      </c>
      <c r="D15" s="95" t="s">
        <v>273</v>
      </c>
      <c r="E15" s="95"/>
      <c r="F15" s="96">
        <v>2259.3</v>
      </c>
      <c r="G15" s="97">
        <f>G16</f>
        <v>955.0999999999999</v>
      </c>
      <c r="H15" s="97">
        <f t="shared" si="0"/>
        <v>42.27415571194617</v>
      </c>
    </row>
    <row r="16" spans="1:8" ht="11.25">
      <c r="A16" s="93">
        <f t="shared" si="1"/>
        <v>6</v>
      </c>
      <c r="B16" s="94" t="s">
        <v>604</v>
      </c>
      <c r="C16" s="95" t="s">
        <v>126</v>
      </c>
      <c r="D16" s="95" t="s">
        <v>273</v>
      </c>
      <c r="E16" s="95" t="s">
        <v>605</v>
      </c>
      <c r="F16" s="96">
        <v>2259.3</v>
      </c>
      <c r="G16" s="97">
        <f>G17+G18</f>
        <v>955.0999999999999</v>
      </c>
      <c r="H16" s="97">
        <f t="shared" si="0"/>
        <v>42.27415571194617</v>
      </c>
    </row>
    <row r="17" spans="1:8" ht="11.25">
      <c r="A17" s="93">
        <f t="shared" si="1"/>
        <v>7</v>
      </c>
      <c r="B17" s="94" t="s">
        <v>409</v>
      </c>
      <c r="C17" s="95" t="s">
        <v>126</v>
      </c>
      <c r="D17" s="95" t="s">
        <v>273</v>
      </c>
      <c r="E17" s="95" t="s">
        <v>410</v>
      </c>
      <c r="F17" s="96">
        <v>1804.6</v>
      </c>
      <c r="G17" s="97">
        <v>741.8</v>
      </c>
      <c r="H17" s="97">
        <f t="shared" si="0"/>
        <v>41.10606228527097</v>
      </c>
    </row>
    <row r="18" spans="1:8" ht="11.25">
      <c r="A18" s="93">
        <f t="shared" si="1"/>
        <v>8</v>
      </c>
      <c r="B18" s="94" t="s">
        <v>411</v>
      </c>
      <c r="C18" s="95" t="s">
        <v>126</v>
      </c>
      <c r="D18" s="95" t="s">
        <v>273</v>
      </c>
      <c r="E18" s="95" t="s">
        <v>412</v>
      </c>
      <c r="F18" s="96">
        <v>454.7</v>
      </c>
      <c r="G18" s="97">
        <v>213.3</v>
      </c>
      <c r="H18" s="97">
        <f t="shared" si="0"/>
        <v>46.91005058280185</v>
      </c>
    </row>
    <row r="19" spans="1:8" ht="22.5">
      <c r="A19" s="93">
        <f t="shared" si="1"/>
        <v>9</v>
      </c>
      <c r="B19" s="94" t="s">
        <v>69</v>
      </c>
      <c r="C19" s="95" t="s">
        <v>126</v>
      </c>
      <c r="D19" s="95" t="s">
        <v>70</v>
      </c>
      <c r="E19" s="95"/>
      <c r="F19" s="97">
        <f>F20</f>
        <v>4248.3</v>
      </c>
      <c r="G19" s="97">
        <f>G20</f>
        <v>2040.1</v>
      </c>
      <c r="H19" s="97">
        <f t="shared" si="0"/>
        <v>48.02156156580279</v>
      </c>
    </row>
    <row r="20" spans="1:8" ht="11.25">
      <c r="A20" s="93">
        <f t="shared" si="1"/>
        <v>10</v>
      </c>
      <c r="B20" s="94" t="s">
        <v>71</v>
      </c>
      <c r="C20" s="95" t="s">
        <v>126</v>
      </c>
      <c r="D20" s="95" t="s">
        <v>72</v>
      </c>
      <c r="E20" s="95"/>
      <c r="F20" s="96">
        <v>4248.3</v>
      </c>
      <c r="G20" s="97">
        <f>G21</f>
        <v>2040.1</v>
      </c>
      <c r="H20" s="97">
        <f t="shared" si="0"/>
        <v>48.02156156580279</v>
      </c>
    </row>
    <row r="21" spans="1:8" ht="11.25">
      <c r="A21" s="93">
        <f t="shared" si="1"/>
        <v>11</v>
      </c>
      <c r="B21" s="94" t="s">
        <v>604</v>
      </c>
      <c r="C21" s="95" t="s">
        <v>126</v>
      </c>
      <c r="D21" s="95" t="s">
        <v>72</v>
      </c>
      <c r="E21" s="95" t="s">
        <v>605</v>
      </c>
      <c r="F21" s="96">
        <v>4248.3</v>
      </c>
      <c r="G21" s="97">
        <f>G22+G23</f>
        <v>2040.1</v>
      </c>
      <c r="H21" s="97">
        <f t="shared" si="0"/>
        <v>48.02156156580279</v>
      </c>
    </row>
    <row r="22" spans="1:8" ht="11.25">
      <c r="A22" s="93">
        <f t="shared" si="1"/>
        <v>12</v>
      </c>
      <c r="B22" s="94" t="s">
        <v>409</v>
      </c>
      <c r="C22" s="95" t="s">
        <v>126</v>
      </c>
      <c r="D22" s="95" t="s">
        <v>72</v>
      </c>
      <c r="E22" s="95" t="s">
        <v>410</v>
      </c>
      <c r="F22" s="96">
        <v>1311.6</v>
      </c>
      <c r="G22" s="97">
        <v>534</v>
      </c>
      <c r="H22" s="97">
        <f t="shared" si="0"/>
        <v>40.71363220494053</v>
      </c>
    </row>
    <row r="23" spans="1:8" ht="11.25">
      <c r="A23" s="93">
        <f t="shared" si="1"/>
        <v>13</v>
      </c>
      <c r="B23" s="94" t="s">
        <v>411</v>
      </c>
      <c r="C23" s="95" t="s">
        <v>126</v>
      </c>
      <c r="D23" s="95" t="s">
        <v>72</v>
      </c>
      <c r="E23" s="95" t="s">
        <v>412</v>
      </c>
      <c r="F23" s="96">
        <v>2936.6</v>
      </c>
      <c r="G23" s="97">
        <v>1506.1</v>
      </c>
      <c r="H23" s="97">
        <f t="shared" si="0"/>
        <v>51.28720288769325</v>
      </c>
    </row>
    <row r="24" spans="1:8" ht="112.5">
      <c r="A24" s="93">
        <f t="shared" si="1"/>
        <v>14</v>
      </c>
      <c r="B24" s="98" t="s">
        <v>647</v>
      </c>
      <c r="C24" s="95" t="s">
        <v>648</v>
      </c>
      <c r="D24" s="95"/>
      <c r="E24" s="95"/>
      <c r="F24" s="96">
        <f>F25+F29+F33</f>
        <v>1247.8000000000002</v>
      </c>
      <c r="G24" s="97"/>
      <c r="H24" s="97">
        <f t="shared" si="0"/>
        <v>0</v>
      </c>
    </row>
    <row r="25" spans="1:8" ht="22.5">
      <c r="A25" s="93">
        <f t="shared" si="1"/>
        <v>15</v>
      </c>
      <c r="B25" s="94" t="s">
        <v>517</v>
      </c>
      <c r="C25" s="95" t="s">
        <v>648</v>
      </c>
      <c r="D25" s="95" t="s">
        <v>518</v>
      </c>
      <c r="E25" s="95"/>
      <c r="F25" s="96">
        <v>49.3</v>
      </c>
      <c r="G25" s="97"/>
      <c r="H25" s="97">
        <f t="shared" si="0"/>
        <v>0</v>
      </c>
    </row>
    <row r="26" spans="1:8" ht="22.5">
      <c r="A26" s="93">
        <f t="shared" si="1"/>
        <v>16</v>
      </c>
      <c r="B26" s="94" t="s">
        <v>519</v>
      </c>
      <c r="C26" s="95" t="s">
        <v>648</v>
      </c>
      <c r="D26" s="95" t="s">
        <v>520</v>
      </c>
      <c r="E26" s="95"/>
      <c r="F26" s="96">
        <v>49.3</v>
      </c>
      <c r="G26" s="97"/>
      <c r="H26" s="97">
        <f t="shared" si="0"/>
        <v>0</v>
      </c>
    </row>
    <row r="27" spans="1:8" ht="11.25">
      <c r="A27" s="93">
        <f t="shared" si="1"/>
        <v>17</v>
      </c>
      <c r="B27" s="94" t="s">
        <v>604</v>
      </c>
      <c r="C27" s="95" t="s">
        <v>648</v>
      </c>
      <c r="D27" s="95" t="s">
        <v>520</v>
      </c>
      <c r="E27" s="95" t="s">
        <v>605</v>
      </c>
      <c r="F27" s="96">
        <v>49.3</v>
      </c>
      <c r="G27" s="97"/>
      <c r="H27" s="97">
        <f t="shared" si="0"/>
        <v>0</v>
      </c>
    </row>
    <row r="28" spans="1:8" ht="11.25">
      <c r="A28" s="93">
        <f t="shared" si="1"/>
        <v>18</v>
      </c>
      <c r="B28" s="94" t="s">
        <v>411</v>
      </c>
      <c r="C28" s="95" t="s">
        <v>648</v>
      </c>
      <c r="D28" s="95" t="s">
        <v>520</v>
      </c>
      <c r="E28" s="95" t="s">
        <v>412</v>
      </c>
      <c r="F28" s="96">
        <v>49.3</v>
      </c>
      <c r="G28" s="97"/>
      <c r="H28" s="97">
        <f t="shared" si="0"/>
        <v>0</v>
      </c>
    </row>
    <row r="29" spans="1:8" ht="11.25">
      <c r="A29" s="93">
        <f t="shared" si="1"/>
        <v>19</v>
      </c>
      <c r="B29" s="94" t="s">
        <v>46</v>
      </c>
      <c r="C29" s="95" t="s">
        <v>648</v>
      </c>
      <c r="D29" s="95" t="s">
        <v>397</v>
      </c>
      <c r="E29" s="95"/>
      <c r="F29" s="96">
        <v>994.1</v>
      </c>
      <c r="G29" s="97"/>
      <c r="H29" s="97">
        <f t="shared" si="0"/>
        <v>0</v>
      </c>
    </row>
    <row r="30" spans="1:8" ht="11.25">
      <c r="A30" s="93">
        <f t="shared" si="1"/>
        <v>20</v>
      </c>
      <c r="B30" s="94" t="s">
        <v>225</v>
      </c>
      <c r="C30" s="95" t="s">
        <v>648</v>
      </c>
      <c r="D30" s="95" t="s">
        <v>47</v>
      </c>
      <c r="E30" s="95"/>
      <c r="F30" s="96">
        <v>994.1</v>
      </c>
      <c r="G30" s="97"/>
      <c r="H30" s="97">
        <f t="shared" si="0"/>
        <v>0</v>
      </c>
    </row>
    <row r="31" spans="1:8" ht="11.25">
      <c r="A31" s="93">
        <f t="shared" si="1"/>
        <v>21</v>
      </c>
      <c r="B31" s="94" t="s">
        <v>604</v>
      </c>
      <c r="C31" s="95" t="s">
        <v>648</v>
      </c>
      <c r="D31" s="95" t="s">
        <v>47</v>
      </c>
      <c r="E31" s="95" t="s">
        <v>605</v>
      </c>
      <c r="F31" s="96">
        <v>994.1</v>
      </c>
      <c r="G31" s="97"/>
      <c r="H31" s="97">
        <f t="shared" si="0"/>
        <v>0</v>
      </c>
    </row>
    <row r="32" spans="1:8" ht="11.25">
      <c r="A32" s="93">
        <f t="shared" si="1"/>
        <v>22</v>
      </c>
      <c r="B32" s="94" t="s">
        <v>411</v>
      </c>
      <c r="C32" s="95" t="s">
        <v>648</v>
      </c>
      <c r="D32" s="95" t="s">
        <v>47</v>
      </c>
      <c r="E32" s="95" t="s">
        <v>412</v>
      </c>
      <c r="F32" s="96">
        <v>994.1</v>
      </c>
      <c r="G32" s="97"/>
      <c r="H32" s="97">
        <f t="shared" si="0"/>
        <v>0</v>
      </c>
    </row>
    <row r="33" spans="1:8" ht="22.5">
      <c r="A33" s="93">
        <f t="shared" si="1"/>
        <v>23</v>
      </c>
      <c r="B33" s="94" t="s">
        <v>69</v>
      </c>
      <c r="C33" s="95" t="s">
        <v>648</v>
      </c>
      <c r="D33" s="95" t="s">
        <v>70</v>
      </c>
      <c r="E33" s="95"/>
      <c r="F33" s="96">
        <v>204.4</v>
      </c>
      <c r="G33" s="97"/>
      <c r="H33" s="97">
        <f t="shared" si="0"/>
        <v>0</v>
      </c>
    </row>
    <row r="34" spans="1:8" ht="11.25">
      <c r="A34" s="93">
        <f t="shared" si="1"/>
        <v>24</v>
      </c>
      <c r="B34" s="94" t="s">
        <v>71</v>
      </c>
      <c r="C34" s="95" t="s">
        <v>648</v>
      </c>
      <c r="D34" s="95" t="s">
        <v>72</v>
      </c>
      <c r="E34" s="95"/>
      <c r="F34" s="96">
        <v>204.4</v>
      </c>
      <c r="G34" s="97"/>
      <c r="H34" s="97">
        <f t="shared" si="0"/>
        <v>0</v>
      </c>
    </row>
    <row r="35" spans="1:8" ht="11.25">
      <c r="A35" s="93">
        <f t="shared" si="1"/>
        <v>25</v>
      </c>
      <c r="B35" s="94" t="s">
        <v>604</v>
      </c>
      <c r="C35" s="95" t="s">
        <v>648</v>
      </c>
      <c r="D35" s="95" t="s">
        <v>72</v>
      </c>
      <c r="E35" s="95" t="s">
        <v>605</v>
      </c>
      <c r="F35" s="96">
        <v>204.4</v>
      </c>
      <c r="G35" s="97"/>
      <c r="H35" s="97">
        <f t="shared" si="0"/>
        <v>0</v>
      </c>
    </row>
    <row r="36" spans="1:8" ht="11.25">
      <c r="A36" s="93">
        <f t="shared" si="1"/>
        <v>26</v>
      </c>
      <c r="B36" s="94" t="s">
        <v>411</v>
      </c>
      <c r="C36" s="95" t="s">
        <v>648</v>
      </c>
      <c r="D36" s="95" t="s">
        <v>72</v>
      </c>
      <c r="E36" s="95" t="s">
        <v>412</v>
      </c>
      <c r="F36" s="96">
        <v>204.4</v>
      </c>
      <c r="G36" s="97"/>
      <c r="H36" s="97">
        <f t="shared" si="0"/>
        <v>0</v>
      </c>
    </row>
    <row r="37" spans="1:8" ht="123.75">
      <c r="A37" s="93">
        <f t="shared" si="1"/>
        <v>27</v>
      </c>
      <c r="B37" s="98" t="s">
        <v>649</v>
      </c>
      <c r="C37" s="95" t="s">
        <v>167</v>
      </c>
      <c r="D37" s="95"/>
      <c r="E37" s="95"/>
      <c r="F37" s="97">
        <f>F38+F42</f>
        <v>48</v>
      </c>
      <c r="G37" s="97">
        <f>G38+G42</f>
        <v>22.6</v>
      </c>
      <c r="H37" s="97">
        <f t="shared" si="0"/>
        <v>47.083333333333336</v>
      </c>
    </row>
    <row r="38" spans="1:8" ht="22.5">
      <c r="A38" s="93">
        <f t="shared" si="1"/>
        <v>28</v>
      </c>
      <c r="B38" s="94" t="s">
        <v>517</v>
      </c>
      <c r="C38" s="95" t="s">
        <v>167</v>
      </c>
      <c r="D38" s="95" t="s">
        <v>518</v>
      </c>
      <c r="E38" s="95"/>
      <c r="F38" s="96">
        <v>17.4</v>
      </c>
      <c r="G38" s="97">
        <f>G39</f>
        <v>8</v>
      </c>
      <c r="H38" s="97">
        <f t="shared" si="0"/>
        <v>45.97701149425288</v>
      </c>
    </row>
    <row r="39" spans="1:8" ht="22.5">
      <c r="A39" s="93">
        <f t="shared" si="1"/>
        <v>29</v>
      </c>
      <c r="B39" s="94" t="s">
        <v>519</v>
      </c>
      <c r="C39" s="95" t="s">
        <v>167</v>
      </c>
      <c r="D39" s="95" t="s">
        <v>520</v>
      </c>
      <c r="E39" s="95"/>
      <c r="F39" s="96">
        <v>17.4</v>
      </c>
      <c r="G39" s="97">
        <v>8</v>
      </c>
      <c r="H39" s="97">
        <f t="shared" si="0"/>
        <v>45.97701149425288</v>
      </c>
    </row>
    <row r="40" spans="1:8" ht="11.25">
      <c r="A40" s="93">
        <f t="shared" si="1"/>
        <v>30</v>
      </c>
      <c r="B40" s="94" t="s">
        <v>606</v>
      </c>
      <c r="C40" s="95" t="s">
        <v>167</v>
      </c>
      <c r="D40" s="95" t="s">
        <v>520</v>
      </c>
      <c r="E40" s="95" t="s">
        <v>404</v>
      </c>
      <c r="F40" s="96">
        <v>17.4</v>
      </c>
      <c r="G40" s="97">
        <v>8</v>
      </c>
      <c r="H40" s="97">
        <f t="shared" si="0"/>
        <v>45.97701149425288</v>
      </c>
    </row>
    <row r="41" spans="1:8" ht="11.25">
      <c r="A41" s="93">
        <f t="shared" si="1"/>
        <v>31</v>
      </c>
      <c r="B41" s="94" t="s">
        <v>405</v>
      </c>
      <c r="C41" s="95" t="s">
        <v>167</v>
      </c>
      <c r="D41" s="95" t="s">
        <v>520</v>
      </c>
      <c r="E41" s="95" t="s">
        <v>406</v>
      </c>
      <c r="F41" s="96">
        <v>17.4</v>
      </c>
      <c r="G41" s="97">
        <v>8</v>
      </c>
      <c r="H41" s="97">
        <f t="shared" si="0"/>
        <v>45.97701149425288</v>
      </c>
    </row>
    <row r="42" spans="1:8" ht="22.5">
      <c r="A42" s="93">
        <f t="shared" si="1"/>
        <v>32</v>
      </c>
      <c r="B42" s="94" t="s">
        <v>69</v>
      </c>
      <c r="C42" s="95" t="s">
        <v>167</v>
      </c>
      <c r="D42" s="95" t="s">
        <v>70</v>
      </c>
      <c r="E42" s="95"/>
      <c r="F42" s="96">
        <v>30.6</v>
      </c>
      <c r="G42" s="97">
        <v>14.6</v>
      </c>
      <c r="H42" s="97">
        <f t="shared" si="0"/>
        <v>47.71241830065359</v>
      </c>
    </row>
    <row r="43" spans="1:8" ht="11.25">
      <c r="A43" s="93">
        <f t="shared" si="1"/>
        <v>33</v>
      </c>
      <c r="B43" s="94" t="s">
        <v>71</v>
      </c>
      <c r="C43" s="95" t="s">
        <v>167</v>
      </c>
      <c r="D43" s="95" t="s">
        <v>72</v>
      </c>
      <c r="E43" s="95"/>
      <c r="F43" s="96">
        <v>30.6</v>
      </c>
      <c r="G43" s="97">
        <v>14.6</v>
      </c>
      <c r="H43" s="97">
        <f t="shared" si="0"/>
        <v>47.71241830065359</v>
      </c>
    </row>
    <row r="44" spans="1:8" ht="11.25">
      <c r="A44" s="93">
        <f t="shared" si="1"/>
        <v>34</v>
      </c>
      <c r="B44" s="94" t="s">
        <v>606</v>
      </c>
      <c r="C44" s="95" t="s">
        <v>167</v>
      </c>
      <c r="D44" s="95" t="s">
        <v>72</v>
      </c>
      <c r="E44" s="95" t="s">
        <v>404</v>
      </c>
      <c r="F44" s="96">
        <v>30.6</v>
      </c>
      <c r="G44" s="97">
        <v>14.6</v>
      </c>
      <c r="H44" s="97">
        <f t="shared" si="0"/>
        <v>47.71241830065359</v>
      </c>
    </row>
    <row r="45" spans="1:8" ht="11.25">
      <c r="A45" s="93">
        <f t="shared" si="1"/>
        <v>35</v>
      </c>
      <c r="B45" s="94" t="s">
        <v>405</v>
      </c>
      <c r="C45" s="95" t="s">
        <v>167</v>
      </c>
      <c r="D45" s="95" t="s">
        <v>72</v>
      </c>
      <c r="E45" s="95" t="s">
        <v>406</v>
      </c>
      <c r="F45" s="96">
        <v>30.6</v>
      </c>
      <c r="G45" s="97">
        <v>14.6</v>
      </c>
      <c r="H45" s="97">
        <f t="shared" si="0"/>
        <v>47.71241830065359</v>
      </c>
    </row>
    <row r="46" spans="1:8" ht="78.75">
      <c r="A46" s="93">
        <f t="shared" si="1"/>
        <v>36</v>
      </c>
      <c r="B46" s="98" t="s">
        <v>169</v>
      </c>
      <c r="C46" s="95" t="s">
        <v>170</v>
      </c>
      <c r="D46" s="95"/>
      <c r="E46" s="95"/>
      <c r="F46" s="97">
        <f>F47+F51</f>
        <v>698.5</v>
      </c>
      <c r="G46" s="97">
        <f>G47+G51</f>
        <v>540.9</v>
      </c>
      <c r="H46" s="97">
        <f t="shared" si="0"/>
        <v>77.43736578382247</v>
      </c>
    </row>
    <row r="47" spans="1:8" ht="22.5">
      <c r="A47" s="93">
        <f t="shared" si="1"/>
        <v>37</v>
      </c>
      <c r="B47" s="94" t="s">
        <v>517</v>
      </c>
      <c r="C47" s="95" t="s">
        <v>170</v>
      </c>
      <c r="D47" s="95" t="s">
        <v>518</v>
      </c>
      <c r="E47" s="95"/>
      <c r="F47" s="96">
        <v>9</v>
      </c>
      <c r="G47" s="97">
        <v>5.4</v>
      </c>
      <c r="H47" s="97">
        <f t="shared" si="0"/>
        <v>60.00000000000001</v>
      </c>
    </row>
    <row r="48" spans="1:8" ht="22.5">
      <c r="A48" s="93">
        <f t="shared" si="1"/>
        <v>38</v>
      </c>
      <c r="B48" s="94" t="s">
        <v>519</v>
      </c>
      <c r="C48" s="95" t="s">
        <v>170</v>
      </c>
      <c r="D48" s="95" t="s">
        <v>520</v>
      </c>
      <c r="E48" s="95"/>
      <c r="F48" s="96">
        <v>9</v>
      </c>
      <c r="G48" s="97">
        <v>5.4</v>
      </c>
      <c r="H48" s="97">
        <f t="shared" si="0"/>
        <v>60.00000000000001</v>
      </c>
    </row>
    <row r="49" spans="1:8" ht="11.25">
      <c r="A49" s="93">
        <f t="shared" si="1"/>
        <v>39</v>
      </c>
      <c r="B49" s="94" t="s">
        <v>606</v>
      </c>
      <c r="C49" s="95" t="s">
        <v>170</v>
      </c>
      <c r="D49" s="95" t="s">
        <v>520</v>
      </c>
      <c r="E49" s="95" t="s">
        <v>404</v>
      </c>
      <c r="F49" s="96">
        <v>9</v>
      </c>
      <c r="G49" s="97">
        <v>5.4</v>
      </c>
      <c r="H49" s="97">
        <f t="shared" si="0"/>
        <v>60.00000000000001</v>
      </c>
    </row>
    <row r="50" spans="1:8" ht="11.25">
      <c r="A50" s="93">
        <f t="shared" si="1"/>
        <v>40</v>
      </c>
      <c r="B50" s="94" t="s">
        <v>237</v>
      </c>
      <c r="C50" s="95" t="s">
        <v>170</v>
      </c>
      <c r="D50" s="95" t="s">
        <v>520</v>
      </c>
      <c r="E50" s="95" t="s">
        <v>238</v>
      </c>
      <c r="F50" s="96">
        <v>9</v>
      </c>
      <c r="G50" s="97">
        <v>5.4</v>
      </c>
      <c r="H50" s="97">
        <f t="shared" si="0"/>
        <v>60.00000000000001</v>
      </c>
    </row>
    <row r="51" spans="1:8" ht="11.25">
      <c r="A51" s="93">
        <f t="shared" si="1"/>
        <v>41</v>
      </c>
      <c r="B51" s="94" t="s">
        <v>109</v>
      </c>
      <c r="C51" s="95" t="s">
        <v>170</v>
      </c>
      <c r="D51" s="95" t="s">
        <v>110</v>
      </c>
      <c r="E51" s="95"/>
      <c r="F51" s="96">
        <v>689.5</v>
      </c>
      <c r="G51" s="97">
        <v>535.5</v>
      </c>
      <c r="H51" s="97">
        <f t="shared" si="0"/>
        <v>77.66497461928934</v>
      </c>
    </row>
    <row r="52" spans="1:8" ht="22.5">
      <c r="A52" s="93">
        <f t="shared" si="1"/>
        <v>42</v>
      </c>
      <c r="B52" s="94" t="s">
        <v>111</v>
      </c>
      <c r="C52" s="95" t="s">
        <v>170</v>
      </c>
      <c r="D52" s="95" t="s">
        <v>112</v>
      </c>
      <c r="E52" s="95"/>
      <c r="F52" s="96">
        <v>689.5</v>
      </c>
      <c r="G52" s="97">
        <v>535.5</v>
      </c>
      <c r="H52" s="97">
        <f t="shared" si="0"/>
        <v>77.66497461928934</v>
      </c>
    </row>
    <row r="53" spans="1:8" ht="11.25">
      <c r="A53" s="93">
        <f t="shared" si="1"/>
        <v>43</v>
      </c>
      <c r="B53" s="94" t="s">
        <v>606</v>
      </c>
      <c r="C53" s="95" t="s">
        <v>170</v>
      </c>
      <c r="D53" s="95" t="s">
        <v>112</v>
      </c>
      <c r="E53" s="95" t="s">
        <v>404</v>
      </c>
      <c r="F53" s="96">
        <v>689.5</v>
      </c>
      <c r="G53" s="97">
        <v>535.5</v>
      </c>
      <c r="H53" s="97">
        <f t="shared" si="0"/>
        <v>77.66497461928934</v>
      </c>
    </row>
    <row r="54" spans="1:8" ht="11.25">
      <c r="A54" s="93">
        <f t="shared" si="1"/>
        <v>44</v>
      </c>
      <c r="B54" s="94" t="s">
        <v>237</v>
      </c>
      <c r="C54" s="95" t="s">
        <v>170</v>
      </c>
      <c r="D54" s="95" t="s">
        <v>112</v>
      </c>
      <c r="E54" s="95" t="s">
        <v>238</v>
      </c>
      <c r="F54" s="96">
        <v>689.5</v>
      </c>
      <c r="G54" s="97">
        <v>535.5</v>
      </c>
      <c r="H54" s="97">
        <f t="shared" si="0"/>
        <v>77.66497461928934</v>
      </c>
    </row>
    <row r="55" spans="1:8" ht="90">
      <c r="A55" s="93">
        <f t="shared" si="1"/>
        <v>45</v>
      </c>
      <c r="B55" s="98" t="s">
        <v>127</v>
      </c>
      <c r="C55" s="95" t="s">
        <v>128</v>
      </c>
      <c r="D55" s="95"/>
      <c r="E55" s="95"/>
      <c r="F55" s="97">
        <f>F56+F60</f>
        <v>3717.5</v>
      </c>
      <c r="G55" s="97">
        <f>G56+G60</f>
        <v>1711.1</v>
      </c>
      <c r="H55" s="97">
        <f t="shared" si="0"/>
        <v>46.02824478816409</v>
      </c>
    </row>
    <row r="56" spans="1:8" ht="56.25">
      <c r="A56" s="93">
        <f t="shared" si="1"/>
        <v>46</v>
      </c>
      <c r="B56" s="94" t="s">
        <v>512</v>
      </c>
      <c r="C56" s="95" t="s">
        <v>128</v>
      </c>
      <c r="D56" s="95" t="s">
        <v>513</v>
      </c>
      <c r="E56" s="95"/>
      <c r="F56" s="96">
        <v>2039.8</v>
      </c>
      <c r="G56" s="97">
        <v>956.3</v>
      </c>
      <c r="H56" s="97">
        <f t="shared" si="0"/>
        <v>46.88204725953525</v>
      </c>
    </row>
    <row r="57" spans="1:8" ht="11.25">
      <c r="A57" s="93">
        <f t="shared" si="1"/>
        <v>47</v>
      </c>
      <c r="B57" s="94" t="s">
        <v>61</v>
      </c>
      <c r="C57" s="95" t="s">
        <v>128</v>
      </c>
      <c r="D57" s="95" t="s">
        <v>273</v>
      </c>
      <c r="E57" s="95"/>
      <c r="F57" s="96">
        <v>2039.8</v>
      </c>
      <c r="G57" s="97">
        <v>956.3</v>
      </c>
      <c r="H57" s="97">
        <f t="shared" si="0"/>
        <v>46.88204725953525</v>
      </c>
    </row>
    <row r="58" spans="1:8" ht="11.25">
      <c r="A58" s="93">
        <f t="shared" si="1"/>
        <v>48</v>
      </c>
      <c r="B58" s="94" t="s">
        <v>604</v>
      </c>
      <c r="C58" s="95" t="s">
        <v>128</v>
      </c>
      <c r="D58" s="95" t="s">
        <v>273</v>
      </c>
      <c r="E58" s="95" t="s">
        <v>605</v>
      </c>
      <c r="F58" s="96">
        <v>2039.8</v>
      </c>
      <c r="G58" s="97">
        <v>956.3</v>
      </c>
      <c r="H58" s="97">
        <f t="shared" si="0"/>
        <v>46.88204725953525</v>
      </c>
    </row>
    <row r="59" spans="1:8" ht="11.25">
      <c r="A59" s="93">
        <f t="shared" si="1"/>
        <v>49</v>
      </c>
      <c r="B59" s="94" t="s">
        <v>409</v>
      </c>
      <c r="C59" s="95" t="s">
        <v>128</v>
      </c>
      <c r="D59" s="95" t="s">
        <v>273</v>
      </c>
      <c r="E59" s="95" t="s">
        <v>410</v>
      </c>
      <c r="F59" s="96">
        <v>2039.8</v>
      </c>
      <c r="G59" s="97">
        <v>956.3</v>
      </c>
      <c r="H59" s="97">
        <f t="shared" si="0"/>
        <v>46.88204725953525</v>
      </c>
    </row>
    <row r="60" spans="1:8" ht="22.5">
      <c r="A60" s="93">
        <f t="shared" si="1"/>
        <v>50</v>
      </c>
      <c r="B60" s="94" t="s">
        <v>69</v>
      </c>
      <c r="C60" s="95" t="s">
        <v>128</v>
      </c>
      <c r="D60" s="95" t="s">
        <v>70</v>
      </c>
      <c r="E60" s="95"/>
      <c r="F60" s="96">
        <v>1677.7</v>
      </c>
      <c r="G60" s="97">
        <v>754.8</v>
      </c>
      <c r="H60" s="97">
        <f t="shared" si="0"/>
        <v>44.99016510699171</v>
      </c>
    </row>
    <row r="61" spans="1:8" ht="11.25">
      <c r="A61" s="93">
        <f t="shared" si="1"/>
        <v>51</v>
      </c>
      <c r="B61" s="94" t="s">
        <v>71</v>
      </c>
      <c r="C61" s="95" t="s">
        <v>128</v>
      </c>
      <c r="D61" s="95" t="s">
        <v>72</v>
      </c>
      <c r="E61" s="95"/>
      <c r="F61" s="96">
        <v>1677.7</v>
      </c>
      <c r="G61" s="97">
        <v>754.8</v>
      </c>
      <c r="H61" s="97">
        <f t="shared" si="0"/>
        <v>44.99016510699171</v>
      </c>
    </row>
    <row r="62" spans="1:8" ht="11.25">
      <c r="A62" s="93">
        <f t="shared" si="1"/>
        <v>52</v>
      </c>
      <c r="B62" s="94" t="s">
        <v>604</v>
      </c>
      <c r="C62" s="95" t="s">
        <v>128</v>
      </c>
      <c r="D62" s="95" t="s">
        <v>72</v>
      </c>
      <c r="E62" s="95" t="s">
        <v>605</v>
      </c>
      <c r="F62" s="96">
        <v>1677.7</v>
      </c>
      <c r="G62" s="97">
        <v>754.8</v>
      </c>
      <c r="H62" s="97">
        <f t="shared" si="0"/>
        <v>44.99016510699171</v>
      </c>
    </row>
    <row r="63" spans="1:8" ht="11.25">
      <c r="A63" s="93">
        <f t="shared" si="1"/>
        <v>53</v>
      </c>
      <c r="B63" s="94" t="s">
        <v>409</v>
      </c>
      <c r="C63" s="95" t="s">
        <v>128</v>
      </c>
      <c r="D63" s="95" t="s">
        <v>72</v>
      </c>
      <c r="E63" s="95" t="s">
        <v>410</v>
      </c>
      <c r="F63" s="96">
        <v>1677.7</v>
      </c>
      <c r="G63" s="97">
        <v>754.8</v>
      </c>
      <c r="H63" s="97">
        <f t="shared" si="0"/>
        <v>44.99016510699171</v>
      </c>
    </row>
    <row r="64" spans="1:8" ht="56.25">
      <c r="A64" s="93">
        <f t="shared" si="1"/>
        <v>54</v>
      </c>
      <c r="B64" s="94" t="s">
        <v>650</v>
      </c>
      <c r="C64" s="95" t="s">
        <v>651</v>
      </c>
      <c r="D64" s="95"/>
      <c r="E64" s="95"/>
      <c r="F64" s="96">
        <v>30000</v>
      </c>
      <c r="G64" s="97"/>
      <c r="H64" s="97">
        <f t="shared" si="0"/>
        <v>0</v>
      </c>
    </row>
    <row r="65" spans="1:8" ht="33.75">
      <c r="A65" s="93">
        <f t="shared" si="1"/>
        <v>55</v>
      </c>
      <c r="B65" s="94" t="s">
        <v>652</v>
      </c>
      <c r="C65" s="95" t="s">
        <v>651</v>
      </c>
      <c r="D65" s="95" t="s">
        <v>653</v>
      </c>
      <c r="E65" s="95"/>
      <c r="F65" s="96">
        <v>30000</v>
      </c>
      <c r="G65" s="97"/>
      <c r="H65" s="97">
        <f t="shared" si="0"/>
        <v>0</v>
      </c>
    </row>
    <row r="66" spans="1:8" ht="45">
      <c r="A66" s="93">
        <f t="shared" si="1"/>
        <v>56</v>
      </c>
      <c r="B66" s="94" t="s">
        <v>654</v>
      </c>
      <c r="C66" s="95" t="s">
        <v>651</v>
      </c>
      <c r="D66" s="95" t="s">
        <v>655</v>
      </c>
      <c r="E66" s="95"/>
      <c r="F66" s="96">
        <v>30000</v>
      </c>
      <c r="G66" s="97"/>
      <c r="H66" s="97">
        <f t="shared" si="0"/>
        <v>0</v>
      </c>
    </row>
    <row r="67" spans="1:8" ht="11.25">
      <c r="A67" s="93">
        <f t="shared" si="1"/>
        <v>57</v>
      </c>
      <c r="B67" s="94" t="s">
        <v>604</v>
      </c>
      <c r="C67" s="95" t="s">
        <v>651</v>
      </c>
      <c r="D67" s="95" t="s">
        <v>655</v>
      </c>
      <c r="E67" s="95" t="s">
        <v>605</v>
      </c>
      <c r="F67" s="96">
        <v>30000</v>
      </c>
      <c r="G67" s="97"/>
      <c r="H67" s="97">
        <f t="shared" si="0"/>
        <v>0</v>
      </c>
    </row>
    <row r="68" spans="1:8" ht="11.25">
      <c r="A68" s="93">
        <f t="shared" si="1"/>
        <v>58</v>
      </c>
      <c r="B68" s="94" t="s">
        <v>411</v>
      </c>
      <c r="C68" s="95" t="s">
        <v>651</v>
      </c>
      <c r="D68" s="95" t="s">
        <v>655</v>
      </c>
      <c r="E68" s="95" t="s">
        <v>412</v>
      </c>
      <c r="F68" s="96">
        <v>30000</v>
      </c>
      <c r="G68" s="97"/>
      <c r="H68" s="97">
        <f t="shared" si="0"/>
        <v>0</v>
      </c>
    </row>
    <row r="69" spans="1:8" ht="112.5">
      <c r="A69" s="93">
        <f t="shared" si="1"/>
        <v>59</v>
      </c>
      <c r="B69" s="98" t="s">
        <v>656</v>
      </c>
      <c r="C69" s="95" t="s">
        <v>136</v>
      </c>
      <c r="D69" s="95"/>
      <c r="E69" s="95"/>
      <c r="F69" s="97">
        <f>F70+F74+F78</f>
        <v>169525.1</v>
      </c>
      <c r="G69" s="97">
        <f>G70+G74+G78</f>
        <v>92725.5</v>
      </c>
      <c r="H69" s="97">
        <f t="shared" si="0"/>
        <v>54.69721002966522</v>
      </c>
    </row>
    <row r="70" spans="1:8" ht="56.25">
      <c r="A70" s="93">
        <f t="shared" si="1"/>
        <v>60</v>
      </c>
      <c r="B70" s="94" t="s">
        <v>512</v>
      </c>
      <c r="C70" s="95" t="s">
        <v>136</v>
      </c>
      <c r="D70" s="95" t="s">
        <v>513</v>
      </c>
      <c r="E70" s="95"/>
      <c r="F70" s="96">
        <v>17329.7</v>
      </c>
      <c r="G70" s="97">
        <v>9765.6</v>
      </c>
      <c r="H70" s="97">
        <f t="shared" si="0"/>
        <v>56.351812206789496</v>
      </c>
    </row>
    <row r="71" spans="1:8" ht="11.25">
      <c r="A71" s="93">
        <f t="shared" si="1"/>
        <v>61</v>
      </c>
      <c r="B71" s="94" t="s">
        <v>61</v>
      </c>
      <c r="C71" s="95" t="s">
        <v>136</v>
      </c>
      <c r="D71" s="95" t="s">
        <v>273</v>
      </c>
      <c r="E71" s="95"/>
      <c r="F71" s="96">
        <v>17329.7</v>
      </c>
      <c r="G71" s="97">
        <v>9765.6</v>
      </c>
      <c r="H71" s="97">
        <f t="shared" si="0"/>
        <v>56.351812206789496</v>
      </c>
    </row>
    <row r="72" spans="1:8" ht="11.25">
      <c r="A72" s="93">
        <f t="shared" si="1"/>
        <v>62</v>
      </c>
      <c r="B72" s="94" t="s">
        <v>604</v>
      </c>
      <c r="C72" s="95" t="s">
        <v>136</v>
      </c>
      <c r="D72" s="95" t="s">
        <v>273</v>
      </c>
      <c r="E72" s="95" t="s">
        <v>605</v>
      </c>
      <c r="F72" s="96">
        <v>17329.7</v>
      </c>
      <c r="G72" s="97">
        <v>9765.6</v>
      </c>
      <c r="H72" s="97">
        <f t="shared" si="0"/>
        <v>56.351812206789496</v>
      </c>
    </row>
    <row r="73" spans="1:8" ht="11.25">
      <c r="A73" s="93">
        <f t="shared" si="1"/>
        <v>63</v>
      </c>
      <c r="B73" s="94" t="s">
        <v>411</v>
      </c>
      <c r="C73" s="95" t="s">
        <v>136</v>
      </c>
      <c r="D73" s="95" t="s">
        <v>273</v>
      </c>
      <c r="E73" s="95" t="s">
        <v>412</v>
      </c>
      <c r="F73" s="96">
        <v>17329.7</v>
      </c>
      <c r="G73" s="97">
        <v>9765.6</v>
      </c>
      <c r="H73" s="97">
        <f t="shared" si="0"/>
        <v>56.351812206789496</v>
      </c>
    </row>
    <row r="74" spans="1:8" ht="22.5">
      <c r="A74" s="93">
        <f t="shared" si="1"/>
        <v>64</v>
      </c>
      <c r="B74" s="94" t="s">
        <v>517</v>
      </c>
      <c r="C74" s="95" t="s">
        <v>136</v>
      </c>
      <c r="D74" s="95" t="s">
        <v>518</v>
      </c>
      <c r="E74" s="95"/>
      <c r="F74" s="96">
        <v>729.5</v>
      </c>
      <c r="G74" s="97">
        <v>188.4</v>
      </c>
      <c r="H74" s="97">
        <f t="shared" si="0"/>
        <v>25.82590815627142</v>
      </c>
    </row>
    <row r="75" spans="1:8" ht="22.5">
      <c r="A75" s="93">
        <f t="shared" si="1"/>
        <v>65</v>
      </c>
      <c r="B75" s="94" t="s">
        <v>519</v>
      </c>
      <c r="C75" s="95" t="s">
        <v>136</v>
      </c>
      <c r="D75" s="95" t="s">
        <v>520</v>
      </c>
      <c r="E75" s="95"/>
      <c r="F75" s="96">
        <v>729.5</v>
      </c>
      <c r="G75" s="97">
        <v>188.4</v>
      </c>
      <c r="H75" s="97">
        <f t="shared" si="0"/>
        <v>25.82590815627142</v>
      </c>
    </row>
    <row r="76" spans="1:8" ht="11.25">
      <c r="A76" s="93">
        <f t="shared" si="1"/>
        <v>66</v>
      </c>
      <c r="B76" s="94" t="s">
        <v>604</v>
      </c>
      <c r="C76" s="95" t="s">
        <v>136</v>
      </c>
      <c r="D76" s="95" t="s">
        <v>520</v>
      </c>
      <c r="E76" s="95" t="s">
        <v>605</v>
      </c>
      <c r="F76" s="96">
        <v>729.5</v>
      </c>
      <c r="G76" s="97">
        <v>188.4</v>
      </c>
      <c r="H76" s="97">
        <f aca="true" t="shared" si="2" ref="H76:H139">G76/F76*100</f>
        <v>25.82590815627142</v>
      </c>
    </row>
    <row r="77" spans="1:8" ht="11.25">
      <c r="A77" s="93">
        <f aca="true" t="shared" si="3" ref="A77:A140">A76+1</f>
        <v>67</v>
      </c>
      <c r="B77" s="94" t="s">
        <v>411</v>
      </c>
      <c r="C77" s="95" t="s">
        <v>136</v>
      </c>
      <c r="D77" s="95" t="s">
        <v>520</v>
      </c>
      <c r="E77" s="95" t="s">
        <v>412</v>
      </c>
      <c r="F77" s="96">
        <v>729.5</v>
      </c>
      <c r="G77" s="97">
        <v>188.4</v>
      </c>
      <c r="H77" s="97">
        <f t="shared" si="2"/>
        <v>25.82590815627142</v>
      </c>
    </row>
    <row r="78" spans="1:8" ht="22.5">
      <c r="A78" s="93">
        <f t="shared" si="3"/>
        <v>68</v>
      </c>
      <c r="B78" s="94" t="s">
        <v>69</v>
      </c>
      <c r="C78" s="95" t="s">
        <v>136</v>
      </c>
      <c r="D78" s="95" t="s">
        <v>70</v>
      </c>
      <c r="E78" s="95"/>
      <c r="F78" s="96">
        <v>151465.9</v>
      </c>
      <c r="G78" s="97">
        <f>81869.8+901.7</f>
        <v>82771.5</v>
      </c>
      <c r="H78" s="97">
        <f t="shared" si="2"/>
        <v>54.646953538717305</v>
      </c>
    </row>
    <row r="79" spans="1:8" ht="11.25">
      <c r="A79" s="93">
        <f t="shared" si="3"/>
        <v>69</v>
      </c>
      <c r="B79" s="94" t="s">
        <v>71</v>
      </c>
      <c r="C79" s="95" t="s">
        <v>136</v>
      </c>
      <c r="D79" s="95" t="s">
        <v>72</v>
      </c>
      <c r="E79" s="95"/>
      <c r="F79" s="96">
        <v>151465.9</v>
      </c>
      <c r="G79" s="97">
        <f>81869.8+901.7</f>
        <v>82771.5</v>
      </c>
      <c r="H79" s="97">
        <f t="shared" si="2"/>
        <v>54.646953538717305</v>
      </c>
    </row>
    <row r="80" spans="1:8" ht="11.25">
      <c r="A80" s="93">
        <f t="shared" si="3"/>
        <v>70</v>
      </c>
      <c r="B80" s="94" t="s">
        <v>604</v>
      </c>
      <c r="C80" s="95" t="s">
        <v>136</v>
      </c>
      <c r="D80" s="95" t="s">
        <v>72</v>
      </c>
      <c r="E80" s="95" t="s">
        <v>605</v>
      </c>
      <c r="F80" s="96">
        <v>151465.9</v>
      </c>
      <c r="G80" s="97">
        <f>81869.8+901.7</f>
        <v>82771.5</v>
      </c>
      <c r="H80" s="97">
        <f t="shared" si="2"/>
        <v>54.646953538717305</v>
      </c>
    </row>
    <row r="81" spans="1:8" ht="11.25">
      <c r="A81" s="93">
        <f t="shared" si="3"/>
        <v>71</v>
      </c>
      <c r="B81" s="94" t="s">
        <v>411</v>
      </c>
      <c r="C81" s="95" t="s">
        <v>136</v>
      </c>
      <c r="D81" s="95" t="s">
        <v>72</v>
      </c>
      <c r="E81" s="95" t="s">
        <v>412</v>
      </c>
      <c r="F81" s="96">
        <v>151465.9</v>
      </c>
      <c r="G81" s="97">
        <f>81869.8+901.7</f>
        <v>82771.5</v>
      </c>
      <c r="H81" s="97">
        <f t="shared" si="2"/>
        <v>54.646953538717305</v>
      </c>
    </row>
    <row r="82" spans="1:8" ht="78.75">
      <c r="A82" s="93">
        <f t="shared" si="3"/>
        <v>72</v>
      </c>
      <c r="B82" s="98" t="s">
        <v>657</v>
      </c>
      <c r="C82" s="95" t="s">
        <v>168</v>
      </c>
      <c r="D82" s="95"/>
      <c r="E82" s="95"/>
      <c r="F82" s="97">
        <f>F83+F87</f>
        <v>20256.7</v>
      </c>
      <c r="G82" s="97">
        <f>G83+G87</f>
        <v>8521.8</v>
      </c>
      <c r="H82" s="97">
        <f t="shared" si="2"/>
        <v>42.06904382253772</v>
      </c>
    </row>
    <row r="83" spans="1:8" ht="22.5">
      <c r="A83" s="93">
        <f t="shared" si="3"/>
        <v>73</v>
      </c>
      <c r="B83" s="94" t="s">
        <v>517</v>
      </c>
      <c r="C83" s="95" t="s">
        <v>168</v>
      </c>
      <c r="D83" s="95" t="s">
        <v>518</v>
      </c>
      <c r="E83" s="95"/>
      <c r="F83" s="96">
        <v>1198.2</v>
      </c>
      <c r="G83" s="97">
        <v>453.8</v>
      </c>
      <c r="H83" s="97">
        <f t="shared" si="2"/>
        <v>37.873476881989646</v>
      </c>
    </row>
    <row r="84" spans="1:8" ht="22.5">
      <c r="A84" s="93">
        <f t="shared" si="3"/>
        <v>74</v>
      </c>
      <c r="B84" s="94" t="s">
        <v>519</v>
      </c>
      <c r="C84" s="95" t="s">
        <v>168</v>
      </c>
      <c r="D84" s="95" t="s">
        <v>520</v>
      </c>
      <c r="E84" s="95"/>
      <c r="F84" s="96">
        <v>1198.2</v>
      </c>
      <c r="G84" s="97">
        <v>453.8</v>
      </c>
      <c r="H84" s="97">
        <f t="shared" si="2"/>
        <v>37.873476881989646</v>
      </c>
    </row>
    <row r="85" spans="1:8" ht="11.25">
      <c r="A85" s="93">
        <f t="shared" si="3"/>
        <v>75</v>
      </c>
      <c r="B85" s="94" t="s">
        <v>606</v>
      </c>
      <c r="C85" s="95" t="s">
        <v>168</v>
      </c>
      <c r="D85" s="95" t="s">
        <v>520</v>
      </c>
      <c r="E85" s="95" t="s">
        <v>404</v>
      </c>
      <c r="F85" s="96">
        <v>1198.2</v>
      </c>
      <c r="G85" s="97">
        <v>453.8</v>
      </c>
      <c r="H85" s="97">
        <f t="shared" si="2"/>
        <v>37.873476881989646</v>
      </c>
    </row>
    <row r="86" spans="1:8" ht="11.25">
      <c r="A86" s="93">
        <f t="shared" si="3"/>
        <v>76</v>
      </c>
      <c r="B86" s="94" t="s">
        <v>405</v>
      </c>
      <c r="C86" s="95" t="s">
        <v>168</v>
      </c>
      <c r="D86" s="95" t="s">
        <v>520</v>
      </c>
      <c r="E86" s="95" t="s">
        <v>406</v>
      </c>
      <c r="F86" s="96">
        <v>1198.2</v>
      </c>
      <c r="G86" s="97">
        <v>453.8</v>
      </c>
      <c r="H86" s="97">
        <f t="shared" si="2"/>
        <v>37.873476881989646</v>
      </c>
    </row>
    <row r="87" spans="1:8" ht="22.5">
      <c r="A87" s="93">
        <f t="shared" si="3"/>
        <v>77</v>
      </c>
      <c r="B87" s="94" t="s">
        <v>69</v>
      </c>
      <c r="C87" s="95" t="s">
        <v>168</v>
      </c>
      <c r="D87" s="95" t="s">
        <v>70</v>
      </c>
      <c r="E87" s="95"/>
      <c r="F87" s="96">
        <v>19058.5</v>
      </c>
      <c r="G87" s="97">
        <v>8068</v>
      </c>
      <c r="H87" s="97">
        <f t="shared" si="2"/>
        <v>42.332817378072775</v>
      </c>
    </row>
    <row r="88" spans="1:8" ht="11.25">
      <c r="A88" s="93">
        <f t="shared" si="3"/>
        <v>78</v>
      </c>
      <c r="B88" s="94" t="s">
        <v>71</v>
      </c>
      <c r="C88" s="95" t="s">
        <v>168</v>
      </c>
      <c r="D88" s="95" t="s">
        <v>72</v>
      </c>
      <c r="E88" s="95"/>
      <c r="F88" s="96">
        <v>19058.5</v>
      </c>
      <c r="G88" s="97">
        <v>8068</v>
      </c>
      <c r="H88" s="97">
        <f t="shared" si="2"/>
        <v>42.332817378072775</v>
      </c>
    </row>
    <row r="89" spans="1:8" ht="11.25">
      <c r="A89" s="93">
        <f t="shared" si="3"/>
        <v>79</v>
      </c>
      <c r="B89" s="94" t="s">
        <v>606</v>
      </c>
      <c r="C89" s="95" t="s">
        <v>168</v>
      </c>
      <c r="D89" s="95" t="s">
        <v>72</v>
      </c>
      <c r="E89" s="95" t="s">
        <v>404</v>
      </c>
      <c r="F89" s="96">
        <v>19058.5</v>
      </c>
      <c r="G89" s="97">
        <v>8068</v>
      </c>
      <c r="H89" s="97">
        <f t="shared" si="2"/>
        <v>42.332817378072775</v>
      </c>
    </row>
    <row r="90" spans="1:8" ht="11.25">
      <c r="A90" s="93">
        <f t="shared" si="3"/>
        <v>80</v>
      </c>
      <c r="B90" s="94" t="s">
        <v>405</v>
      </c>
      <c r="C90" s="95" t="s">
        <v>168</v>
      </c>
      <c r="D90" s="95" t="s">
        <v>72</v>
      </c>
      <c r="E90" s="95" t="s">
        <v>406</v>
      </c>
      <c r="F90" s="96">
        <v>19058.5</v>
      </c>
      <c r="G90" s="97">
        <v>8068</v>
      </c>
      <c r="H90" s="97">
        <f t="shared" si="2"/>
        <v>42.332817378072775</v>
      </c>
    </row>
    <row r="91" spans="1:8" ht="112.5">
      <c r="A91" s="93">
        <f t="shared" si="3"/>
        <v>81</v>
      </c>
      <c r="B91" s="98" t="s">
        <v>129</v>
      </c>
      <c r="C91" s="95" t="s">
        <v>130</v>
      </c>
      <c r="D91" s="95"/>
      <c r="E91" s="95"/>
      <c r="F91" s="97">
        <f>F92+F96+F100</f>
        <v>41588</v>
      </c>
      <c r="G91" s="97">
        <f>G92+G96+G100</f>
        <v>20012.5</v>
      </c>
      <c r="H91" s="97">
        <f t="shared" si="2"/>
        <v>48.12085216889487</v>
      </c>
    </row>
    <row r="92" spans="1:8" ht="56.25">
      <c r="A92" s="93">
        <f t="shared" si="3"/>
        <v>82</v>
      </c>
      <c r="B92" s="94" t="s">
        <v>512</v>
      </c>
      <c r="C92" s="95" t="s">
        <v>130</v>
      </c>
      <c r="D92" s="95" t="s">
        <v>513</v>
      </c>
      <c r="E92" s="95"/>
      <c r="F92" s="96">
        <v>20658.4</v>
      </c>
      <c r="G92" s="97">
        <v>8561.9</v>
      </c>
      <c r="H92" s="97">
        <f t="shared" si="2"/>
        <v>41.44512643767184</v>
      </c>
    </row>
    <row r="93" spans="1:8" ht="11.25">
      <c r="A93" s="93">
        <f t="shared" si="3"/>
        <v>83</v>
      </c>
      <c r="B93" s="94" t="s">
        <v>61</v>
      </c>
      <c r="C93" s="95" t="s">
        <v>130</v>
      </c>
      <c r="D93" s="95" t="s">
        <v>273</v>
      </c>
      <c r="E93" s="95"/>
      <c r="F93" s="96">
        <v>20658.4</v>
      </c>
      <c r="G93" s="97">
        <v>8561.9</v>
      </c>
      <c r="H93" s="97">
        <f t="shared" si="2"/>
        <v>41.44512643767184</v>
      </c>
    </row>
    <row r="94" spans="1:8" ht="11.25">
      <c r="A94" s="93">
        <f t="shared" si="3"/>
        <v>84</v>
      </c>
      <c r="B94" s="94" t="s">
        <v>604</v>
      </c>
      <c r="C94" s="95" t="s">
        <v>130</v>
      </c>
      <c r="D94" s="95" t="s">
        <v>273</v>
      </c>
      <c r="E94" s="95" t="s">
        <v>605</v>
      </c>
      <c r="F94" s="96">
        <v>20658.4</v>
      </c>
      <c r="G94" s="97">
        <v>8561.9</v>
      </c>
      <c r="H94" s="97">
        <f t="shared" si="2"/>
        <v>41.44512643767184</v>
      </c>
    </row>
    <row r="95" spans="1:8" ht="11.25">
      <c r="A95" s="93">
        <f t="shared" si="3"/>
        <v>85</v>
      </c>
      <c r="B95" s="94" t="s">
        <v>409</v>
      </c>
      <c r="C95" s="95" t="s">
        <v>130</v>
      </c>
      <c r="D95" s="95" t="s">
        <v>273</v>
      </c>
      <c r="E95" s="95" t="s">
        <v>410</v>
      </c>
      <c r="F95" s="96">
        <v>20658.4</v>
      </c>
      <c r="G95" s="97">
        <v>8561.9</v>
      </c>
      <c r="H95" s="97">
        <f t="shared" si="2"/>
        <v>41.44512643767184</v>
      </c>
    </row>
    <row r="96" spans="1:8" ht="22.5">
      <c r="A96" s="93">
        <f t="shared" si="3"/>
        <v>86</v>
      </c>
      <c r="B96" s="94" t="s">
        <v>517</v>
      </c>
      <c r="C96" s="95" t="s">
        <v>130</v>
      </c>
      <c r="D96" s="95" t="s">
        <v>518</v>
      </c>
      <c r="E96" s="95"/>
      <c r="F96" s="96">
        <v>1029.5</v>
      </c>
      <c r="G96" s="97">
        <v>495.8</v>
      </c>
      <c r="H96" s="97">
        <f t="shared" si="2"/>
        <v>48.15930063137445</v>
      </c>
    </row>
    <row r="97" spans="1:8" ht="22.5">
      <c r="A97" s="93">
        <f t="shared" si="3"/>
        <v>87</v>
      </c>
      <c r="B97" s="94" t="s">
        <v>519</v>
      </c>
      <c r="C97" s="95" t="s">
        <v>130</v>
      </c>
      <c r="D97" s="95" t="s">
        <v>520</v>
      </c>
      <c r="E97" s="95"/>
      <c r="F97" s="96">
        <v>1029.5</v>
      </c>
      <c r="G97" s="97">
        <v>495.8</v>
      </c>
      <c r="H97" s="97">
        <f t="shared" si="2"/>
        <v>48.15930063137445</v>
      </c>
    </row>
    <row r="98" spans="1:8" ht="11.25">
      <c r="A98" s="93">
        <f t="shared" si="3"/>
        <v>88</v>
      </c>
      <c r="B98" s="94" t="s">
        <v>604</v>
      </c>
      <c r="C98" s="95" t="s">
        <v>130</v>
      </c>
      <c r="D98" s="95" t="s">
        <v>520</v>
      </c>
      <c r="E98" s="95" t="s">
        <v>605</v>
      </c>
      <c r="F98" s="96">
        <v>1029.5</v>
      </c>
      <c r="G98" s="97">
        <v>495.8</v>
      </c>
      <c r="H98" s="97">
        <f t="shared" si="2"/>
        <v>48.15930063137445</v>
      </c>
    </row>
    <row r="99" spans="1:8" ht="11.25">
      <c r="A99" s="93">
        <f t="shared" si="3"/>
        <v>89</v>
      </c>
      <c r="B99" s="94" t="s">
        <v>409</v>
      </c>
      <c r="C99" s="95" t="s">
        <v>130</v>
      </c>
      <c r="D99" s="95" t="s">
        <v>520</v>
      </c>
      <c r="E99" s="95" t="s">
        <v>410</v>
      </c>
      <c r="F99" s="96">
        <v>1029.5</v>
      </c>
      <c r="G99" s="97">
        <v>495.8</v>
      </c>
      <c r="H99" s="97">
        <f t="shared" si="2"/>
        <v>48.15930063137445</v>
      </c>
    </row>
    <row r="100" spans="1:8" ht="22.5">
      <c r="A100" s="93">
        <f t="shared" si="3"/>
        <v>90</v>
      </c>
      <c r="B100" s="94" t="s">
        <v>69</v>
      </c>
      <c r="C100" s="95" t="s">
        <v>130</v>
      </c>
      <c r="D100" s="95" t="s">
        <v>70</v>
      </c>
      <c r="E100" s="95"/>
      <c r="F100" s="96">
        <v>19900.1</v>
      </c>
      <c r="G100" s="97">
        <v>10954.8</v>
      </c>
      <c r="H100" s="97">
        <f t="shared" si="2"/>
        <v>55.04896960316782</v>
      </c>
    </row>
    <row r="101" spans="1:8" ht="11.25">
      <c r="A101" s="93">
        <f t="shared" si="3"/>
        <v>91</v>
      </c>
      <c r="B101" s="94" t="s">
        <v>71</v>
      </c>
      <c r="C101" s="95" t="s">
        <v>130</v>
      </c>
      <c r="D101" s="95" t="s">
        <v>72</v>
      </c>
      <c r="E101" s="95"/>
      <c r="F101" s="96">
        <v>19900.1</v>
      </c>
      <c r="G101" s="97">
        <v>10954.8</v>
      </c>
      <c r="H101" s="97">
        <f t="shared" si="2"/>
        <v>55.04896960316782</v>
      </c>
    </row>
    <row r="102" spans="1:8" ht="11.25">
      <c r="A102" s="93">
        <f t="shared" si="3"/>
        <v>92</v>
      </c>
      <c r="B102" s="94" t="s">
        <v>604</v>
      </c>
      <c r="C102" s="95" t="s">
        <v>130</v>
      </c>
      <c r="D102" s="95" t="s">
        <v>72</v>
      </c>
      <c r="E102" s="95" t="s">
        <v>605</v>
      </c>
      <c r="F102" s="96">
        <v>19900.1</v>
      </c>
      <c r="G102" s="97">
        <v>10954.8</v>
      </c>
      <c r="H102" s="97">
        <f t="shared" si="2"/>
        <v>55.04896960316782</v>
      </c>
    </row>
    <row r="103" spans="1:8" ht="11.25">
      <c r="A103" s="93">
        <f t="shared" si="3"/>
        <v>93</v>
      </c>
      <c r="B103" s="94" t="s">
        <v>409</v>
      </c>
      <c r="C103" s="95" t="s">
        <v>130</v>
      </c>
      <c r="D103" s="95" t="s">
        <v>72</v>
      </c>
      <c r="E103" s="95" t="s">
        <v>410</v>
      </c>
      <c r="F103" s="96">
        <v>19900.1</v>
      </c>
      <c r="G103" s="97">
        <v>10954.8</v>
      </c>
      <c r="H103" s="97">
        <f t="shared" si="2"/>
        <v>55.04896960316782</v>
      </c>
    </row>
    <row r="104" spans="1:8" ht="56.25">
      <c r="A104" s="93">
        <f t="shared" si="3"/>
        <v>94</v>
      </c>
      <c r="B104" s="94" t="s">
        <v>131</v>
      </c>
      <c r="C104" s="95" t="s">
        <v>132</v>
      </c>
      <c r="D104" s="95"/>
      <c r="E104" s="95"/>
      <c r="F104" s="97">
        <f>F105+F109+F113+F117</f>
        <v>62227.6</v>
      </c>
      <c r="G104" s="97">
        <f>G105+G109+G113+G117</f>
        <v>35032.2</v>
      </c>
      <c r="H104" s="97">
        <f t="shared" si="2"/>
        <v>56.29688434071055</v>
      </c>
    </row>
    <row r="105" spans="1:8" ht="56.25">
      <c r="A105" s="93">
        <f t="shared" si="3"/>
        <v>95</v>
      </c>
      <c r="B105" s="94" t="s">
        <v>512</v>
      </c>
      <c r="C105" s="95" t="s">
        <v>132</v>
      </c>
      <c r="D105" s="95" t="s">
        <v>513</v>
      </c>
      <c r="E105" s="95"/>
      <c r="F105" s="96">
        <v>16596.3</v>
      </c>
      <c r="G105" s="97">
        <v>9213.8</v>
      </c>
      <c r="H105" s="97">
        <f t="shared" si="2"/>
        <v>55.517193591342654</v>
      </c>
    </row>
    <row r="106" spans="1:8" ht="11.25">
      <c r="A106" s="93">
        <f t="shared" si="3"/>
        <v>96</v>
      </c>
      <c r="B106" s="94" t="s">
        <v>61</v>
      </c>
      <c r="C106" s="95" t="s">
        <v>132</v>
      </c>
      <c r="D106" s="95" t="s">
        <v>273</v>
      </c>
      <c r="E106" s="95"/>
      <c r="F106" s="96">
        <v>16596.3</v>
      </c>
      <c r="G106" s="97">
        <v>9213.8</v>
      </c>
      <c r="H106" s="97">
        <f t="shared" si="2"/>
        <v>55.517193591342654</v>
      </c>
    </row>
    <row r="107" spans="1:8" ht="11.25">
      <c r="A107" s="93">
        <f t="shared" si="3"/>
        <v>97</v>
      </c>
      <c r="B107" s="94" t="s">
        <v>604</v>
      </c>
      <c r="C107" s="95" t="s">
        <v>132</v>
      </c>
      <c r="D107" s="95" t="s">
        <v>273</v>
      </c>
      <c r="E107" s="95" t="s">
        <v>605</v>
      </c>
      <c r="F107" s="96">
        <v>16596.3</v>
      </c>
      <c r="G107" s="97">
        <v>9213.8</v>
      </c>
      <c r="H107" s="97">
        <f t="shared" si="2"/>
        <v>55.517193591342654</v>
      </c>
    </row>
    <row r="108" spans="1:8" ht="11.25">
      <c r="A108" s="93">
        <f t="shared" si="3"/>
        <v>98</v>
      </c>
      <c r="B108" s="94" t="s">
        <v>409</v>
      </c>
      <c r="C108" s="95" t="s">
        <v>132</v>
      </c>
      <c r="D108" s="95" t="s">
        <v>273</v>
      </c>
      <c r="E108" s="95" t="s">
        <v>410</v>
      </c>
      <c r="F108" s="96">
        <v>16596.3</v>
      </c>
      <c r="G108" s="97">
        <v>9213.8</v>
      </c>
      <c r="H108" s="97">
        <f t="shared" si="2"/>
        <v>55.517193591342654</v>
      </c>
    </row>
    <row r="109" spans="1:8" ht="22.5">
      <c r="A109" s="93">
        <f t="shared" si="3"/>
        <v>99</v>
      </c>
      <c r="B109" s="94" t="s">
        <v>517</v>
      </c>
      <c r="C109" s="95" t="s">
        <v>132</v>
      </c>
      <c r="D109" s="95" t="s">
        <v>518</v>
      </c>
      <c r="E109" s="95"/>
      <c r="F109" s="96">
        <v>19091.2</v>
      </c>
      <c r="G109" s="97">
        <v>7567.5</v>
      </c>
      <c r="H109" s="97">
        <f t="shared" si="2"/>
        <v>39.63868169627891</v>
      </c>
    </row>
    <row r="110" spans="1:8" ht="22.5">
      <c r="A110" s="93">
        <f t="shared" si="3"/>
        <v>100</v>
      </c>
      <c r="B110" s="94" t="s">
        <v>519</v>
      </c>
      <c r="C110" s="95" t="s">
        <v>132</v>
      </c>
      <c r="D110" s="95" t="s">
        <v>520</v>
      </c>
      <c r="E110" s="95"/>
      <c r="F110" s="96">
        <v>19091.2</v>
      </c>
      <c r="G110" s="97">
        <v>7567.5</v>
      </c>
      <c r="H110" s="97">
        <f t="shared" si="2"/>
        <v>39.63868169627891</v>
      </c>
    </row>
    <row r="111" spans="1:8" ht="11.25">
      <c r="A111" s="93">
        <f t="shared" si="3"/>
        <v>101</v>
      </c>
      <c r="B111" s="94" t="s">
        <v>604</v>
      </c>
      <c r="C111" s="95" t="s">
        <v>132</v>
      </c>
      <c r="D111" s="95" t="s">
        <v>520</v>
      </c>
      <c r="E111" s="95" t="s">
        <v>605</v>
      </c>
      <c r="F111" s="96">
        <v>19091.2</v>
      </c>
      <c r="G111" s="97">
        <v>7567.5</v>
      </c>
      <c r="H111" s="97">
        <f t="shared" si="2"/>
        <v>39.63868169627891</v>
      </c>
    </row>
    <row r="112" spans="1:8" ht="11.25">
      <c r="A112" s="93">
        <f t="shared" si="3"/>
        <v>102</v>
      </c>
      <c r="B112" s="94" t="s">
        <v>409</v>
      </c>
      <c r="C112" s="95" t="s">
        <v>132</v>
      </c>
      <c r="D112" s="95" t="s">
        <v>520</v>
      </c>
      <c r="E112" s="95" t="s">
        <v>410</v>
      </c>
      <c r="F112" s="96">
        <v>19091.2</v>
      </c>
      <c r="G112" s="97">
        <v>7567.5</v>
      </c>
      <c r="H112" s="97">
        <f t="shared" si="2"/>
        <v>39.63868169627891</v>
      </c>
    </row>
    <row r="113" spans="1:8" ht="22.5">
      <c r="A113" s="93">
        <f t="shared" si="3"/>
        <v>103</v>
      </c>
      <c r="B113" s="94" t="s">
        <v>69</v>
      </c>
      <c r="C113" s="95" t="s">
        <v>132</v>
      </c>
      <c r="D113" s="95" t="s">
        <v>70</v>
      </c>
      <c r="E113" s="95"/>
      <c r="F113" s="96">
        <v>26276.7</v>
      </c>
      <c r="G113" s="97">
        <f>17389.3+819.5</f>
        <v>18208.8</v>
      </c>
      <c r="H113" s="97">
        <f t="shared" si="2"/>
        <v>69.29637283220495</v>
      </c>
    </row>
    <row r="114" spans="1:8" ht="11.25">
      <c r="A114" s="93">
        <f t="shared" si="3"/>
        <v>104</v>
      </c>
      <c r="B114" s="94" t="s">
        <v>71</v>
      </c>
      <c r="C114" s="95" t="s">
        <v>132</v>
      </c>
      <c r="D114" s="95" t="s">
        <v>72</v>
      </c>
      <c r="E114" s="95"/>
      <c r="F114" s="96">
        <v>26276.7</v>
      </c>
      <c r="G114" s="97">
        <f>17389.3+819.5</f>
        <v>18208.8</v>
      </c>
      <c r="H114" s="97">
        <f t="shared" si="2"/>
        <v>69.29637283220495</v>
      </c>
    </row>
    <row r="115" spans="1:8" ht="11.25">
      <c r="A115" s="93">
        <f t="shared" si="3"/>
        <v>105</v>
      </c>
      <c r="B115" s="94" t="s">
        <v>604</v>
      </c>
      <c r="C115" s="95" t="s">
        <v>132</v>
      </c>
      <c r="D115" s="95" t="s">
        <v>72</v>
      </c>
      <c r="E115" s="95" t="s">
        <v>605</v>
      </c>
      <c r="F115" s="96">
        <v>26276.7</v>
      </c>
      <c r="G115" s="97">
        <f>17389.3+819.5</f>
        <v>18208.8</v>
      </c>
      <c r="H115" s="97">
        <f t="shared" si="2"/>
        <v>69.29637283220495</v>
      </c>
    </row>
    <row r="116" spans="1:8" ht="11.25">
      <c r="A116" s="93">
        <f t="shared" si="3"/>
        <v>106</v>
      </c>
      <c r="B116" s="94" t="s">
        <v>409</v>
      </c>
      <c r="C116" s="95" t="s">
        <v>132</v>
      </c>
      <c r="D116" s="95" t="s">
        <v>72</v>
      </c>
      <c r="E116" s="95" t="s">
        <v>410</v>
      </c>
      <c r="F116" s="96">
        <v>26276.7</v>
      </c>
      <c r="G116" s="97">
        <f>17389.3+819.5</f>
        <v>18208.8</v>
      </c>
      <c r="H116" s="97">
        <f t="shared" si="2"/>
        <v>69.29637283220495</v>
      </c>
    </row>
    <row r="117" spans="1:8" ht="11.25">
      <c r="A117" s="93">
        <f t="shared" si="3"/>
        <v>107</v>
      </c>
      <c r="B117" s="94" t="s">
        <v>549</v>
      </c>
      <c r="C117" s="95" t="s">
        <v>132</v>
      </c>
      <c r="D117" s="95" t="s">
        <v>550</v>
      </c>
      <c r="E117" s="95"/>
      <c r="F117" s="96">
        <v>263.4</v>
      </c>
      <c r="G117" s="97">
        <v>42.1</v>
      </c>
      <c r="H117" s="97">
        <f t="shared" si="2"/>
        <v>15.983295368261203</v>
      </c>
    </row>
    <row r="118" spans="1:8" ht="11.25">
      <c r="A118" s="93">
        <f t="shared" si="3"/>
        <v>108</v>
      </c>
      <c r="B118" s="94" t="s">
        <v>551</v>
      </c>
      <c r="C118" s="95" t="s">
        <v>132</v>
      </c>
      <c r="D118" s="95" t="s">
        <v>552</v>
      </c>
      <c r="E118" s="95"/>
      <c r="F118" s="96">
        <v>263.4</v>
      </c>
      <c r="G118" s="97">
        <v>42.1</v>
      </c>
      <c r="H118" s="97">
        <f t="shared" si="2"/>
        <v>15.983295368261203</v>
      </c>
    </row>
    <row r="119" spans="1:8" ht="11.25">
      <c r="A119" s="93">
        <f t="shared" si="3"/>
        <v>109</v>
      </c>
      <c r="B119" s="94" t="s">
        <v>604</v>
      </c>
      <c r="C119" s="95" t="s">
        <v>132</v>
      </c>
      <c r="D119" s="95" t="s">
        <v>552</v>
      </c>
      <c r="E119" s="95" t="s">
        <v>605</v>
      </c>
      <c r="F119" s="96">
        <v>263.4</v>
      </c>
      <c r="G119" s="97">
        <v>42.1</v>
      </c>
      <c r="H119" s="97">
        <f t="shared" si="2"/>
        <v>15.983295368261203</v>
      </c>
    </row>
    <row r="120" spans="1:8" ht="11.25">
      <c r="A120" s="93">
        <f t="shared" si="3"/>
        <v>110</v>
      </c>
      <c r="B120" s="94" t="s">
        <v>409</v>
      </c>
      <c r="C120" s="95" t="s">
        <v>132</v>
      </c>
      <c r="D120" s="95" t="s">
        <v>552</v>
      </c>
      <c r="E120" s="95" t="s">
        <v>410</v>
      </c>
      <c r="F120" s="96">
        <v>263.4</v>
      </c>
      <c r="G120" s="97">
        <v>42.1</v>
      </c>
      <c r="H120" s="97">
        <f t="shared" si="2"/>
        <v>15.983295368261203</v>
      </c>
    </row>
    <row r="121" spans="1:8" ht="56.25">
      <c r="A121" s="93">
        <f t="shared" si="3"/>
        <v>111</v>
      </c>
      <c r="B121" s="94" t="s">
        <v>137</v>
      </c>
      <c r="C121" s="95" t="s">
        <v>138</v>
      </c>
      <c r="D121" s="95"/>
      <c r="E121" s="95"/>
      <c r="F121" s="97">
        <f>F122+F126+F130+F134</f>
        <v>89658</v>
      </c>
      <c r="G121" s="97">
        <f>G122+G126+G130+G134</f>
        <v>57981.100000000006</v>
      </c>
      <c r="H121" s="97">
        <f t="shared" si="2"/>
        <v>64.66918735639877</v>
      </c>
    </row>
    <row r="122" spans="1:8" ht="56.25">
      <c r="A122" s="93">
        <f t="shared" si="3"/>
        <v>112</v>
      </c>
      <c r="B122" s="94" t="s">
        <v>512</v>
      </c>
      <c r="C122" s="95" t="s">
        <v>138</v>
      </c>
      <c r="D122" s="95" t="s">
        <v>513</v>
      </c>
      <c r="E122" s="95"/>
      <c r="F122" s="96">
        <v>4078.1</v>
      </c>
      <c r="G122" s="97">
        <v>2426.8</v>
      </c>
      <c r="H122" s="97">
        <f t="shared" si="2"/>
        <v>59.5081042642407</v>
      </c>
    </row>
    <row r="123" spans="1:8" ht="11.25">
      <c r="A123" s="93">
        <f t="shared" si="3"/>
        <v>113</v>
      </c>
      <c r="B123" s="94" t="s">
        <v>61</v>
      </c>
      <c r="C123" s="95" t="s">
        <v>138</v>
      </c>
      <c r="D123" s="95" t="s">
        <v>273</v>
      </c>
      <c r="E123" s="95"/>
      <c r="F123" s="96">
        <v>4078.1</v>
      </c>
      <c r="G123" s="97">
        <v>2426.8</v>
      </c>
      <c r="H123" s="97">
        <f t="shared" si="2"/>
        <v>59.5081042642407</v>
      </c>
    </row>
    <row r="124" spans="1:8" ht="11.25">
      <c r="A124" s="93">
        <f t="shared" si="3"/>
        <v>114</v>
      </c>
      <c r="B124" s="94" t="s">
        <v>604</v>
      </c>
      <c r="C124" s="95" t="s">
        <v>138</v>
      </c>
      <c r="D124" s="95" t="s">
        <v>273</v>
      </c>
      <c r="E124" s="95" t="s">
        <v>605</v>
      </c>
      <c r="F124" s="96">
        <v>4078.1</v>
      </c>
      <c r="G124" s="97">
        <v>2426.8</v>
      </c>
      <c r="H124" s="97">
        <f t="shared" si="2"/>
        <v>59.5081042642407</v>
      </c>
    </row>
    <row r="125" spans="1:8" ht="11.25">
      <c r="A125" s="93">
        <f t="shared" si="3"/>
        <v>115</v>
      </c>
      <c r="B125" s="94" t="s">
        <v>411</v>
      </c>
      <c r="C125" s="95" t="s">
        <v>138</v>
      </c>
      <c r="D125" s="95" t="s">
        <v>273</v>
      </c>
      <c r="E125" s="95" t="s">
        <v>412</v>
      </c>
      <c r="F125" s="96">
        <v>4078.1</v>
      </c>
      <c r="G125" s="97">
        <v>2426.8</v>
      </c>
      <c r="H125" s="97">
        <f t="shared" si="2"/>
        <v>59.5081042642407</v>
      </c>
    </row>
    <row r="126" spans="1:8" ht="22.5">
      <c r="A126" s="93">
        <f t="shared" si="3"/>
        <v>116</v>
      </c>
      <c r="B126" s="94" t="s">
        <v>517</v>
      </c>
      <c r="C126" s="95" t="s">
        <v>138</v>
      </c>
      <c r="D126" s="95" t="s">
        <v>518</v>
      </c>
      <c r="E126" s="95"/>
      <c r="F126" s="96">
        <v>5707.2</v>
      </c>
      <c r="G126" s="97">
        <v>2920</v>
      </c>
      <c r="H126" s="97">
        <f t="shared" si="2"/>
        <v>51.163442668909454</v>
      </c>
    </row>
    <row r="127" spans="1:8" ht="22.5">
      <c r="A127" s="93">
        <f t="shared" si="3"/>
        <v>117</v>
      </c>
      <c r="B127" s="94" t="s">
        <v>519</v>
      </c>
      <c r="C127" s="95" t="s">
        <v>138</v>
      </c>
      <c r="D127" s="95" t="s">
        <v>520</v>
      </c>
      <c r="E127" s="95"/>
      <c r="F127" s="96">
        <v>5707.2</v>
      </c>
      <c r="G127" s="97">
        <v>2920</v>
      </c>
      <c r="H127" s="97">
        <f t="shared" si="2"/>
        <v>51.163442668909454</v>
      </c>
    </row>
    <row r="128" spans="1:8" ht="11.25">
      <c r="A128" s="93">
        <f t="shared" si="3"/>
        <v>118</v>
      </c>
      <c r="B128" s="94" t="s">
        <v>604</v>
      </c>
      <c r="C128" s="95" t="s">
        <v>138</v>
      </c>
      <c r="D128" s="95" t="s">
        <v>520</v>
      </c>
      <c r="E128" s="95" t="s">
        <v>605</v>
      </c>
      <c r="F128" s="96">
        <v>5707.2</v>
      </c>
      <c r="G128" s="97">
        <v>2920</v>
      </c>
      <c r="H128" s="97">
        <f t="shared" si="2"/>
        <v>51.163442668909454</v>
      </c>
    </row>
    <row r="129" spans="1:8" ht="11.25">
      <c r="A129" s="93">
        <f t="shared" si="3"/>
        <v>119</v>
      </c>
      <c r="B129" s="94" t="s">
        <v>411</v>
      </c>
      <c r="C129" s="95" t="s">
        <v>138</v>
      </c>
      <c r="D129" s="95" t="s">
        <v>520</v>
      </c>
      <c r="E129" s="95" t="s">
        <v>412</v>
      </c>
      <c r="F129" s="96">
        <v>5707.2</v>
      </c>
      <c r="G129" s="97">
        <v>2920</v>
      </c>
      <c r="H129" s="97">
        <f t="shared" si="2"/>
        <v>51.163442668909454</v>
      </c>
    </row>
    <row r="130" spans="1:8" ht="22.5">
      <c r="A130" s="93">
        <f t="shared" si="3"/>
        <v>120</v>
      </c>
      <c r="B130" s="94" t="s">
        <v>69</v>
      </c>
      <c r="C130" s="95" t="s">
        <v>138</v>
      </c>
      <c r="D130" s="95" t="s">
        <v>70</v>
      </c>
      <c r="E130" s="95"/>
      <c r="F130" s="96">
        <v>79807.7</v>
      </c>
      <c r="G130" s="97">
        <f>51608+1011.9</f>
        <v>52619.9</v>
      </c>
      <c r="H130" s="97">
        <f t="shared" si="2"/>
        <v>65.93336231967592</v>
      </c>
    </row>
    <row r="131" spans="1:8" ht="11.25">
      <c r="A131" s="93">
        <f t="shared" si="3"/>
        <v>121</v>
      </c>
      <c r="B131" s="94" t="s">
        <v>71</v>
      </c>
      <c r="C131" s="95" t="s">
        <v>138</v>
      </c>
      <c r="D131" s="95" t="s">
        <v>72</v>
      </c>
      <c r="E131" s="95"/>
      <c r="F131" s="96">
        <v>79807.7</v>
      </c>
      <c r="G131" s="97">
        <f>51608+1011.9</f>
        <v>52619.9</v>
      </c>
      <c r="H131" s="97">
        <f t="shared" si="2"/>
        <v>65.93336231967592</v>
      </c>
    </row>
    <row r="132" spans="1:8" ht="11.25">
      <c r="A132" s="93">
        <f t="shared" si="3"/>
        <v>122</v>
      </c>
      <c r="B132" s="94" t="s">
        <v>604</v>
      </c>
      <c r="C132" s="95" t="s">
        <v>138</v>
      </c>
      <c r="D132" s="95" t="s">
        <v>72</v>
      </c>
      <c r="E132" s="95" t="s">
        <v>605</v>
      </c>
      <c r="F132" s="96">
        <v>79807.7</v>
      </c>
      <c r="G132" s="97">
        <f>51608+1011.9</f>
        <v>52619.9</v>
      </c>
      <c r="H132" s="97">
        <f t="shared" si="2"/>
        <v>65.93336231967592</v>
      </c>
    </row>
    <row r="133" spans="1:8" ht="11.25">
      <c r="A133" s="93">
        <f t="shared" si="3"/>
        <v>123</v>
      </c>
      <c r="B133" s="94" t="s">
        <v>411</v>
      </c>
      <c r="C133" s="95" t="s">
        <v>138</v>
      </c>
      <c r="D133" s="95" t="s">
        <v>72</v>
      </c>
      <c r="E133" s="95" t="s">
        <v>412</v>
      </c>
      <c r="F133" s="96">
        <v>79807.7</v>
      </c>
      <c r="G133" s="97">
        <f>51608+1011.9</f>
        <v>52619.9</v>
      </c>
      <c r="H133" s="97">
        <f t="shared" si="2"/>
        <v>65.93336231967592</v>
      </c>
    </row>
    <row r="134" spans="1:8" ht="11.25">
      <c r="A134" s="93">
        <f t="shared" si="3"/>
        <v>124</v>
      </c>
      <c r="B134" s="94" t="s">
        <v>549</v>
      </c>
      <c r="C134" s="95" t="s">
        <v>138</v>
      </c>
      <c r="D134" s="95" t="s">
        <v>550</v>
      </c>
      <c r="E134" s="95"/>
      <c r="F134" s="96">
        <v>65</v>
      </c>
      <c r="G134" s="97">
        <v>14.4</v>
      </c>
      <c r="H134" s="97">
        <f t="shared" si="2"/>
        <v>22.153846153846153</v>
      </c>
    </row>
    <row r="135" spans="1:8" ht="11.25">
      <c r="A135" s="93">
        <f t="shared" si="3"/>
        <v>125</v>
      </c>
      <c r="B135" s="94" t="s">
        <v>551</v>
      </c>
      <c r="C135" s="95" t="s">
        <v>138</v>
      </c>
      <c r="D135" s="95" t="s">
        <v>552</v>
      </c>
      <c r="E135" s="95"/>
      <c r="F135" s="96">
        <v>65</v>
      </c>
      <c r="G135" s="97">
        <v>14.4</v>
      </c>
      <c r="H135" s="97">
        <f t="shared" si="2"/>
        <v>22.153846153846153</v>
      </c>
    </row>
    <row r="136" spans="1:8" ht="11.25">
      <c r="A136" s="93">
        <f t="shared" si="3"/>
        <v>126</v>
      </c>
      <c r="B136" s="94" t="s">
        <v>604</v>
      </c>
      <c r="C136" s="95" t="s">
        <v>138</v>
      </c>
      <c r="D136" s="95" t="s">
        <v>552</v>
      </c>
      <c r="E136" s="95" t="s">
        <v>605</v>
      </c>
      <c r="F136" s="96">
        <v>65</v>
      </c>
      <c r="G136" s="97">
        <v>14.4</v>
      </c>
      <c r="H136" s="97">
        <f t="shared" si="2"/>
        <v>22.153846153846153</v>
      </c>
    </row>
    <row r="137" spans="1:8" ht="11.25">
      <c r="A137" s="93">
        <f t="shared" si="3"/>
        <v>127</v>
      </c>
      <c r="B137" s="94" t="s">
        <v>411</v>
      </c>
      <c r="C137" s="95" t="s">
        <v>138</v>
      </c>
      <c r="D137" s="95" t="s">
        <v>552</v>
      </c>
      <c r="E137" s="95" t="s">
        <v>412</v>
      </c>
      <c r="F137" s="96">
        <v>65</v>
      </c>
      <c r="G137" s="97">
        <v>14.4</v>
      </c>
      <c r="H137" s="97">
        <f t="shared" si="2"/>
        <v>22.153846153846153</v>
      </c>
    </row>
    <row r="138" spans="1:8" ht="56.25">
      <c r="A138" s="93">
        <f t="shared" si="3"/>
        <v>128</v>
      </c>
      <c r="B138" s="94" t="s">
        <v>139</v>
      </c>
      <c r="C138" s="95" t="s">
        <v>140</v>
      </c>
      <c r="D138" s="95"/>
      <c r="E138" s="95"/>
      <c r="F138" s="97">
        <f>F139+F143+F147</f>
        <v>29761.2</v>
      </c>
      <c r="G138" s="97">
        <f>G139+G143+G147</f>
        <v>16955.3</v>
      </c>
      <c r="H138" s="97">
        <f t="shared" si="2"/>
        <v>56.97115707699958</v>
      </c>
    </row>
    <row r="139" spans="1:8" ht="56.25">
      <c r="A139" s="93">
        <f t="shared" si="3"/>
        <v>129</v>
      </c>
      <c r="B139" s="94" t="s">
        <v>512</v>
      </c>
      <c r="C139" s="95" t="s">
        <v>140</v>
      </c>
      <c r="D139" s="95" t="s">
        <v>513</v>
      </c>
      <c r="E139" s="95"/>
      <c r="F139" s="96">
        <v>25387.4</v>
      </c>
      <c r="G139" s="97">
        <f>14880.3+12.2</f>
        <v>14892.5</v>
      </c>
      <c r="H139" s="97">
        <f t="shared" si="2"/>
        <v>58.66098930965754</v>
      </c>
    </row>
    <row r="140" spans="1:8" ht="11.25">
      <c r="A140" s="93">
        <f t="shared" si="3"/>
        <v>130</v>
      </c>
      <c r="B140" s="94" t="s">
        <v>61</v>
      </c>
      <c r="C140" s="95" t="s">
        <v>140</v>
      </c>
      <c r="D140" s="95" t="s">
        <v>273</v>
      </c>
      <c r="E140" s="95"/>
      <c r="F140" s="96">
        <v>25387.4</v>
      </c>
      <c r="G140" s="97">
        <f>14880.3+12.2</f>
        <v>14892.5</v>
      </c>
      <c r="H140" s="97">
        <f aca="true" t="shared" si="4" ref="H140:H203">G140/F140*100</f>
        <v>58.66098930965754</v>
      </c>
    </row>
    <row r="141" spans="1:8" ht="11.25">
      <c r="A141" s="93">
        <f aca="true" t="shared" si="5" ref="A141:A204">A140+1</f>
        <v>131</v>
      </c>
      <c r="B141" s="94" t="s">
        <v>604</v>
      </c>
      <c r="C141" s="95" t="s">
        <v>140</v>
      </c>
      <c r="D141" s="95" t="s">
        <v>273</v>
      </c>
      <c r="E141" s="95" t="s">
        <v>605</v>
      </c>
      <c r="F141" s="96">
        <v>25387.4</v>
      </c>
      <c r="G141" s="97">
        <f>14880.3+12.2</f>
        <v>14892.5</v>
      </c>
      <c r="H141" s="97">
        <f t="shared" si="4"/>
        <v>58.66098930965754</v>
      </c>
    </row>
    <row r="142" spans="1:8" ht="11.25">
      <c r="A142" s="93">
        <f t="shared" si="5"/>
        <v>132</v>
      </c>
      <c r="B142" s="94" t="s">
        <v>411</v>
      </c>
      <c r="C142" s="95" t="s">
        <v>140</v>
      </c>
      <c r="D142" s="95" t="s">
        <v>273</v>
      </c>
      <c r="E142" s="95" t="s">
        <v>412</v>
      </c>
      <c r="F142" s="96">
        <v>25387.4</v>
      </c>
      <c r="G142" s="97">
        <f>14880.3+12.2</f>
        <v>14892.5</v>
      </c>
      <c r="H142" s="97">
        <f t="shared" si="4"/>
        <v>58.66098930965754</v>
      </c>
    </row>
    <row r="143" spans="1:8" ht="22.5">
      <c r="A143" s="93">
        <f t="shared" si="5"/>
        <v>133</v>
      </c>
      <c r="B143" s="94" t="s">
        <v>517</v>
      </c>
      <c r="C143" s="95" t="s">
        <v>140</v>
      </c>
      <c r="D143" s="95" t="s">
        <v>518</v>
      </c>
      <c r="E143" s="95"/>
      <c r="F143" s="96">
        <v>4322.8</v>
      </c>
      <c r="G143" s="97">
        <v>2061.8</v>
      </c>
      <c r="H143" s="97">
        <f t="shared" si="4"/>
        <v>47.69593781808087</v>
      </c>
    </row>
    <row r="144" spans="1:8" ht="22.5">
      <c r="A144" s="93">
        <f t="shared" si="5"/>
        <v>134</v>
      </c>
      <c r="B144" s="94" t="s">
        <v>519</v>
      </c>
      <c r="C144" s="95" t="s">
        <v>140</v>
      </c>
      <c r="D144" s="95" t="s">
        <v>520</v>
      </c>
      <c r="E144" s="95"/>
      <c r="F144" s="96">
        <v>4322.8</v>
      </c>
      <c r="G144" s="97">
        <v>2061.8</v>
      </c>
      <c r="H144" s="97">
        <f t="shared" si="4"/>
        <v>47.69593781808087</v>
      </c>
    </row>
    <row r="145" spans="1:8" ht="11.25">
      <c r="A145" s="93">
        <f t="shared" si="5"/>
        <v>135</v>
      </c>
      <c r="B145" s="94" t="s">
        <v>604</v>
      </c>
      <c r="C145" s="95" t="s">
        <v>140</v>
      </c>
      <c r="D145" s="95" t="s">
        <v>520</v>
      </c>
      <c r="E145" s="95" t="s">
        <v>605</v>
      </c>
      <c r="F145" s="96">
        <v>4322.8</v>
      </c>
      <c r="G145" s="97">
        <v>2061.8</v>
      </c>
      <c r="H145" s="97">
        <f t="shared" si="4"/>
        <v>47.69593781808087</v>
      </c>
    </row>
    <row r="146" spans="1:8" ht="11.25">
      <c r="A146" s="93">
        <f t="shared" si="5"/>
        <v>136</v>
      </c>
      <c r="B146" s="94" t="s">
        <v>411</v>
      </c>
      <c r="C146" s="95" t="s">
        <v>140</v>
      </c>
      <c r="D146" s="95" t="s">
        <v>520</v>
      </c>
      <c r="E146" s="95" t="s">
        <v>412</v>
      </c>
      <c r="F146" s="96">
        <v>4322.8</v>
      </c>
      <c r="G146" s="97">
        <v>2061.8</v>
      </c>
      <c r="H146" s="97">
        <f t="shared" si="4"/>
        <v>47.69593781808087</v>
      </c>
    </row>
    <row r="147" spans="1:8" ht="11.25">
      <c r="A147" s="93">
        <f t="shared" si="5"/>
        <v>137</v>
      </c>
      <c r="B147" s="94" t="s">
        <v>549</v>
      </c>
      <c r="C147" s="95" t="s">
        <v>140</v>
      </c>
      <c r="D147" s="95" t="s">
        <v>550</v>
      </c>
      <c r="E147" s="95"/>
      <c r="F147" s="96">
        <v>51</v>
      </c>
      <c r="G147" s="97">
        <v>1</v>
      </c>
      <c r="H147" s="97">
        <f t="shared" si="4"/>
        <v>1.9607843137254901</v>
      </c>
    </row>
    <row r="148" spans="1:8" ht="11.25">
      <c r="A148" s="93">
        <f t="shared" si="5"/>
        <v>138</v>
      </c>
      <c r="B148" s="94" t="s">
        <v>551</v>
      </c>
      <c r="C148" s="95" t="s">
        <v>140</v>
      </c>
      <c r="D148" s="95" t="s">
        <v>552</v>
      </c>
      <c r="E148" s="95"/>
      <c r="F148" s="96">
        <v>51</v>
      </c>
      <c r="G148" s="97">
        <v>1</v>
      </c>
      <c r="H148" s="97">
        <f t="shared" si="4"/>
        <v>1.9607843137254901</v>
      </c>
    </row>
    <row r="149" spans="1:8" ht="11.25">
      <c r="A149" s="93">
        <f t="shared" si="5"/>
        <v>139</v>
      </c>
      <c r="B149" s="94" t="s">
        <v>604</v>
      </c>
      <c r="C149" s="95" t="s">
        <v>140</v>
      </c>
      <c r="D149" s="95" t="s">
        <v>552</v>
      </c>
      <c r="E149" s="95" t="s">
        <v>605</v>
      </c>
      <c r="F149" s="96">
        <v>51</v>
      </c>
      <c r="G149" s="97">
        <v>1</v>
      </c>
      <c r="H149" s="97">
        <f t="shared" si="4"/>
        <v>1.9607843137254901</v>
      </c>
    </row>
    <row r="150" spans="1:8" ht="11.25">
      <c r="A150" s="93">
        <f t="shared" si="5"/>
        <v>140</v>
      </c>
      <c r="B150" s="94" t="s">
        <v>411</v>
      </c>
      <c r="C150" s="95" t="s">
        <v>140</v>
      </c>
      <c r="D150" s="95" t="s">
        <v>552</v>
      </c>
      <c r="E150" s="95" t="s">
        <v>412</v>
      </c>
      <c r="F150" s="96">
        <v>51</v>
      </c>
      <c r="G150" s="97">
        <v>1</v>
      </c>
      <c r="H150" s="97">
        <f t="shared" si="4"/>
        <v>1.9607843137254901</v>
      </c>
    </row>
    <row r="151" spans="1:8" ht="112.5">
      <c r="A151" s="93">
        <f t="shared" si="5"/>
        <v>141</v>
      </c>
      <c r="B151" s="98" t="s">
        <v>658</v>
      </c>
      <c r="C151" s="95" t="s">
        <v>659</v>
      </c>
      <c r="D151" s="95"/>
      <c r="E151" s="95"/>
      <c r="F151" s="96">
        <v>3.7</v>
      </c>
      <c r="G151" s="97">
        <v>3.7</v>
      </c>
      <c r="H151" s="97">
        <f t="shared" si="4"/>
        <v>100</v>
      </c>
    </row>
    <row r="152" spans="1:8" ht="56.25">
      <c r="A152" s="93">
        <f t="shared" si="5"/>
        <v>142</v>
      </c>
      <c r="B152" s="94" t="s">
        <v>512</v>
      </c>
      <c r="C152" s="95" t="s">
        <v>659</v>
      </c>
      <c r="D152" s="95" t="s">
        <v>513</v>
      </c>
      <c r="E152" s="95"/>
      <c r="F152" s="96">
        <v>3.7</v>
      </c>
      <c r="G152" s="97">
        <v>3.7</v>
      </c>
      <c r="H152" s="97">
        <f t="shared" si="4"/>
        <v>100</v>
      </c>
    </row>
    <row r="153" spans="1:8" ht="11.25">
      <c r="A153" s="93">
        <f t="shared" si="5"/>
        <v>143</v>
      </c>
      <c r="B153" s="94" t="s">
        <v>61</v>
      </c>
      <c r="C153" s="95" t="s">
        <v>659</v>
      </c>
      <c r="D153" s="95" t="s">
        <v>273</v>
      </c>
      <c r="E153" s="95"/>
      <c r="F153" s="96">
        <v>3.7</v>
      </c>
      <c r="G153" s="97">
        <v>3.7</v>
      </c>
      <c r="H153" s="97">
        <f t="shared" si="4"/>
        <v>100</v>
      </c>
    </row>
    <row r="154" spans="1:8" ht="11.25">
      <c r="A154" s="93">
        <f t="shared" si="5"/>
        <v>144</v>
      </c>
      <c r="B154" s="94" t="s">
        <v>604</v>
      </c>
      <c r="C154" s="95" t="s">
        <v>659</v>
      </c>
      <c r="D154" s="95" t="s">
        <v>273</v>
      </c>
      <c r="E154" s="95" t="s">
        <v>605</v>
      </c>
      <c r="F154" s="96">
        <v>3.7</v>
      </c>
      <c r="G154" s="97">
        <v>3.7</v>
      </c>
      <c r="H154" s="97">
        <f t="shared" si="4"/>
        <v>100</v>
      </c>
    </row>
    <row r="155" spans="1:8" ht="11.25">
      <c r="A155" s="93">
        <f t="shared" si="5"/>
        <v>145</v>
      </c>
      <c r="B155" s="94" t="s">
        <v>409</v>
      </c>
      <c r="C155" s="95" t="s">
        <v>659</v>
      </c>
      <c r="D155" s="95" t="s">
        <v>273</v>
      </c>
      <c r="E155" s="95" t="s">
        <v>410</v>
      </c>
      <c r="F155" s="96">
        <v>3.7</v>
      </c>
      <c r="G155" s="97">
        <v>3.7</v>
      </c>
      <c r="H155" s="97">
        <f t="shared" si="4"/>
        <v>100</v>
      </c>
    </row>
    <row r="156" spans="1:8" ht="78.75">
      <c r="A156" s="93">
        <f t="shared" si="5"/>
        <v>146</v>
      </c>
      <c r="B156" s="98" t="s">
        <v>141</v>
      </c>
      <c r="C156" s="95" t="s">
        <v>142</v>
      </c>
      <c r="D156" s="95"/>
      <c r="E156" s="95"/>
      <c r="F156" s="96">
        <v>26639.4</v>
      </c>
      <c r="G156" s="97">
        <v>16558.2</v>
      </c>
      <c r="H156" s="97">
        <f t="shared" si="4"/>
        <v>62.156805333453455</v>
      </c>
    </row>
    <row r="157" spans="1:8" ht="11.25">
      <c r="A157" s="93">
        <f t="shared" si="5"/>
        <v>147</v>
      </c>
      <c r="B157" s="94" t="s">
        <v>46</v>
      </c>
      <c r="C157" s="95" t="s">
        <v>142</v>
      </c>
      <c r="D157" s="95" t="s">
        <v>397</v>
      </c>
      <c r="E157" s="95"/>
      <c r="F157" s="96">
        <v>26639.4</v>
      </c>
      <c r="G157" s="97">
        <v>16558.2</v>
      </c>
      <c r="H157" s="97">
        <f t="shared" si="4"/>
        <v>62.156805333453455</v>
      </c>
    </row>
    <row r="158" spans="1:8" ht="11.25">
      <c r="A158" s="93">
        <f t="shared" si="5"/>
        <v>148</v>
      </c>
      <c r="B158" s="94" t="s">
        <v>225</v>
      </c>
      <c r="C158" s="95" t="s">
        <v>142</v>
      </c>
      <c r="D158" s="95" t="s">
        <v>47</v>
      </c>
      <c r="E158" s="95"/>
      <c r="F158" s="96">
        <v>26639.4</v>
      </c>
      <c r="G158" s="97">
        <v>16558.2</v>
      </c>
      <c r="H158" s="97">
        <f t="shared" si="4"/>
        <v>62.156805333453455</v>
      </c>
    </row>
    <row r="159" spans="1:8" ht="11.25">
      <c r="A159" s="93">
        <f t="shared" si="5"/>
        <v>149</v>
      </c>
      <c r="B159" s="94" t="s">
        <v>604</v>
      </c>
      <c r="C159" s="95" t="s">
        <v>142</v>
      </c>
      <c r="D159" s="95" t="s">
        <v>47</v>
      </c>
      <c r="E159" s="95" t="s">
        <v>605</v>
      </c>
      <c r="F159" s="96">
        <v>26639.4</v>
      </c>
      <c r="G159" s="97">
        <v>16558.2</v>
      </c>
      <c r="H159" s="97">
        <f t="shared" si="4"/>
        <v>62.156805333453455</v>
      </c>
    </row>
    <row r="160" spans="1:8" ht="11.25">
      <c r="A160" s="93">
        <f t="shared" si="5"/>
        <v>150</v>
      </c>
      <c r="B160" s="94" t="s">
        <v>411</v>
      </c>
      <c r="C160" s="95" t="s">
        <v>142</v>
      </c>
      <c r="D160" s="95" t="s">
        <v>47</v>
      </c>
      <c r="E160" s="95" t="s">
        <v>412</v>
      </c>
      <c r="F160" s="96">
        <v>26639.4</v>
      </c>
      <c r="G160" s="97">
        <v>16558.2</v>
      </c>
      <c r="H160" s="97">
        <f t="shared" si="4"/>
        <v>62.156805333453455</v>
      </c>
    </row>
    <row r="161" spans="1:8" ht="78.75">
      <c r="A161" s="93">
        <f t="shared" si="5"/>
        <v>151</v>
      </c>
      <c r="B161" s="98" t="s">
        <v>660</v>
      </c>
      <c r="C161" s="95" t="s">
        <v>661</v>
      </c>
      <c r="D161" s="95"/>
      <c r="E161" s="95"/>
      <c r="F161" s="96">
        <v>51.7</v>
      </c>
      <c r="G161" s="97"/>
      <c r="H161" s="97">
        <f t="shared" si="4"/>
        <v>0</v>
      </c>
    </row>
    <row r="162" spans="1:8" ht="56.25">
      <c r="A162" s="93">
        <f t="shared" si="5"/>
        <v>152</v>
      </c>
      <c r="B162" s="94" t="s">
        <v>512</v>
      </c>
      <c r="C162" s="95" t="s">
        <v>661</v>
      </c>
      <c r="D162" s="95" t="s">
        <v>513</v>
      </c>
      <c r="E162" s="95"/>
      <c r="F162" s="96">
        <v>51.7</v>
      </c>
      <c r="G162" s="97"/>
      <c r="H162" s="97">
        <f t="shared" si="4"/>
        <v>0</v>
      </c>
    </row>
    <row r="163" spans="1:8" ht="11.25">
      <c r="A163" s="93">
        <f t="shared" si="5"/>
        <v>153</v>
      </c>
      <c r="B163" s="94" t="s">
        <v>61</v>
      </c>
      <c r="C163" s="95" t="s">
        <v>661</v>
      </c>
      <c r="D163" s="95" t="s">
        <v>273</v>
      </c>
      <c r="E163" s="95"/>
      <c r="F163" s="96">
        <v>51.7</v>
      </c>
      <c r="G163" s="97"/>
      <c r="H163" s="97">
        <f t="shared" si="4"/>
        <v>0</v>
      </c>
    </row>
    <row r="164" spans="1:8" ht="11.25">
      <c r="A164" s="93">
        <f t="shared" si="5"/>
        <v>154</v>
      </c>
      <c r="B164" s="94" t="s">
        <v>604</v>
      </c>
      <c r="C164" s="95" t="s">
        <v>661</v>
      </c>
      <c r="D164" s="95" t="s">
        <v>273</v>
      </c>
      <c r="E164" s="95" t="s">
        <v>605</v>
      </c>
      <c r="F164" s="96">
        <v>51.7</v>
      </c>
      <c r="G164" s="97"/>
      <c r="H164" s="97">
        <f t="shared" si="4"/>
        <v>0</v>
      </c>
    </row>
    <row r="165" spans="1:8" ht="11.25">
      <c r="A165" s="93">
        <f t="shared" si="5"/>
        <v>155</v>
      </c>
      <c r="B165" s="94" t="s">
        <v>409</v>
      </c>
      <c r="C165" s="95" t="s">
        <v>661</v>
      </c>
      <c r="D165" s="95" t="s">
        <v>273</v>
      </c>
      <c r="E165" s="95" t="s">
        <v>410</v>
      </c>
      <c r="F165" s="96">
        <v>51.7</v>
      </c>
      <c r="G165" s="97"/>
      <c r="H165" s="97">
        <f t="shared" si="4"/>
        <v>0</v>
      </c>
    </row>
    <row r="166" spans="1:8" ht="22.5">
      <c r="A166" s="93">
        <f t="shared" si="5"/>
        <v>156</v>
      </c>
      <c r="B166" s="94" t="s">
        <v>143</v>
      </c>
      <c r="C166" s="95" t="s">
        <v>144</v>
      </c>
      <c r="D166" s="95"/>
      <c r="E166" s="95"/>
      <c r="F166" s="96">
        <v>300</v>
      </c>
      <c r="G166" s="97">
        <f>G167</f>
        <v>0</v>
      </c>
      <c r="H166" s="97">
        <f t="shared" si="4"/>
        <v>0</v>
      </c>
    </row>
    <row r="167" spans="1:8" ht="78.75">
      <c r="A167" s="93">
        <f t="shared" si="5"/>
        <v>157</v>
      </c>
      <c r="B167" s="98" t="s">
        <v>145</v>
      </c>
      <c r="C167" s="95" t="s">
        <v>146</v>
      </c>
      <c r="D167" s="95"/>
      <c r="E167" s="95"/>
      <c r="F167" s="96">
        <v>300</v>
      </c>
      <c r="G167" s="97"/>
      <c r="H167" s="97">
        <f t="shared" si="4"/>
        <v>0</v>
      </c>
    </row>
    <row r="168" spans="1:8" ht="22.5">
      <c r="A168" s="93">
        <f t="shared" si="5"/>
        <v>158</v>
      </c>
      <c r="B168" s="94" t="s">
        <v>517</v>
      </c>
      <c r="C168" s="95" t="s">
        <v>146</v>
      </c>
      <c r="D168" s="95" t="s">
        <v>518</v>
      </c>
      <c r="E168" s="95"/>
      <c r="F168" s="96">
        <v>300</v>
      </c>
      <c r="G168" s="97"/>
      <c r="H168" s="97">
        <f t="shared" si="4"/>
        <v>0</v>
      </c>
    </row>
    <row r="169" spans="1:8" ht="22.5">
      <c r="A169" s="93">
        <f t="shared" si="5"/>
        <v>159</v>
      </c>
      <c r="B169" s="94" t="s">
        <v>519</v>
      </c>
      <c r="C169" s="95" t="s">
        <v>146</v>
      </c>
      <c r="D169" s="95" t="s">
        <v>520</v>
      </c>
      <c r="E169" s="95"/>
      <c r="F169" s="96">
        <v>300</v>
      </c>
      <c r="G169" s="97"/>
      <c r="H169" s="97">
        <f t="shared" si="4"/>
        <v>0</v>
      </c>
    </row>
    <row r="170" spans="1:8" ht="11.25">
      <c r="A170" s="93">
        <f t="shared" si="5"/>
        <v>160</v>
      </c>
      <c r="B170" s="94" t="s">
        <v>604</v>
      </c>
      <c r="C170" s="95" t="s">
        <v>146</v>
      </c>
      <c r="D170" s="95" t="s">
        <v>520</v>
      </c>
      <c r="E170" s="95" t="s">
        <v>605</v>
      </c>
      <c r="F170" s="96">
        <v>300</v>
      </c>
      <c r="G170" s="97"/>
      <c r="H170" s="97">
        <f t="shared" si="4"/>
        <v>0</v>
      </c>
    </row>
    <row r="171" spans="1:8" ht="11.25">
      <c r="A171" s="93">
        <f t="shared" si="5"/>
        <v>161</v>
      </c>
      <c r="B171" s="94" t="s">
        <v>411</v>
      </c>
      <c r="C171" s="95" t="s">
        <v>146</v>
      </c>
      <c r="D171" s="95" t="s">
        <v>520</v>
      </c>
      <c r="E171" s="95" t="s">
        <v>412</v>
      </c>
      <c r="F171" s="96">
        <v>300</v>
      </c>
      <c r="G171" s="97"/>
      <c r="H171" s="97">
        <f t="shared" si="4"/>
        <v>0</v>
      </c>
    </row>
    <row r="172" spans="1:8" ht="22.5">
      <c r="A172" s="93">
        <f t="shared" si="5"/>
        <v>162</v>
      </c>
      <c r="B172" s="94" t="s">
        <v>149</v>
      </c>
      <c r="C172" s="95" t="s">
        <v>150</v>
      </c>
      <c r="D172" s="95"/>
      <c r="E172" s="95"/>
      <c r="F172" s="97">
        <f>F173+F182+F187+F192+F201+F206</f>
        <v>2974.2</v>
      </c>
      <c r="G172" s="97">
        <f>G173+G182+G187+G192+G201+G206</f>
        <v>2612.6</v>
      </c>
      <c r="H172" s="97">
        <f t="shared" si="4"/>
        <v>87.84210880236702</v>
      </c>
    </row>
    <row r="173" spans="1:8" ht="67.5">
      <c r="A173" s="93">
        <f t="shared" si="5"/>
        <v>163</v>
      </c>
      <c r="B173" s="98" t="s">
        <v>151</v>
      </c>
      <c r="C173" s="95" t="s">
        <v>152</v>
      </c>
      <c r="D173" s="95"/>
      <c r="E173" s="95"/>
      <c r="F173" s="97">
        <f>F174+F178</f>
        <v>1795.1999999999998</v>
      </c>
      <c r="G173" s="97">
        <f>G174+G178</f>
        <v>1795.1999999999998</v>
      </c>
      <c r="H173" s="97">
        <f t="shared" si="4"/>
        <v>100</v>
      </c>
    </row>
    <row r="174" spans="1:8" ht="22.5">
      <c r="A174" s="93">
        <f t="shared" si="5"/>
        <v>164</v>
      </c>
      <c r="B174" s="94" t="s">
        <v>517</v>
      </c>
      <c r="C174" s="95" t="s">
        <v>152</v>
      </c>
      <c r="D174" s="95" t="s">
        <v>518</v>
      </c>
      <c r="E174" s="95"/>
      <c r="F174" s="96">
        <v>146.1</v>
      </c>
      <c r="G174" s="97">
        <v>146.1</v>
      </c>
      <c r="H174" s="97">
        <f t="shared" si="4"/>
        <v>100</v>
      </c>
    </row>
    <row r="175" spans="1:8" ht="22.5">
      <c r="A175" s="93">
        <f t="shared" si="5"/>
        <v>165</v>
      </c>
      <c r="B175" s="94" t="s">
        <v>519</v>
      </c>
      <c r="C175" s="95" t="s">
        <v>152</v>
      </c>
      <c r="D175" s="95" t="s">
        <v>520</v>
      </c>
      <c r="E175" s="95"/>
      <c r="F175" s="96">
        <v>146.1</v>
      </c>
      <c r="G175" s="97">
        <v>146.1</v>
      </c>
      <c r="H175" s="97">
        <f t="shared" si="4"/>
        <v>100</v>
      </c>
    </row>
    <row r="176" spans="1:8" ht="11.25">
      <c r="A176" s="93">
        <f t="shared" si="5"/>
        <v>166</v>
      </c>
      <c r="B176" s="94" t="s">
        <v>604</v>
      </c>
      <c r="C176" s="95" t="s">
        <v>152</v>
      </c>
      <c r="D176" s="95" t="s">
        <v>520</v>
      </c>
      <c r="E176" s="95" t="s">
        <v>605</v>
      </c>
      <c r="F176" s="96">
        <v>146.1</v>
      </c>
      <c r="G176" s="97">
        <v>146.1</v>
      </c>
      <c r="H176" s="97">
        <f t="shared" si="4"/>
        <v>100</v>
      </c>
    </row>
    <row r="177" spans="1:8" ht="11.25">
      <c r="A177" s="93">
        <f t="shared" si="5"/>
        <v>167</v>
      </c>
      <c r="B177" s="94" t="s">
        <v>457</v>
      </c>
      <c r="C177" s="95" t="s">
        <v>152</v>
      </c>
      <c r="D177" s="95" t="s">
        <v>520</v>
      </c>
      <c r="E177" s="95" t="s">
        <v>458</v>
      </c>
      <c r="F177" s="96">
        <v>146.1</v>
      </c>
      <c r="G177" s="97">
        <v>146.1</v>
      </c>
      <c r="H177" s="97">
        <f t="shared" si="4"/>
        <v>100</v>
      </c>
    </row>
    <row r="178" spans="1:8" ht="22.5">
      <c r="A178" s="93">
        <f t="shared" si="5"/>
        <v>168</v>
      </c>
      <c r="B178" s="94" t="s">
        <v>69</v>
      </c>
      <c r="C178" s="95" t="s">
        <v>152</v>
      </c>
      <c r="D178" s="95" t="s">
        <v>70</v>
      </c>
      <c r="E178" s="95"/>
      <c r="F178" s="96">
        <v>1649.1</v>
      </c>
      <c r="G178" s="97">
        <v>1649.1</v>
      </c>
      <c r="H178" s="97">
        <f t="shared" si="4"/>
        <v>100</v>
      </c>
    </row>
    <row r="179" spans="1:8" ht="11.25">
      <c r="A179" s="93">
        <f t="shared" si="5"/>
        <v>169</v>
      </c>
      <c r="B179" s="94" t="s">
        <v>71</v>
      </c>
      <c r="C179" s="95" t="s">
        <v>152</v>
      </c>
      <c r="D179" s="95" t="s">
        <v>72</v>
      </c>
      <c r="E179" s="95"/>
      <c r="F179" s="96">
        <v>1649.1</v>
      </c>
      <c r="G179" s="97">
        <v>1649.1</v>
      </c>
      <c r="H179" s="97">
        <f t="shared" si="4"/>
        <v>100</v>
      </c>
    </row>
    <row r="180" spans="1:8" ht="11.25">
      <c r="A180" s="93">
        <f t="shared" si="5"/>
        <v>170</v>
      </c>
      <c r="B180" s="94" t="s">
        <v>604</v>
      </c>
      <c r="C180" s="95" t="s">
        <v>152</v>
      </c>
      <c r="D180" s="95" t="s">
        <v>72</v>
      </c>
      <c r="E180" s="95" t="s">
        <v>605</v>
      </c>
      <c r="F180" s="96">
        <v>1649.1</v>
      </c>
      <c r="G180" s="97">
        <v>1649.1</v>
      </c>
      <c r="H180" s="97">
        <f t="shared" si="4"/>
        <v>100</v>
      </c>
    </row>
    <row r="181" spans="1:8" ht="11.25">
      <c r="A181" s="93">
        <f t="shared" si="5"/>
        <v>171</v>
      </c>
      <c r="B181" s="94" t="s">
        <v>457</v>
      </c>
      <c r="C181" s="95" t="s">
        <v>152</v>
      </c>
      <c r="D181" s="95" t="s">
        <v>72</v>
      </c>
      <c r="E181" s="95" t="s">
        <v>458</v>
      </c>
      <c r="F181" s="96">
        <v>1649.1</v>
      </c>
      <c r="G181" s="97">
        <v>1649.1</v>
      </c>
      <c r="H181" s="97">
        <f t="shared" si="4"/>
        <v>100</v>
      </c>
    </row>
    <row r="182" spans="1:8" ht="101.25">
      <c r="A182" s="93">
        <f t="shared" si="5"/>
        <v>172</v>
      </c>
      <c r="B182" s="98" t="s">
        <v>153</v>
      </c>
      <c r="C182" s="95" t="s">
        <v>154</v>
      </c>
      <c r="D182" s="95"/>
      <c r="E182" s="95"/>
      <c r="F182" s="96">
        <v>636.6</v>
      </c>
      <c r="G182" s="97">
        <v>570.9</v>
      </c>
      <c r="H182" s="97">
        <f t="shared" si="4"/>
        <v>89.67954759660697</v>
      </c>
    </row>
    <row r="183" spans="1:8" ht="11.25">
      <c r="A183" s="93">
        <f t="shared" si="5"/>
        <v>173</v>
      </c>
      <c r="B183" s="94" t="s">
        <v>109</v>
      </c>
      <c r="C183" s="95" t="s">
        <v>154</v>
      </c>
      <c r="D183" s="95" t="s">
        <v>110</v>
      </c>
      <c r="E183" s="95"/>
      <c r="F183" s="96">
        <v>636.6</v>
      </c>
      <c r="G183" s="97">
        <v>570.9</v>
      </c>
      <c r="H183" s="97">
        <f t="shared" si="4"/>
        <v>89.67954759660697</v>
      </c>
    </row>
    <row r="184" spans="1:8" ht="11.25">
      <c r="A184" s="93">
        <f t="shared" si="5"/>
        <v>174</v>
      </c>
      <c r="B184" s="94" t="s">
        <v>3</v>
      </c>
      <c r="C184" s="95" t="s">
        <v>154</v>
      </c>
      <c r="D184" s="95" t="s">
        <v>4</v>
      </c>
      <c r="E184" s="95"/>
      <c r="F184" s="96">
        <v>636.6</v>
      </c>
      <c r="G184" s="97">
        <v>570.9</v>
      </c>
      <c r="H184" s="97">
        <f t="shared" si="4"/>
        <v>89.67954759660697</v>
      </c>
    </row>
    <row r="185" spans="1:8" ht="11.25">
      <c r="A185" s="93">
        <f t="shared" si="5"/>
        <v>175</v>
      </c>
      <c r="B185" s="94" t="s">
        <v>604</v>
      </c>
      <c r="C185" s="95" t="s">
        <v>154</v>
      </c>
      <c r="D185" s="95" t="s">
        <v>4</v>
      </c>
      <c r="E185" s="95" t="s">
        <v>605</v>
      </c>
      <c r="F185" s="96">
        <v>636.6</v>
      </c>
      <c r="G185" s="97">
        <v>570.9</v>
      </c>
      <c r="H185" s="97">
        <f t="shared" si="4"/>
        <v>89.67954759660697</v>
      </c>
    </row>
    <row r="186" spans="1:8" ht="11.25">
      <c r="A186" s="93">
        <f t="shared" si="5"/>
        <v>176</v>
      </c>
      <c r="B186" s="94" t="s">
        <v>457</v>
      </c>
      <c r="C186" s="95" t="s">
        <v>154</v>
      </c>
      <c r="D186" s="95" t="s">
        <v>4</v>
      </c>
      <c r="E186" s="95" t="s">
        <v>458</v>
      </c>
      <c r="F186" s="96">
        <v>636.6</v>
      </c>
      <c r="G186" s="97">
        <v>570.9</v>
      </c>
      <c r="H186" s="97">
        <f t="shared" si="4"/>
        <v>89.67954759660697</v>
      </c>
    </row>
    <row r="187" spans="1:8" ht="56.25">
      <c r="A187" s="93">
        <f t="shared" si="5"/>
        <v>177</v>
      </c>
      <c r="B187" s="94" t="s">
        <v>155</v>
      </c>
      <c r="C187" s="95" t="s">
        <v>156</v>
      </c>
      <c r="D187" s="95"/>
      <c r="E187" s="95"/>
      <c r="F187" s="96">
        <v>80</v>
      </c>
      <c r="G187" s="97"/>
      <c r="H187" s="97">
        <f t="shared" si="4"/>
        <v>0</v>
      </c>
    </row>
    <row r="188" spans="1:8" ht="22.5">
      <c r="A188" s="93">
        <f t="shared" si="5"/>
        <v>178</v>
      </c>
      <c r="B188" s="94" t="s">
        <v>517</v>
      </c>
      <c r="C188" s="95" t="s">
        <v>156</v>
      </c>
      <c r="D188" s="95" t="s">
        <v>518</v>
      </c>
      <c r="E188" s="95"/>
      <c r="F188" s="96">
        <v>80</v>
      </c>
      <c r="G188" s="97"/>
      <c r="H188" s="97">
        <f t="shared" si="4"/>
        <v>0</v>
      </c>
    </row>
    <row r="189" spans="1:8" ht="22.5">
      <c r="A189" s="93">
        <f t="shared" si="5"/>
        <v>179</v>
      </c>
      <c r="B189" s="94" t="s">
        <v>519</v>
      </c>
      <c r="C189" s="95" t="s">
        <v>156</v>
      </c>
      <c r="D189" s="95" t="s">
        <v>520</v>
      </c>
      <c r="E189" s="95"/>
      <c r="F189" s="96">
        <v>80</v>
      </c>
      <c r="G189" s="97"/>
      <c r="H189" s="97">
        <f t="shared" si="4"/>
        <v>0</v>
      </c>
    </row>
    <row r="190" spans="1:8" ht="11.25">
      <c r="A190" s="93">
        <f t="shared" si="5"/>
        <v>180</v>
      </c>
      <c r="B190" s="94" t="s">
        <v>604</v>
      </c>
      <c r="C190" s="95" t="s">
        <v>156</v>
      </c>
      <c r="D190" s="95" t="s">
        <v>520</v>
      </c>
      <c r="E190" s="95" t="s">
        <v>605</v>
      </c>
      <c r="F190" s="96">
        <v>80</v>
      </c>
      <c r="G190" s="97"/>
      <c r="H190" s="97">
        <f t="shared" si="4"/>
        <v>0</v>
      </c>
    </row>
    <row r="191" spans="1:8" ht="11.25">
      <c r="A191" s="93">
        <f t="shared" si="5"/>
        <v>181</v>
      </c>
      <c r="B191" s="94" t="s">
        <v>457</v>
      </c>
      <c r="C191" s="95" t="s">
        <v>156</v>
      </c>
      <c r="D191" s="95" t="s">
        <v>520</v>
      </c>
      <c r="E191" s="95" t="s">
        <v>458</v>
      </c>
      <c r="F191" s="96">
        <v>80</v>
      </c>
      <c r="G191" s="97"/>
      <c r="H191" s="97">
        <f t="shared" si="4"/>
        <v>0</v>
      </c>
    </row>
    <row r="192" spans="1:8" ht="78.75">
      <c r="A192" s="93">
        <f t="shared" si="5"/>
        <v>182</v>
      </c>
      <c r="B192" s="98" t="s">
        <v>157</v>
      </c>
      <c r="C192" s="95" t="s">
        <v>158</v>
      </c>
      <c r="D192" s="95"/>
      <c r="E192" s="95"/>
      <c r="F192" s="96">
        <v>1.8</v>
      </c>
      <c r="G192" s="97">
        <f>G193+G197</f>
        <v>1.8</v>
      </c>
      <c r="H192" s="97">
        <f t="shared" si="4"/>
        <v>100</v>
      </c>
    </row>
    <row r="193" spans="1:8" ht="22.5">
      <c r="A193" s="93">
        <f t="shared" si="5"/>
        <v>183</v>
      </c>
      <c r="B193" s="94" t="s">
        <v>517</v>
      </c>
      <c r="C193" s="95" t="s">
        <v>158</v>
      </c>
      <c r="D193" s="95" t="s">
        <v>518</v>
      </c>
      <c r="E193" s="95"/>
      <c r="F193" s="96">
        <v>0.1</v>
      </c>
      <c r="G193" s="97">
        <v>0.1</v>
      </c>
      <c r="H193" s="97">
        <f t="shared" si="4"/>
        <v>100</v>
      </c>
    </row>
    <row r="194" spans="1:8" ht="22.5">
      <c r="A194" s="93">
        <f t="shared" si="5"/>
        <v>184</v>
      </c>
      <c r="B194" s="94" t="s">
        <v>519</v>
      </c>
      <c r="C194" s="95" t="s">
        <v>158</v>
      </c>
      <c r="D194" s="95" t="s">
        <v>520</v>
      </c>
      <c r="E194" s="95"/>
      <c r="F194" s="96">
        <v>0.1</v>
      </c>
      <c r="G194" s="97">
        <v>0.1</v>
      </c>
      <c r="H194" s="97">
        <f t="shared" si="4"/>
        <v>100</v>
      </c>
    </row>
    <row r="195" spans="1:8" ht="11.25">
      <c r="A195" s="93">
        <f t="shared" si="5"/>
        <v>185</v>
      </c>
      <c r="B195" s="94" t="s">
        <v>604</v>
      </c>
      <c r="C195" s="95" t="s">
        <v>158</v>
      </c>
      <c r="D195" s="95" t="s">
        <v>520</v>
      </c>
      <c r="E195" s="95" t="s">
        <v>605</v>
      </c>
      <c r="F195" s="96">
        <v>0.1</v>
      </c>
      <c r="G195" s="97">
        <v>0.1</v>
      </c>
      <c r="H195" s="97">
        <f t="shared" si="4"/>
        <v>100</v>
      </c>
    </row>
    <row r="196" spans="1:8" ht="11.25">
      <c r="A196" s="93">
        <f t="shared" si="5"/>
        <v>186</v>
      </c>
      <c r="B196" s="94" t="s">
        <v>457</v>
      </c>
      <c r="C196" s="95" t="s">
        <v>158</v>
      </c>
      <c r="D196" s="95" t="s">
        <v>520</v>
      </c>
      <c r="E196" s="95" t="s">
        <v>458</v>
      </c>
      <c r="F196" s="96">
        <v>0.1</v>
      </c>
      <c r="G196" s="97">
        <v>0.1</v>
      </c>
      <c r="H196" s="97">
        <f t="shared" si="4"/>
        <v>100</v>
      </c>
    </row>
    <row r="197" spans="1:8" ht="22.5">
      <c r="A197" s="93">
        <f t="shared" si="5"/>
        <v>187</v>
      </c>
      <c r="B197" s="94" t="s">
        <v>69</v>
      </c>
      <c r="C197" s="95" t="s">
        <v>158</v>
      </c>
      <c r="D197" s="95" t="s">
        <v>70</v>
      </c>
      <c r="E197" s="95"/>
      <c r="F197" s="96">
        <v>1.7</v>
      </c>
      <c r="G197" s="97">
        <v>1.7</v>
      </c>
      <c r="H197" s="97">
        <f t="shared" si="4"/>
        <v>100</v>
      </c>
    </row>
    <row r="198" spans="1:8" ht="11.25">
      <c r="A198" s="93">
        <f t="shared" si="5"/>
        <v>188</v>
      </c>
      <c r="B198" s="94" t="s">
        <v>71</v>
      </c>
      <c r="C198" s="95" t="s">
        <v>158</v>
      </c>
      <c r="D198" s="95" t="s">
        <v>72</v>
      </c>
      <c r="E198" s="95"/>
      <c r="F198" s="96">
        <v>1.7</v>
      </c>
      <c r="G198" s="97">
        <v>1.7</v>
      </c>
      <c r="H198" s="97">
        <f t="shared" si="4"/>
        <v>100</v>
      </c>
    </row>
    <row r="199" spans="1:8" ht="11.25">
      <c r="A199" s="93">
        <f t="shared" si="5"/>
        <v>189</v>
      </c>
      <c r="B199" s="94" t="s">
        <v>604</v>
      </c>
      <c r="C199" s="95" t="s">
        <v>158</v>
      </c>
      <c r="D199" s="95" t="s">
        <v>72</v>
      </c>
      <c r="E199" s="95" t="s">
        <v>605</v>
      </c>
      <c r="F199" s="96">
        <v>1.7</v>
      </c>
      <c r="G199" s="97">
        <v>1.7</v>
      </c>
      <c r="H199" s="97">
        <f t="shared" si="4"/>
        <v>100</v>
      </c>
    </row>
    <row r="200" spans="1:8" ht="11.25">
      <c r="A200" s="93">
        <f t="shared" si="5"/>
        <v>190</v>
      </c>
      <c r="B200" s="94" t="s">
        <v>457</v>
      </c>
      <c r="C200" s="95" t="s">
        <v>158</v>
      </c>
      <c r="D200" s="95" t="s">
        <v>72</v>
      </c>
      <c r="E200" s="95" t="s">
        <v>458</v>
      </c>
      <c r="F200" s="96">
        <v>1.7</v>
      </c>
      <c r="G200" s="97">
        <v>1.7</v>
      </c>
      <c r="H200" s="97">
        <f t="shared" si="4"/>
        <v>100</v>
      </c>
    </row>
    <row r="201" spans="1:8" ht="101.25">
      <c r="A201" s="93">
        <f t="shared" si="5"/>
        <v>191</v>
      </c>
      <c r="B201" s="98" t="s">
        <v>159</v>
      </c>
      <c r="C201" s="95" t="s">
        <v>160</v>
      </c>
      <c r="D201" s="95"/>
      <c r="E201" s="95"/>
      <c r="F201" s="96">
        <v>260.6</v>
      </c>
      <c r="G201" s="97">
        <v>244.7</v>
      </c>
      <c r="H201" s="97">
        <f t="shared" si="4"/>
        <v>93.89869531849577</v>
      </c>
    </row>
    <row r="202" spans="1:8" ht="11.25">
      <c r="A202" s="93">
        <f t="shared" si="5"/>
        <v>192</v>
      </c>
      <c r="B202" s="94" t="s">
        <v>109</v>
      </c>
      <c r="C202" s="95" t="s">
        <v>160</v>
      </c>
      <c r="D202" s="95" t="s">
        <v>110</v>
      </c>
      <c r="E202" s="95"/>
      <c r="F202" s="96">
        <v>260.6</v>
      </c>
      <c r="G202" s="97">
        <v>244.7</v>
      </c>
      <c r="H202" s="97">
        <f t="shared" si="4"/>
        <v>93.89869531849577</v>
      </c>
    </row>
    <row r="203" spans="1:8" ht="11.25">
      <c r="A203" s="93">
        <f t="shared" si="5"/>
        <v>193</v>
      </c>
      <c r="B203" s="94" t="s">
        <v>3</v>
      </c>
      <c r="C203" s="95" t="s">
        <v>160</v>
      </c>
      <c r="D203" s="95" t="s">
        <v>4</v>
      </c>
      <c r="E203" s="95"/>
      <c r="F203" s="96">
        <v>260.6</v>
      </c>
      <c r="G203" s="97">
        <v>244.7</v>
      </c>
      <c r="H203" s="97">
        <f t="shared" si="4"/>
        <v>93.89869531849577</v>
      </c>
    </row>
    <row r="204" spans="1:8" ht="11.25">
      <c r="A204" s="93">
        <f t="shared" si="5"/>
        <v>194</v>
      </c>
      <c r="B204" s="94" t="s">
        <v>604</v>
      </c>
      <c r="C204" s="95" t="s">
        <v>160</v>
      </c>
      <c r="D204" s="95" t="s">
        <v>4</v>
      </c>
      <c r="E204" s="95" t="s">
        <v>605</v>
      </c>
      <c r="F204" s="96">
        <v>260.6</v>
      </c>
      <c r="G204" s="97">
        <v>244.7</v>
      </c>
      <c r="H204" s="97">
        <f aca="true" t="shared" si="6" ref="H204:H267">G204/F204*100</f>
        <v>93.89869531849577</v>
      </c>
    </row>
    <row r="205" spans="1:8" ht="11.25">
      <c r="A205" s="93">
        <f aca="true" t="shared" si="7" ref="A205:A268">A204+1</f>
        <v>195</v>
      </c>
      <c r="B205" s="94" t="s">
        <v>457</v>
      </c>
      <c r="C205" s="95" t="s">
        <v>160</v>
      </c>
      <c r="D205" s="95" t="s">
        <v>4</v>
      </c>
      <c r="E205" s="95" t="s">
        <v>458</v>
      </c>
      <c r="F205" s="96">
        <v>260.6</v>
      </c>
      <c r="G205" s="97">
        <v>244.7</v>
      </c>
      <c r="H205" s="97">
        <f t="shared" si="6"/>
        <v>93.89869531849577</v>
      </c>
    </row>
    <row r="206" spans="1:8" ht="67.5">
      <c r="A206" s="93">
        <f t="shared" si="7"/>
        <v>196</v>
      </c>
      <c r="B206" s="98" t="s">
        <v>161</v>
      </c>
      <c r="C206" s="95" t="s">
        <v>162</v>
      </c>
      <c r="D206" s="95"/>
      <c r="E206" s="95"/>
      <c r="F206" s="96">
        <v>200</v>
      </c>
      <c r="G206" s="97"/>
      <c r="H206" s="97">
        <f t="shared" si="6"/>
        <v>0</v>
      </c>
    </row>
    <row r="207" spans="1:8" ht="22.5">
      <c r="A207" s="93">
        <f t="shared" si="7"/>
        <v>197</v>
      </c>
      <c r="B207" s="94" t="s">
        <v>517</v>
      </c>
      <c r="C207" s="95" t="s">
        <v>162</v>
      </c>
      <c r="D207" s="95" t="s">
        <v>518</v>
      </c>
      <c r="E207" s="95"/>
      <c r="F207" s="96">
        <v>200</v>
      </c>
      <c r="G207" s="97"/>
      <c r="H207" s="97">
        <f t="shared" si="6"/>
        <v>0</v>
      </c>
    </row>
    <row r="208" spans="1:8" ht="22.5">
      <c r="A208" s="93">
        <f t="shared" si="7"/>
        <v>198</v>
      </c>
      <c r="B208" s="94" t="s">
        <v>519</v>
      </c>
      <c r="C208" s="95" t="s">
        <v>162</v>
      </c>
      <c r="D208" s="95" t="s">
        <v>520</v>
      </c>
      <c r="E208" s="95"/>
      <c r="F208" s="96">
        <v>200</v>
      </c>
      <c r="G208" s="97"/>
      <c r="H208" s="97">
        <f t="shared" si="6"/>
        <v>0</v>
      </c>
    </row>
    <row r="209" spans="1:8" ht="11.25">
      <c r="A209" s="93">
        <f t="shared" si="7"/>
        <v>199</v>
      </c>
      <c r="B209" s="94" t="s">
        <v>604</v>
      </c>
      <c r="C209" s="95" t="s">
        <v>162</v>
      </c>
      <c r="D209" s="95" t="s">
        <v>520</v>
      </c>
      <c r="E209" s="95" t="s">
        <v>605</v>
      </c>
      <c r="F209" s="96">
        <v>200</v>
      </c>
      <c r="G209" s="97"/>
      <c r="H209" s="97">
        <f t="shared" si="6"/>
        <v>0</v>
      </c>
    </row>
    <row r="210" spans="1:8" ht="11.25">
      <c r="A210" s="93">
        <f t="shared" si="7"/>
        <v>200</v>
      </c>
      <c r="B210" s="94" t="s">
        <v>457</v>
      </c>
      <c r="C210" s="95" t="s">
        <v>162</v>
      </c>
      <c r="D210" s="95" t="s">
        <v>520</v>
      </c>
      <c r="E210" s="95" t="s">
        <v>458</v>
      </c>
      <c r="F210" s="96">
        <v>200</v>
      </c>
      <c r="G210" s="97"/>
      <c r="H210" s="97">
        <f t="shared" si="6"/>
        <v>0</v>
      </c>
    </row>
    <row r="211" spans="1:8" ht="22.5">
      <c r="A211" s="93">
        <f t="shared" si="7"/>
        <v>201</v>
      </c>
      <c r="B211" s="94" t="s">
        <v>133</v>
      </c>
      <c r="C211" s="95" t="s">
        <v>134</v>
      </c>
      <c r="D211" s="95"/>
      <c r="E211" s="95"/>
      <c r="F211" s="97">
        <f>F212+F217</f>
        <v>4913</v>
      </c>
      <c r="G211" s="97">
        <f>G212+G217</f>
        <v>1569.4</v>
      </c>
      <c r="H211" s="97">
        <f t="shared" si="6"/>
        <v>31.943822511703644</v>
      </c>
    </row>
    <row r="212" spans="1:8" ht="78.75">
      <c r="A212" s="93">
        <f t="shared" si="7"/>
        <v>202</v>
      </c>
      <c r="B212" s="98" t="s">
        <v>662</v>
      </c>
      <c r="C212" s="95" t="s">
        <v>663</v>
      </c>
      <c r="D212" s="95"/>
      <c r="E212" s="95"/>
      <c r="F212" s="96">
        <v>1500</v>
      </c>
      <c r="G212" s="97"/>
      <c r="H212" s="97">
        <f t="shared" si="6"/>
        <v>0</v>
      </c>
    </row>
    <row r="213" spans="1:8" ht="22.5">
      <c r="A213" s="93">
        <f t="shared" si="7"/>
        <v>203</v>
      </c>
      <c r="B213" s="94" t="s">
        <v>517</v>
      </c>
      <c r="C213" s="95" t="s">
        <v>663</v>
      </c>
      <c r="D213" s="95" t="s">
        <v>518</v>
      </c>
      <c r="E213" s="95"/>
      <c r="F213" s="96">
        <v>1500</v>
      </c>
      <c r="G213" s="97"/>
      <c r="H213" s="97">
        <f t="shared" si="6"/>
        <v>0</v>
      </c>
    </row>
    <row r="214" spans="1:8" ht="22.5">
      <c r="A214" s="93">
        <f t="shared" si="7"/>
        <v>204</v>
      </c>
      <c r="B214" s="94" t="s">
        <v>519</v>
      </c>
      <c r="C214" s="95" t="s">
        <v>663</v>
      </c>
      <c r="D214" s="95" t="s">
        <v>520</v>
      </c>
      <c r="E214" s="95"/>
      <c r="F214" s="96">
        <v>1500</v>
      </c>
      <c r="G214" s="97"/>
      <c r="H214" s="97">
        <f t="shared" si="6"/>
        <v>0</v>
      </c>
    </row>
    <row r="215" spans="1:8" ht="11.25">
      <c r="A215" s="93">
        <f t="shared" si="7"/>
        <v>205</v>
      </c>
      <c r="B215" s="94" t="s">
        <v>604</v>
      </c>
      <c r="C215" s="95" t="s">
        <v>663</v>
      </c>
      <c r="D215" s="95" t="s">
        <v>520</v>
      </c>
      <c r="E215" s="95" t="s">
        <v>605</v>
      </c>
      <c r="F215" s="96">
        <v>1500</v>
      </c>
      <c r="G215" s="97"/>
      <c r="H215" s="97">
        <f t="shared" si="6"/>
        <v>0</v>
      </c>
    </row>
    <row r="216" spans="1:8" ht="11.25">
      <c r="A216" s="93">
        <f t="shared" si="7"/>
        <v>206</v>
      </c>
      <c r="B216" s="94" t="s">
        <v>411</v>
      </c>
      <c r="C216" s="95" t="s">
        <v>663</v>
      </c>
      <c r="D216" s="95" t="s">
        <v>520</v>
      </c>
      <c r="E216" s="95" t="s">
        <v>412</v>
      </c>
      <c r="F216" s="96">
        <v>1500</v>
      </c>
      <c r="G216" s="97"/>
      <c r="H216" s="97">
        <f t="shared" si="6"/>
        <v>0</v>
      </c>
    </row>
    <row r="217" spans="1:8" ht="90">
      <c r="A217" s="93">
        <f t="shared" si="7"/>
        <v>207</v>
      </c>
      <c r="B217" s="98" t="s">
        <v>609</v>
      </c>
      <c r="C217" s="95" t="s">
        <v>135</v>
      </c>
      <c r="D217" s="95"/>
      <c r="E217" s="95"/>
      <c r="F217" s="96">
        <v>3413</v>
      </c>
      <c r="G217" s="97">
        <f>G218+G222</f>
        <v>1569.4</v>
      </c>
      <c r="H217" s="97">
        <f t="shared" si="6"/>
        <v>45.983006152944625</v>
      </c>
    </row>
    <row r="218" spans="1:8" ht="22.5">
      <c r="A218" s="93">
        <f t="shared" si="7"/>
        <v>208</v>
      </c>
      <c r="B218" s="94" t="s">
        <v>517</v>
      </c>
      <c r="C218" s="95" t="s">
        <v>135</v>
      </c>
      <c r="D218" s="95" t="s">
        <v>518</v>
      </c>
      <c r="E218" s="95"/>
      <c r="F218" s="96">
        <v>233.1</v>
      </c>
      <c r="G218" s="97"/>
      <c r="H218" s="97">
        <f t="shared" si="6"/>
        <v>0</v>
      </c>
    </row>
    <row r="219" spans="1:8" ht="22.5">
      <c r="A219" s="93">
        <f t="shared" si="7"/>
        <v>209</v>
      </c>
      <c r="B219" s="94" t="s">
        <v>519</v>
      </c>
      <c r="C219" s="95" t="s">
        <v>135</v>
      </c>
      <c r="D219" s="95" t="s">
        <v>520</v>
      </c>
      <c r="E219" s="95"/>
      <c r="F219" s="96">
        <v>233.1</v>
      </c>
      <c r="G219" s="97"/>
      <c r="H219" s="97">
        <f t="shared" si="6"/>
        <v>0</v>
      </c>
    </row>
    <row r="220" spans="1:8" ht="11.25">
      <c r="A220" s="93">
        <f t="shared" si="7"/>
        <v>210</v>
      </c>
      <c r="B220" s="94" t="s">
        <v>604</v>
      </c>
      <c r="C220" s="95" t="s">
        <v>135</v>
      </c>
      <c r="D220" s="95" t="s">
        <v>520</v>
      </c>
      <c r="E220" s="95" t="s">
        <v>605</v>
      </c>
      <c r="F220" s="96">
        <v>233.1</v>
      </c>
      <c r="G220" s="97"/>
      <c r="H220" s="97">
        <f t="shared" si="6"/>
        <v>0</v>
      </c>
    </row>
    <row r="221" spans="1:8" ht="11.25">
      <c r="A221" s="93">
        <f t="shared" si="7"/>
        <v>211</v>
      </c>
      <c r="B221" s="94" t="s">
        <v>411</v>
      </c>
      <c r="C221" s="95" t="s">
        <v>135</v>
      </c>
      <c r="D221" s="95" t="s">
        <v>520</v>
      </c>
      <c r="E221" s="95" t="s">
        <v>412</v>
      </c>
      <c r="F221" s="96">
        <v>233.1</v>
      </c>
      <c r="G221" s="97"/>
      <c r="H221" s="97">
        <f t="shared" si="6"/>
        <v>0</v>
      </c>
    </row>
    <row r="222" spans="1:8" ht="22.5">
      <c r="A222" s="93">
        <f t="shared" si="7"/>
        <v>212</v>
      </c>
      <c r="B222" s="94" t="s">
        <v>69</v>
      </c>
      <c r="C222" s="95" t="s">
        <v>135</v>
      </c>
      <c r="D222" s="95" t="s">
        <v>70</v>
      </c>
      <c r="E222" s="95"/>
      <c r="F222" s="96">
        <v>3179.9</v>
      </c>
      <c r="G222" s="97">
        <v>1569.4</v>
      </c>
      <c r="H222" s="97">
        <f t="shared" si="6"/>
        <v>49.35375326268122</v>
      </c>
    </row>
    <row r="223" spans="1:8" ht="11.25">
      <c r="A223" s="93">
        <f t="shared" si="7"/>
        <v>213</v>
      </c>
      <c r="B223" s="94" t="s">
        <v>71</v>
      </c>
      <c r="C223" s="95" t="s">
        <v>135</v>
      </c>
      <c r="D223" s="95" t="s">
        <v>72</v>
      </c>
      <c r="E223" s="95"/>
      <c r="F223" s="96">
        <v>3179.9</v>
      </c>
      <c r="G223" s="97">
        <v>1569.4</v>
      </c>
      <c r="H223" s="97">
        <f t="shared" si="6"/>
        <v>49.35375326268122</v>
      </c>
    </row>
    <row r="224" spans="1:8" ht="11.25">
      <c r="A224" s="93">
        <f t="shared" si="7"/>
        <v>214</v>
      </c>
      <c r="B224" s="94" t="s">
        <v>604</v>
      </c>
      <c r="C224" s="95" t="s">
        <v>135</v>
      </c>
      <c r="D224" s="95" t="s">
        <v>72</v>
      </c>
      <c r="E224" s="95" t="s">
        <v>605</v>
      </c>
      <c r="F224" s="96">
        <v>3179.9</v>
      </c>
      <c r="G224" s="97">
        <v>1569.4</v>
      </c>
      <c r="H224" s="97">
        <f t="shared" si="6"/>
        <v>49.35375326268122</v>
      </c>
    </row>
    <row r="225" spans="1:8" ht="11.25">
      <c r="A225" s="93">
        <f t="shared" si="7"/>
        <v>215</v>
      </c>
      <c r="B225" s="94" t="s">
        <v>411</v>
      </c>
      <c r="C225" s="95" t="s">
        <v>135</v>
      </c>
      <c r="D225" s="95" t="s">
        <v>72</v>
      </c>
      <c r="E225" s="95" t="s">
        <v>412</v>
      </c>
      <c r="F225" s="96">
        <v>3179.9</v>
      </c>
      <c r="G225" s="97">
        <v>1569.4</v>
      </c>
      <c r="H225" s="97">
        <f t="shared" si="6"/>
        <v>49.35375326268122</v>
      </c>
    </row>
    <row r="226" spans="1:8" ht="33.75">
      <c r="A226" s="93">
        <f t="shared" si="7"/>
        <v>216</v>
      </c>
      <c r="B226" s="94" t="s">
        <v>163</v>
      </c>
      <c r="C226" s="95" t="s">
        <v>164</v>
      </c>
      <c r="D226" s="95"/>
      <c r="E226" s="95"/>
      <c r="F226" s="97">
        <f>F227+F240</f>
        <v>18553.5</v>
      </c>
      <c r="G226" s="97">
        <f>G227+G240</f>
        <v>8931.4</v>
      </c>
      <c r="H226" s="97">
        <f t="shared" si="6"/>
        <v>48.13862613523055</v>
      </c>
    </row>
    <row r="227" spans="1:8" ht="56.25">
      <c r="A227" s="93">
        <f t="shared" si="7"/>
        <v>217</v>
      </c>
      <c r="B227" s="94" t="s">
        <v>165</v>
      </c>
      <c r="C227" s="95" t="s">
        <v>166</v>
      </c>
      <c r="D227" s="95"/>
      <c r="E227" s="95"/>
      <c r="F227" s="96">
        <v>18353.5</v>
      </c>
      <c r="G227" s="97">
        <f>G228+G232+G236</f>
        <v>8731.4</v>
      </c>
      <c r="H227" s="97">
        <f t="shared" si="6"/>
        <v>47.57348734573787</v>
      </c>
    </row>
    <row r="228" spans="1:8" ht="56.25">
      <c r="A228" s="93">
        <f t="shared" si="7"/>
        <v>218</v>
      </c>
      <c r="B228" s="94" t="s">
        <v>512</v>
      </c>
      <c r="C228" s="95" t="s">
        <v>166</v>
      </c>
      <c r="D228" s="95" t="s">
        <v>513</v>
      </c>
      <c r="E228" s="95"/>
      <c r="F228" s="96">
        <v>16715.2</v>
      </c>
      <c r="G228" s="97">
        <v>7865</v>
      </c>
      <c r="H228" s="97">
        <f t="shared" si="6"/>
        <v>47.0529817172394</v>
      </c>
    </row>
    <row r="229" spans="1:8" ht="11.25">
      <c r="A229" s="93">
        <f t="shared" si="7"/>
        <v>219</v>
      </c>
      <c r="B229" s="94" t="s">
        <v>61</v>
      </c>
      <c r="C229" s="95" t="s">
        <v>166</v>
      </c>
      <c r="D229" s="95" t="s">
        <v>273</v>
      </c>
      <c r="E229" s="95"/>
      <c r="F229" s="96">
        <v>16715.2</v>
      </c>
      <c r="G229" s="97">
        <v>7865</v>
      </c>
      <c r="H229" s="97">
        <f t="shared" si="6"/>
        <v>47.0529817172394</v>
      </c>
    </row>
    <row r="230" spans="1:8" ht="11.25">
      <c r="A230" s="93">
        <f t="shared" si="7"/>
        <v>220</v>
      </c>
      <c r="B230" s="94" t="s">
        <v>604</v>
      </c>
      <c r="C230" s="95" t="s">
        <v>166</v>
      </c>
      <c r="D230" s="95" t="s">
        <v>273</v>
      </c>
      <c r="E230" s="95" t="s">
        <v>605</v>
      </c>
      <c r="F230" s="96">
        <v>16715.2</v>
      </c>
      <c r="G230" s="97">
        <v>7865</v>
      </c>
      <c r="H230" s="97">
        <f t="shared" si="6"/>
        <v>47.0529817172394</v>
      </c>
    </row>
    <row r="231" spans="1:8" ht="11.25">
      <c r="A231" s="93">
        <f t="shared" si="7"/>
        <v>221</v>
      </c>
      <c r="B231" s="94" t="s">
        <v>235</v>
      </c>
      <c r="C231" s="95" t="s">
        <v>166</v>
      </c>
      <c r="D231" s="95" t="s">
        <v>273</v>
      </c>
      <c r="E231" s="95" t="s">
        <v>236</v>
      </c>
      <c r="F231" s="96">
        <v>16715.2</v>
      </c>
      <c r="G231" s="97">
        <v>7865</v>
      </c>
      <c r="H231" s="97">
        <f t="shared" si="6"/>
        <v>47.0529817172394</v>
      </c>
    </row>
    <row r="232" spans="1:8" ht="22.5">
      <c r="A232" s="93">
        <f t="shared" si="7"/>
        <v>222</v>
      </c>
      <c r="B232" s="94" t="s">
        <v>517</v>
      </c>
      <c r="C232" s="95" t="s">
        <v>166</v>
      </c>
      <c r="D232" s="95" t="s">
        <v>518</v>
      </c>
      <c r="E232" s="95"/>
      <c r="F232" s="96">
        <v>1626.3</v>
      </c>
      <c r="G232" s="97">
        <v>861.6</v>
      </c>
      <c r="H232" s="97">
        <f t="shared" si="6"/>
        <v>52.97915513742852</v>
      </c>
    </row>
    <row r="233" spans="1:8" ht="22.5">
      <c r="A233" s="93">
        <f t="shared" si="7"/>
        <v>223</v>
      </c>
      <c r="B233" s="94" t="s">
        <v>519</v>
      </c>
      <c r="C233" s="95" t="s">
        <v>166</v>
      </c>
      <c r="D233" s="95" t="s">
        <v>520</v>
      </c>
      <c r="E233" s="95"/>
      <c r="F233" s="96">
        <v>1626.3</v>
      </c>
      <c r="G233" s="97">
        <v>861.6</v>
      </c>
      <c r="H233" s="97">
        <f t="shared" si="6"/>
        <v>52.97915513742852</v>
      </c>
    </row>
    <row r="234" spans="1:8" ht="11.25">
      <c r="A234" s="93">
        <f t="shared" si="7"/>
        <v>224</v>
      </c>
      <c r="B234" s="94" t="s">
        <v>604</v>
      </c>
      <c r="C234" s="95" t="s">
        <v>166</v>
      </c>
      <c r="D234" s="95" t="s">
        <v>520</v>
      </c>
      <c r="E234" s="95" t="s">
        <v>605</v>
      </c>
      <c r="F234" s="96">
        <v>1626.3</v>
      </c>
      <c r="G234" s="97">
        <v>861.6</v>
      </c>
      <c r="H234" s="97">
        <f t="shared" si="6"/>
        <v>52.97915513742852</v>
      </c>
    </row>
    <row r="235" spans="1:8" ht="11.25">
      <c r="A235" s="93">
        <f t="shared" si="7"/>
        <v>225</v>
      </c>
      <c r="B235" s="94" t="s">
        <v>235</v>
      </c>
      <c r="C235" s="95" t="s">
        <v>166</v>
      </c>
      <c r="D235" s="95" t="s">
        <v>520</v>
      </c>
      <c r="E235" s="95" t="s">
        <v>236</v>
      </c>
      <c r="F235" s="96">
        <v>1626.3</v>
      </c>
      <c r="G235" s="97">
        <v>861.6</v>
      </c>
      <c r="H235" s="97">
        <f t="shared" si="6"/>
        <v>52.97915513742852</v>
      </c>
    </row>
    <row r="236" spans="1:8" ht="11.25">
      <c r="A236" s="93">
        <f t="shared" si="7"/>
        <v>226</v>
      </c>
      <c r="B236" s="94" t="s">
        <v>549</v>
      </c>
      <c r="C236" s="95" t="s">
        <v>166</v>
      </c>
      <c r="D236" s="95" t="s">
        <v>550</v>
      </c>
      <c r="E236" s="95"/>
      <c r="F236" s="96">
        <v>12</v>
      </c>
      <c r="G236" s="97">
        <v>4.8</v>
      </c>
      <c r="H236" s="97">
        <f t="shared" si="6"/>
        <v>40</v>
      </c>
    </row>
    <row r="237" spans="1:8" ht="11.25">
      <c r="A237" s="93">
        <f t="shared" si="7"/>
        <v>227</v>
      </c>
      <c r="B237" s="94" t="s">
        <v>551</v>
      </c>
      <c r="C237" s="95" t="s">
        <v>166</v>
      </c>
      <c r="D237" s="95" t="s">
        <v>552</v>
      </c>
      <c r="E237" s="95"/>
      <c r="F237" s="96">
        <v>12</v>
      </c>
      <c r="G237" s="97">
        <v>4.8</v>
      </c>
      <c r="H237" s="97">
        <f t="shared" si="6"/>
        <v>40</v>
      </c>
    </row>
    <row r="238" spans="1:8" ht="11.25">
      <c r="A238" s="93">
        <f t="shared" si="7"/>
        <v>228</v>
      </c>
      <c r="B238" s="94" t="s">
        <v>604</v>
      </c>
      <c r="C238" s="95" t="s">
        <v>166</v>
      </c>
      <c r="D238" s="95" t="s">
        <v>552</v>
      </c>
      <c r="E238" s="95" t="s">
        <v>605</v>
      </c>
      <c r="F238" s="96">
        <v>12</v>
      </c>
      <c r="G238" s="97">
        <v>4.8</v>
      </c>
      <c r="H238" s="97">
        <f t="shared" si="6"/>
        <v>40</v>
      </c>
    </row>
    <row r="239" spans="1:8" ht="11.25">
      <c r="A239" s="93">
        <f t="shared" si="7"/>
        <v>229</v>
      </c>
      <c r="B239" s="94" t="s">
        <v>235</v>
      </c>
      <c r="C239" s="95" t="s">
        <v>166</v>
      </c>
      <c r="D239" s="95" t="s">
        <v>552</v>
      </c>
      <c r="E239" s="95" t="s">
        <v>236</v>
      </c>
      <c r="F239" s="96">
        <v>12</v>
      </c>
      <c r="G239" s="97">
        <v>4.8</v>
      </c>
      <c r="H239" s="97">
        <f t="shared" si="6"/>
        <v>40</v>
      </c>
    </row>
    <row r="240" spans="1:8" ht="67.5">
      <c r="A240" s="93">
        <f t="shared" si="7"/>
        <v>230</v>
      </c>
      <c r="B240" s="98" t="s">
        <v>664</v>
      </c>
      <c r="C240" s="95" t="s">
        <v>665</v>
      </c>
      <c r="D240" s="95"/>
      <c r="E240" s="95"/>
      <c r="F240" s="96">
        <v>200</v>
      </c>
      <c r="G240" s="97">
        <v>200</v>
      </c>
      <c r="H240" s="97">
        <f t="shared" si="6"/>
        <v>100</v>
      </c>
    </row>
    <row r="241" spans="1:8" ht="22.5">
      <c r="A241" s="93">
        <f t="shared" si="7"/>
        <v>231</v>
      </c>
      <c r="B241" s="94" t="s">
        <v>517</v>
      </c>
      <c r="C241" s="95" t="s">
        <v>665</v>
      </c>
      <c r="D241" s="95" t="s">
        <v>518</v>
      </c>
      <c r="E241" s="95"/>
      <c r="F241" s="96">
        <v>200</v>
      </c>
      <c r="G241" s="97">
        <v>200</v>
      </c>
      <c r="H241" s="97">
        <f t="shared" si="6"/>
        <v>100</v>
      </c>
    </row>
    <row r="242" spans="1:8" ht="22.5">
      <c r="A242" s="93">
        <f t="shared" si="7"/>
        <v>232</v>
      </c>
      <c r="B242" s="94" t="s">
        <v>519</v>
      </c>
      <c r="C242" s="95" t="s">
        <v>665</v>
      </c>
      <c r="D242" s="95" t="s">
        <v>520</v>
      </c>
      <c r="E242" s="95"/>
      <c r="F242" s="96">
        <v>200</v>
      </c>
      <c r="G242" s="97">
        <v>200</v>
      </c>
      <c r="H242" s="97">
        <f t="shared" si="6"/>
        <v>100</v>
      </c>
    </row>
    <row r="243" spans="1:8" ht="11.25">
      <c r="A243" s="93">
        <f t="shared" si="7"/>
        <v>233</v>
      </c>
      <c r="B243" s="94" t="s">
        <v>604</v>
      </c>
      <c r="C243" s="95" t="s">
        <v>665</v>
      </c>
      <c r="D243" s="95" t="s">
        <v>520</v>
      </c>
      <c r="E243" s="95" t="s">
        <v>605</v>
      </c>
      <c r="F243" s="96">
        <v>200</v>
      </c>
      <c r="G243" s="97">
        <v>200</v>
      </c>
      <c r="H243" s="97">
        <f t="shared" si="6"/>
        <v>100</v>
      </c>
    </row>
    <row r="244" spans="1:8" ht="11.25">
      <c r="A244" s="93">
        <f t="shared" si="7"/>
        <v>234</v>
      </c>
      <c r="B244" s="94" t="s">
        <v>235</v>
      </c>
      <c r="C244" s="95" t="s">
        <v>665</v>
      </c>
      <c r="D244" s="95" t="s">
        <v>520</v>
      </c>
      <c r="E244" s="95" t="s">
        <v>236</v>
      </c>
      <c r="F244" s="96">
        <v>200</v>
      </c>
      <c r="G244" s="97">
        <v>200</v>
      </c>
      <c r="H244" s="97">
        <f t="shared" si="6"/>
        <v>100</v>
      </c>
    </row>
    <row r="245" spans="1:8" ht="21.75">
      <c r="A245" s="93">
        <f t="shared" si="7"/>
        <v>235</v>
      </c>
      <c r="B245" s="90" t="s">
        <v>666</v>
      </c>
      <c r="C245" s="91" t="s">
        <v>204</v>
      </c>
      <c r="D245" s="91"/>
      <c r="E245" s="91"/>
      <c r="F245" s="92">
        <f>F246+F252+F262+F268</f>
        <v>19221.1</v>
      </c>
      <c r="G245" s="92">
        <f>G246+G252+G262+G268</f>
        <v>8561.9</v>
      </c>
      <c r="H245" s="92">
        <f t="shared" si="6"/>
        <v>44.54427686240642</v>
      </c>
    </row>
    <row r="246" spans="1:8" ht="33.75">
      <c r="A246" s="93">
        <f t="shared" si="7"/>
        <v>236</v>
      </c>
      <c r="B246" s="94" t="s">
        <v>205</v>
      </c>
      <c r="C246" s="95" t="s">
        <v>206</v>
      </c>
      <c r="D246" s="95"/>
      <c r="E246" s="95"/>
      <c r="F246" s="96">
        <v>630</v>
      </c>
      <c r="G246" s="97">
        <v>220</v>
      </c>
      <c r="H246" s="97">
        <f t="shared" si="6"/>
        <v>34.92063492063492</v>
      </c>
    </row>
    <row r="247" spans="1:8" ht="67.5">
      <c r="A247" s="93">
        <f t="shared" si="7"/>
        <v>237</v>
      </c>
      <c r="B247" s="94" t="s">
        <v>667</v>
      </c>
      <c r="C247" s="95" t="s">
        <v>207</v>
      </c>
      <c r="D247" s="95"/>
      <c r="E247" s="95"/>
      <c r="F247" s="96">
        <v>630</v>
      </c>
      <c r="G247" s="97">
        <v>220</v>
      </c>
      <c r="H247" s="97">
        <f t="shared" si="6"/>
        <v>34.92063492063492</v>
      </c>
    </row>
    <row r="248" spans="1:8" ht="11.25">
      <c r="A248" s="93">
        <f t="shared" si="7"/>
        <v>238</v>
      </c>
      <c r="B248" s="94" t="s">
        <v>109</v>
      </c>
      <c r="C248" s="95" t="s">
        <v>207</v>
      </c>
      <c r="D248" s="95" t="s">
        <v>110</v>
      </c>
      <c r="E248" s="95"/>
      <c r="F248" s="96">
        <v>630</v>
      </c>
      <c r="G248" s="97">
        <v>220</v>
      </c>
      <c r="H248" s="97">
        <f t="shared" si="6"/>
        <v>34.92063492063492</v>
      </c>
    </row>
    <row r="249" spans="1:8" ht="22.5">
      <c r="A249" s="93">
        <f t="shared" si="7"/>
        <v>239</v>
      </c>
      <c r="B249" s="94" t="s">
        <v>208</v>
      </c>
      <c r="C249" s="95" t="s">
        <v>207</v>
      </c>
      <c r="D249" s="95" t="s">
        <v>209</v>
      </c>
      <c r="E249" s="95"/>
      <c r="F249" s="96">
        <v>630</v>
      </c>
      <c r="G249" s="97">
        <v>220</v>
      </c>
      <c r="H249" s="97">
        <f t="shared" si="6"/>
        <v>34.92063492063492</v>
      </c>
    </row>
    <row r="250" spans="1:8" ht="11.25">
      <c r="A250" s="93">
        <f t="shared" si="7"/>
        <v>240</v>
      </c>
      <c r="B250" s="94" t="s">
        <v>606</v>
      </c>
      <c r="C250" s="95" t="s">
        <v>207</v>
      </c>
      <c r="D250" s="95" t="s">
        <v>209</v>
      </c>
      <c r="E250" s="95" t="s">
        <v>404</v>
      </c>
      <c r="F250" s="96">
        <v>630</v>
      </c>
      <c r="G250" s="97">
        <v>220</v>
      </c>
      <c r="H250" s="97">
        <f t="shared" si="6"/>
        <v>34.92063492063492</v>
      </c>
    </row>
    <row r="251" spans="1:8" ht="11.25">
      <c r="A251" s="93">
        <f t="shared" si="7"/>
        <v>241</v>
      </c>
      <c r="B251" s="94" t="s">
        <v>248</v>
      </c>
      <c r="C251" s="95" t="s">
        <v>207</v>
      </c>
      <c r="D251" s="95" t="s">
        <v>209</v>
      </c>
      <c r="E251" s="95" t="s">
        <v>249</v>
      </c>
      <c r="F251" s="96">
        <v>630</v>
      </c>
      <c r="G251" s="97">
        <v>220</v>
      </c>
      <c r="H251" s="97">
        <f t="shared" si="6"/>
        <v>34.92063492063492</v>
      </c>
    </row>
    <row r="252" spans="1:8" ht="22.5">
      <c r="A252" s="93">
        <f t="shared" si="7"/>
        <v>242</v>
      </c>
      <c r="B252" s="94" t="s">
        <v>782</v>
      </c>
      <c r="C252" s="95" t="s">
        <v>783</v>
      </c>
      <c r="D252" s="95"/>
      <c r="E252" s="95"/>
      <c r="F252" s="97">
        <f>F253</f>
        <v>229.4</v>
      </c>
      <c r="G252" s="97">
        <f>G253</f>
        <v>40</v>
      </c>
      <c r="H252" s="97">
        <f t="shared" si="6"/>
        <v>17.436791630340018</v>
      </c>
    </row>
    <row r="253" spans="1:8" ht="101.25">
      <c r="A253" s="93">
        <f t="shared" si="7"/>
        <v>243</v>
      </c>
      <c r="B253" s="98" t="s">
        <v>0</v>
      </c>
      <c r="C253" s="95" t="s">
        <v>1</v>
      </c>
      <c r="D253" s="95"/>
      <c r="E253" s="95"/>
      <c r="F253" s="97">
        <f>F254+F258</f>
        <v>229.4</v>
      </c>
      <c r="G253" s="97">
        <f>G254+G258</f>
        <v>40</v>
      </c>
      <c r="H253" s="97">
        <f t="shared" si="6"/>
        <v>17.436791630340018</v>
      </c>
    </row>
    <row r="254" spans="1:8" ht="56.25">
      <c r="A254" s="93">
        <f t="shared" si="7"/>
        <v>244</v>
      </c>
      <c r="B254" s="94" t="s">
        <v>512</v>
      </c>
      <c r="C254" s="95" t="s">
        <v>1</v>
      </c>
      <c r="D254" s="95" t="s">
        <v>513</v>
      </c>
      <c r="E254" s="95"/>
      <c r="F254" s="96">
        <v>20.9</v>
      </c>
      <c r="G254" s="97"/>
      <c r="H254" s="97">
        <f t="shared" si="6"/>
        <v>0</v>
      </c>
    </row>
    <row r="255" spans="1:8" ht="22.5">
      <c r="A255" s="93">
        <f t="shared" si="7"/>
        <v>245</v>
      </c>
      <c r="B255" s="94" t="s">
        <v>514</v>
      </c>
      <c r="C255" s="95" t="s">
        <v>1</v>
      </c>
      <c r="D255" s="95" t="s">
        <v>291</v>
      </c>
      <c r="E255" s="95"/>
      <c r="F255" s="96">
        <v>20.9</v>
      </c>
      <c r="G255" s="97"/>
      <c r="H255" s="97">
        <f t="shared" si="6"/>
        <v>0</v>
      </c>
    </row>
    <row r="256" spans="1:8" ht="11.25">
      <c r="A256" s="93">
        <f t="shared" si="7"/>
        <v>246</v>
      </c>
      <c r="B256" s="94" t="s">
        <v>606</v>
      </c>
      <c r="C256" s="95" t="s">
        <v>1</v>
      </c>
      <c r="D256" s="95" t="s">
        <v>291</v>
      </c>
      <c r="E256" s="95" t="s">
        <v>404</v>
      </c>
      <c r="F256" s="96">
        <v>20.9</v>
      </c>
      <c r="G256" s="97"/>
      <c r="H256" s="97">
        <f t="shared" si="6"/>
        <v>0</v>
      </c>
    </row>
    <row r="257" spans="1:8" ht="11.25">
      <c r="A257" s="93">
        <f t="shared" si="7"/>
        <v>247</v>
      </c>
      <c r="B257" s="94" t="s">
        <v>405</v>
      </c>
      <c r="C257" s="95" t="s">
        <v>1</v>
      </c>
      <c r="D257" s="95" t="s">
        <v>291</v>
      </c>
      <c r="E257" s="95" t="s">
        <v>406</v>
      </c>
      <c r="F257" s="96">
        <v>20.9</v>
      </c>
      <c r="G257" s="97"/>
      <c r="H257" s="97">
        <f t="shared" si="6"/>
        <v>0</v>
      </c>
    </row>
    <row r="258" spans="1:8" ht="22.5">
      <c r="A258" s="93">
        <f t="shared" si="7"/>
        <v>248</v>
      </c>
      <c r="B258" s="94" t="s">
        <v>517</v>
      </c>
      <c r="C258" s="95" t="s">
        <v>1</v>
      </c>
      <c r="D258" s="95" t="s">
        <v>518</v>
      </c>
      <c r="E258" s="95"/>
      <c r="F258" s="96">
        <v>208.5</v>
      </c>
      <c r="G258" s="97">
        <v>40</v>
      </c>
      <c r="H258" s="97">
        <f t="shared" si="6"/>
        <v>19.18465227817746</v>
      </c>
    </row>
    <row r="259" spans="1:8" ht="22.5">
      <c r="A259" s="93">
        <f t="shared" si="7"/>
        <v>249</v>
      </c>
      <c r="B259" s="94" t="s">
        <v>519</v>
      </c>
      <c r="C259" s="95" t="s">
        <v>1</v>
      </c>
      <c r="D259" s="95" t="s">
        <v>520</v>
      </c>
      <c r="E259" s="95"/>
      <c r="F259" s="96">
        <v>208.5</v>
      </c>
      <c r="G259" s="97">
        <v>40</v>
      </c>
      <c r="H259" s="97">
        <f t="shared" si="6"/>
        <v>19.18465227817746</v>
      </c>
    </row>
    <row r="260" spans="1:8" ht="11.25">
      <c r="A260" s="93">
        <f t="shared" si="7"/>
        <v>250</v>
      </c>
      <c r="B260" s="94" t="s">
        <v>606</v>
      </c>
      <c r="C260" s="95" t="s">
        <v>1</v>
      </c>
      <c r="D260" s="95" t="s">
        <v>520</v>
      </c>
      <c r="E260" s="95" t="s">
        <v>404</v>
      </c>
      <c r="F260" s="96">
        <v>208.5</v>
      </c>
      <c r="G260" s="97">
        <v>40</v>
      </c>
      <c r="H260" s="97">
        <f t="shared" si="6"/>
        <v>19.18465227817746</v>
      </c>
    </row>
    <row r="261" spans="1:8" ht="11.25">
      <c r="A261" s="93">
        <f t="shared" si="7"/>
        <v>251</v>
      </c>
      <c r="B261" s="94" t="s">
        <v>405</v>
      </c>
      <c r="C261" s="95" t="s">
        <v>1</v>
      </c>
      <c r="D261" s="95" t="s">
        <v>520</v>
      </c>
      <c r="E261" s="95" t="s">
        <v>406</v>
      </c>
      <c r="F261" s="96">
        <v>208.5</v>
      </c>
      <c r="G261" s="97">
        <v>40</v>
      </c>
      <c r="H261" s="97">
        <f t="shared" si="6"/>
        <v>19.18465227817746</v>
      </c>
    </row>
    <row r="262" spans="1:8" ht="22.5">
      <c r="A262" s="93">
        <f t="shared" si="7"/>
        <v>252</v>
      </c>
      <c r="B262" s="94" t="s">
        <v>210</v>
      </c>
      <c r="C262" s="95" t="s">
        <v>211</v>
      </c>
      <c r="D262" s="95"/>
      <c r="E262" s="95"/>
      <c r="F262" s="96">
        <v>10987.3</v>
      </c>
      <c r="G262" s="97">
        <f>G263</f>
        <v>5170.1</v>
      </c>
      <c r="H262" s="97">
        <f t="shared" si="6"/>
        <v>47.055236500323105</v>
      </c>
    </row>
    <row r="263" spans="1:8" ht="90">
      <c r="A263" s="93">
        <f t="shared" si="7"/>
        <v>253</v>
      </c>
      <c r="B263" s="98" t="s">
        <v>668</v>
      </c>
      <c r="C263" s="95" t="s">
        <v>212</v>
      </c>
      <c r="D263" s="95"/>
      <c r="E263" s="95"/>
      <c r="F263" s="96">
        <v>10987.3</v>
      </c>
      <c r="G263" s="97">
        <v>5170.1</v>
      </c>
      <c r="H263" s="97">
        <f t="shared" si="6"/>
        <v>47.055236500323105</v>
      </c>
    </row>
    <row r="264" spans="1:8" ht="22.5">
      <c r="A264" s="93">
        <f t="shared" si="7"/>
        <v>254</v>
      </c>
      <c r="B264" s="94" t="s">
        <v>69</v>
      </c>
      <c r="C264" s="95" t="s">
        <v>212</v>
      </c>
      <c r="D264" s="95" t="s">
        <v>70</v>
      </c>
      <c r="E264" s="95"/>
      <c r="F264" s="96">
        <v>10987.3</v>
      </c>
      <c r="G264" s="97">
        <v>5170.1</v>
      </c>
      <c r="H264" s="97">
        <f t="shared" si="6"/>
        <v>47.055236500323105</v>
      </c>
    </row>
    <row r="265" spans="1:8" ht="11.25">
      <c r="A265" s="93">
        <f t="shared" si="7"/>
        <v>255</v>
      </c>
      <c r="B265" s="94" t="s">
        <v>71</v>
      </c>
      <c r="C265" s="95" t="s">
        <v>212</v>
      </c>
      <c r="D265" s="95" t="s">
        <v>72</v>
      </c>
      <c r="E265" s="95"/>
      <c r="F265" s="96">
        <v>10987.3</v>
      </c>
      <c r="G265" s="97">
        <v>5170.1</v>
      </c>
      <c r="H265" s="97">
        <f t="shared" si="6"/>
        <v>47.055236500323105</v>
      </c>
    </row>
    <row r="266" spans="1:8" ht="11.25">
      <c r="A266" s="93">
        <f t="shared" si="7"/>
        <v>256</v>
      </c>
      <c r="B266" s="94" t="s">
        <v>606</v>
      </c>
      <c r="C266" s="95" t="s">
        <v>212</v>
      </c>
      <c r="D266" s="95" t="s">
        <v>72</v>
      </c>
      <c r="E266" s="95" t="s">
        <v>404</v>
      </c>
      <c r="F266" s="96">
        <v>10987.3</v>
      </c>
      <c r="G266" s="97">
        <v>5170.1</v>
      </c>
      <c r="H266" s="97">
        <f t="shared" si="6"/>
        <v>47.055236500323105</v>
      </c>
    </row>
    <row r="267" spans="1:8" ht="11.25">
      <c r="A267" s="93">
        <f t="shared" si="7"/>
        <v>257</v>
      </c>
      <c r="B267" s="94" t="s">
        <v>250</v>
      </c>
      <c r="C267" s="95" t="s">
        <v>212</v>
      </c>
      <c r="D267" s="95" t="s">
        <v>72</v>
      </c>
      <c r="E267" s="95" t="s">
        <v>251</v>
      </c>
      <c r="F267" s="96">
        <v>10987.3</v>
      </c>
      <c r="G267" s="97">
        <v>5170.1</v>
      </c>
      <c r="H267" s="97">
        <f t="shared" si="6"/>
        <v>47.055236500323105</v>
      </c>
    </row>
    <row r="268" spans="1:8" ht="22.5">
      <c r="A268" s="93">
        <f t="shared" si="7"/>
        <v>258</v>
      </c>
      <c r="B268" s="94" t="s">
        <v>173</v>
      </c>
      <c r="C268" s="95" t="s">
        <v>2</v>
      </c>
      <c r="D268" s="95"/>
      <c r="E268" s="95"/>
      <c r="F268" s="97">
        <f>F269+F282+F291</f>
        <v>7374.4</v>
      </c>
      <c r="G268" s="97">
        <f>G269+G282</f>
        <v>3131.7999999999997</v>
      </c>
      <c r="H268" s="97">
        <f aca="true" t="shared" si="8" ref="H268:H331">G268/F268*100</f>
        <v>42.46853981340855</v>
      </c>
    </row>
    <row r="269" spans="1:8" ht="78.75">
      <c r="A269" s="93">
        <f aca="true" t="shared" si="9" ref="A269:A332">A268+1</f>
        <v>259</v>
      </c>
      <c r="B269" s="98" t="s">
        <v>669</v>
      </c>
      <c r="C269" s="95" t="s">
        <v>7</v>
      </c>
      <c r="D269" s="95"/>
      <c r="E269" s="95"/>
      <c r="F269" s="97">
        <f>F270+F274+F278</f>
        <v>7124.9</v>
      </c>
      <c r="G269" s="97">
        <f>G270+G274+G278</f>
        <v>3123.2999999999997</v>
      </c>
      <c r="H269" s="97">
        <f t="shared" si="8"/>
        <v>43.836404721469776</v>
      </c>
    </row>
    <row r="270" spans="1:8" ht="56.25">
      <c r="A270" s="93">
        <f t="shared" si="9"/>
        <v>260</v>
      </c>
      <c r="B270" s="94" t="s">
        <v>512</v>
      </c>
      <c r="C270" s="95" t="s">
        <v>7</v>
      </c>
      <c r="D270" s="95" t="s">
        <v>513</v>
      </c>
      <c r="E270" s="95"/>
      <c r="F270" s="96">
        <v>6480.9</v>
      </c>
      <c r="G270" s="97">
        <v>2836.2</v>
      </c>
      <c r="H270" s="97">
        <f t="shared" si="8"/>
        <v>43.76244040179605</v>
      </c>
    </row>
    <row r="271" spans="1:8" ht="22.5">
      <c r="A271" s="93">
        <f t="shared" si="9"/>
        <v>261</v>
      </c>
      <c r="B271" s="94" t="s">
        <v>514</v>
      </c>
      <c r="C271" s="95" t="s">
        <v>7</v>
      </c>
      <c r="D271" s="95" t="s">
        <v>291</v>
      </c>
      <c r="E271" s="95"/>
      <c r="F271" s="96">
        <v>6480.9</v>
      </c>
      <c r="G271" s="97">
        <v>2836.2</v>
      </c>
      <c r="H271" s="97">
        <f t="shared" si="8"/>
        <v>43.76244040179605</v>
      </c>
    </row>
    <row r="272" spans="1:8" ht="11.25">
      <c r="A272" s="93">
        <f t="shared" si="9"/>
        <v>262</v>
      </c>
      <c r="B272" s="94" t="s">
        <v>606</v>
      </c>
      <c r="C272" s="95" t="s">
        <v>7</v>
      </c>
      <c r="D272" s="95" t="s">
        <v>291</v>
      </c>
      <c r="E272" s="95" t="s">
        <v>404</v>
      </c>
      <c r="F272" s="96">
        <v>6480.9</v>
      </c>
      <c r="G272" s="97">
        <v>2836.2</v>
      </c>
      <c r="H272" s="97">
        <f t="shared" si="8"/>
        <v>43.76244040179605</v>
      </c>
    </row>
    <row r="273" spans="1:8" ht="11.25">
      <c r="A273" s="93">
        <f t="shared" si="9"/>
        <v>263</v>
      </c>
      <c r="B273" s="94" t="s">
        <v>257</v>
      </c>
      <c r="C273" s="95" t="s">
        <v>7</v>
      </c>
      <c r="D273" s="95" t="s">
        <v>291</v>
      </c>
      <c r="E273" s="95" t="s">
        <v>258</v>
      </c>
      <c r="F273" s="96">
        <v>6480.9</v>
      </c>
      <c r="G273" s="97">
        <v>2836.2</v>
      </c>
      <c r="H273" s="97">
        <f t="shared" si="8"/>
        <v>43.76244040179605</v>
      </c>
    </row>
    <row r="274" spans="1:8" ht="22.5">
      <c r="A274" s="93">
        <f t="shared" si="9"/>
        <v>264</v>
      </c>
      <c r="B274" s="94" t="s">
        <v>517</v>
      </c>
      <c r="C274" s="95" t="s">
        <v>7</v>
      </c>
      <c r="D274" s="95" t="s">
        <v>518</v>
      </c>
      <c r="E274" s="95"/>
      <c r="F274" s="96">
        <v>643.9</v>
      </c>
      <c r="G274" s="97">
        <v>287.1</v>
      </c>
      <c r="H274" s="97">
        <f t="shared" si="8"/>
        <v>44.58766889268521</v>
      </c>
    </row>
    <row r="275" spans="1:8" ht="22.5">
      <c r="A275" s="93">
        <f t="shared" si="9"/>
        <v>265</v>
      </c>
      <c r="B275" s="94" t="s">
        <v>519</v>
      </c>
      <c r="C275" s="95" t="s">
        <v>7</v>
      </c>
      <c r="D275" s="95" t="s">
        <v>520</v>
      </c>
      <c r="E275" s="95"/>
      <c r="F275" s="96">
        <v>643.9</v>
      </c>
      <c r="G275" s="97">
        <v>287.1</v>
      </c>
      <c r="H275" s="97">
        <f t="shared" si="8"/>
        <v>44.58766889268521</v>
      </c>
    </row>
    <row r="276" spans="1:8" ht="11.25">
      <c r="A276" s="93">
        <f t="shared" si="9"/>
        <v>266</v>
      </c>
      <c r="B276" s="94" t="s">
        <v>606</v>
      </c>
      <c r="C276" s="95" t="s">
        <v>7</v>
      </c>
      <c r="D276" s="95" t="s">
        <v>520</v>
      </c>
      <c r="E276" s="95" t="s">
        <v>404</v>
      </c>
      <c r="F276" s="96">
        <v>643.9</v>
      </c>
      <c r="G276" s="97">
        <v>287.1</v>
      </c>
      <c r="H276" s="97">
        <f t="shared" si="8"/>
        <v>44.58766889268521</v>
      </c>
    </row>
    <row r="277" spans="1:8" ht="11.25">
      <c r="A277" s="93">
        <f t="shared" si="9"/>
        <v>267</v>
      </c>
      <c r="B277" s="94" t="s">
        <v>257</v>
      </c>
      <c r="C277" s="95" t="s">
        <v>7</v>
      </c>
      <c r="D277" s="95" t="s">
        <v>520</v>
      </c>
      <c r="E277" s="95" t="s">
        <v>258</v>
      </c>
      <c r="F277" s="96">
        <v>643.9</v>
      </c>
      <c r="G277" s="97">
        <v>287.1</v>
      </c>
      <c r="H277" s="97">
        <f t="shared" si="8"/>
        <v>44.58766889268521</v>
      </c>
    </row>
    <row r="278" spans="1:8" ht="11.25">
      <c r="A278" s="93">
        <f t="shared" si="9"/>
        <v>268</v>
      </c>
      <c r="B278" s="94" t="s">
        <v>549</v>
      </c>
      <c r="C278" s="95" t="s">
        <v>7</v>
      </c>
      <c r="D278" s="95" t="s">
        <v>550</v>
      </c>
      <c r="E278" s="95"/>
      <c r="F278" s="96">
        <v>0.1</v>
      </c>
      <c r="G278" s="97"/>
      <c r="H278" s="97">
        <f t="shared" si="8"/>
        <v>0</v>
      </c>
    </row>
    <row r="279" spans="1:8" ht="11.25">
      <c r="A279" s="93">
        <f t="shared" si="9"/>
        <v>269</v>
      </c>
      <c r="B279" s="94" t="s">
        <v>551</v>
      </c>
      <c r="C279" s="95" t="s">
        <v>7</v>
      </c>
      <c r="D279" s="95" t="s">
        <v>552</v>
      </c>
      <c r="E279" s="95"/>
      <c r="F279" s="96">
        <v>0.1</v>
      </c>
      <c r="G279" s="97"/>
      <c r="H279" s="97">
        <f t="shared" si="8"/>
        <v>0</v>
      </c>
    </row>
    <row r="280" spans="1:8" ht="11.25">
      <c r="A280" s="93">
        <f t="shared" si="9"/>
        <v>270</v>
      </c>
      <c r="B280" s="94" t="s">
        <v>606</v>
      </c>
      <c r="C280" s="95" t="s">
        <v>7</v>
      </c>
      <c r="D280" s="95" t="s">
        <v>552</v>
      </c>
      <c r="E280" s="95" t="s">
        <v>404</v>
      </c>
      <c r="F280" s="96">
        <v>0.1</v>
      </c>
      <c r="G280" s="97"/>
      <c r="H280" s="97">
        <f t="shared" si="8"/>
        <v>0</v>
      </c>
    </row>
    <row r="281" spans="1:8" ht="11.25">
      <c r="A281" s="93">
        <f t="shared" si="9"/>
        <v>271</v>
      </c>
      <c r="B281" s="94" t="s">
        <v>257</v>
      </c>
      <c r="C281" s="95" t="s">
        <v>7</v>
      </c>
      <c r="D281" s="95" t="s">
        <v>552</v>
      </c>
      <c r="E281" s="95" t="s">
        <v>258</v>
      </c>
      <c r="F281" s="96">
        <v>0.1</v>
      </c>
      <c r="G281" s="97"/>
      <c r="H281" s="97">
        <f t="shared" si="8"/>
        <v>0</v>
      </c>
    </row>
    <row r="282" spans="1:8" ht="78.75">
      <c r="A282" s="93">
        <f t="shared" si="9"/>
        <v>272</v>
      </c>
      <c r="B282" s="98" t="s">
        <v>670</v>
      </c>
      <c r="C282" s="95" t="s">
        <v>5</v>
      </c>
      <c r="D282" s="95"/>
      <c r="E282" s="95"/>
      <c r="F282" s="96">
        <v>138.5</v>
      </c>
      <c r="G282" s="97">
        <f>G283+G287</f>
        <v>8.5</v>
      </c>
      <c r="H282" s="97">
        <f t="shared" si="8"/>
        <v>6.137184115523466</v>
      </c>
    </row>
    <row r="283" spans="1:8" ht="22.5">
      <c r="A283" s="93">
        <f t="shared" si="9"/>
        <v>273</v>
      </c>
      <c r="B283" s="94" t="s">
        <v>517</v>
      </c>
      <c r="C283" s="95" t="s">
        <v>5</v>
      </c>
      <c r="D283" s="95" t="s">
        <v>518</v>
      </c>
      <c r="E283" s="95"/>
      <c r="F283" s="96">
        <v>8.5</v>
      </c>
      <c r="G283" s="97">
        <v>8.5</v>
      </c>
      <c r="H283" s="97">
        <f t="shared" si="8"/>
        <v>100</v>
      </c>
    </row>
    <row r="284" spans="1:8" ht="22.5">
      <c r="A284" s="93">
        <f t="shared" si="9"/>
        <v>274</v>
      </c>
      <c r="B284" s="94" t="s">
        <v>519</v>
      </c>
      <c r="C284" s="95" t="s">
        <v>5</v>
      </c>
      <c r="D284" s="95" t="s">
        <v>520</v>
      </c>
      <c r="E284" s="95"/>
      <c r="F284" s="96">
        <v>8.5</v>
      </c>
      <c r="G284" s="97">
        <v>8.5</v>
      </c>
      <c r="H284" s="97">
        <f t="shared" si="8"/>
        <v>100</v>
      </c>
    </row>
    <row r="285" spans="1:8" ht="11.25">
      <c r="A285" s="93">
        <f t="shared" si="9"/>
        <v>275</v>
      </c>
      <c r="B285" s="94" t="s">
        <v>606</v>
      </c>
      <c r="C285" s="95" t="s">
        <v>5</v>
      </c>
      <c r="D285" s="95" t="s">
        <v>520</v>
      </c>
      <c r="E285" s="95" t="s">
        <v>404</v>
      </c>
      <c r="F285" s="96">
        <v>8.5</v>
      </c>
      <c r="G285" s="97">
        <v>8.5</v>
      </c>
      <c r="H285" s="97">
        <f t="shared" si="8"/>
        <v>100</v>
      </c>
    </row>
    <row r="286" spans="1:8" ht="11.25">
      <c r="A286" s="93">
        <f t="shared" si="9"/>
        <v>276</v>
      </c>
      <c r="B286" s="94" t="s">
        <v>405</v>
      </c>
      <c r="C286" s="95" t="s">
        <v>5</v>
      </c>
      <c r="D286" s="95" t="s">
        <v>520</v>
      </c>
      <c r="E286" s="95" t="s">
        <v>406</v>
      </c>
      <c r="F286" s="96">
        <v>8.5</v>
      </c>
      <c r="G286" s="97">
        <v>8.5</v>
      </c>
      <c r="H286" s="97">
        <f t="shared" si="8"/>
        <v>100</v>
      </c>
    </row>
    <row r="287" spans="1:8" ht="11.25">
      <c r="A287" s="93">
        <f t="shared" si="9"/>
        <v>277</v>
      </c>
      <c r="B287" s="94" t="s">
        <v>109</v>
      </c>
      <c r="C287" s="95" t="s">
        <v>5</v>
      </c>
      <c r="D287" s="95" t="s">
        <v>110</v>
      </c>
      <c r="E287" s="95"/>
      <c r="F287" s="96">
        <v>130</v>
      </c>
      <c r="G287" s="97"/>
      <c r="H287" s="97">
        <f t="shared" si="8"/>
        <v>0</v>
      </c>
    </row>
    <row r="288" spans="1:8" ht="11.25">
      <c r="A288" s="93">
        <f t="shared" si="9"/>
        <v>278</v>
      </c>
      <c r="B288" s="94" t="s">
        <v>3</v>
      </c>
      <c r="C288" s="95" t="s">
        <v>5</v>
      </c>
      <c r="D288" s="95" t="s">
        <v>4</v>
      </c>
      <c r="E288" s="95"/>
      <c r="F288" s="96">
        <v>130</v>
      </c>
      <c r="G288" s="97"/>
      <c r="H288" s="97">
        <f t="shared" si="8"/>
        <v>0</v>
      </c>
    </row>
    <row r="289" spans="1:8" ht="11.25">
      <c r="A289" s="93">
        <f t="shared" si="9"/>
        <v>279</v>
      </c>
      <c r="B289" s="94" t="s">
        <v>606</v>
      </c>
      <c r="C289" s="95" t="s">
        <v>5</v>
      </c>
      <c r="D289" s="95" t="s">
        <v>4</v>
      </c>
      <c r="E289" s="95" t="s">
        <v>404</v>
      </c>
      <c r="F289" s="96">
        <v>130</v>
      </c>
      <c r="G289" s="97"/>
      <c r="H289" s="97">
        <f t="shared" si="8"/>
        <v>0</v>
      </c>
    </row>
    <row r="290" spans="1:8" ht="11.25">
      <c r="A290" s="93">
        <f t="shared" si="9"/>
        <v>280</v>
      </c>
      <c r="B290" s="94" t="s">
        <v>405</v>
      </c>
      <c r="C290" s="95" t="s">
        <v>5</v>
      </c>
      <c r="D290" s="95" t="s">
        <v>4</v>
      </c>
      <c r="E290" s="95" t="s">
        <v>406</v>
      </c>
      <c r="F290" s="96">
        <v>130</v>
      </c>
      <c r="G290" s="97"/>
      <c r="H290" s="97">
        <f t="shared" si="8"/>
        <v>0</v>
      </c>
    </row>
    <row r="291" spans="1:8" ht="123.75">
      <c r="A291" s="93">
        <f t="shared" si="9"/>
        <v>281</v>
      </c>
      <c r="B291" s="98" t="s">
        <v>671</v>
      </c>
      <c r="C291" s="95" t="s">
        <v>6</v>
      </c>
      <c r="D291" s="95"/>
      <c r="E291" s="95"/>
      <c r="F291" s="96">
        <v>111</v>
      </c>
      <c r="G291" s="97"/>
      <c r="H291" s="97">
        <f t="shared" si="8"/>
        <v>0</v>
      </c>
    </row>
    <row r="292" spans="1:8" ht="11.25">
      <c r="A292" s="93">
        <f t="shared" si="9"/>
        <v>282</v>
      </c>
      <c r="B292" s="94" t="s">
        <v>109</v>
      </c>
      <c r="C292" s="95" t="s">
        <v>6</v>
      </c>
      <c r="D292" s="95" t="s">
        <v>110</v>
      </c>
      <c r="E292" s="95"/>
      <c r="F292" s="96">
        <v>111</v>
      </c>
      <c r="G292" s="97"/>
      <c r="H292" s="97">
        <f t="shared" si="8"/>
        <v>0</v>
      </c>
    </row>
    <row r="293" spans="1:8" ht="22.5">
      <c r="A293" s="93">
        <f t="shared" si="9"/>
        <v>283</v>
      </c>
      <c r="B293" s="94" t="s">
        <v>208</v>
      </c>
      <c r="C293" s="95" t="s">
        <v>6</v>
      </c>
      <c r="D293" s="95" t="s">
        <v>209</v>
      </c>
      <c r="E293" s="95"/>
      <c r="F293" s="96">
        <v>111</v>
      </c>
      <c r="G293" s="97"/>
      <c r="H293" s="97">
        <f t="shared" si="8"/>
        <v>0</v>
      </c>
    </row>
    <row r="294" spans="1:8" ht="11.25">
      <c r="A294" s="93">
        <f t="shared" si="9"/>
        <v>284</v>
      </c>
      <c r="B294" s="94" t="s">
        <v>606</v>
      </c>
      <c r="C294" s="95" t="s">
        <v>6</v>
      </c>
      <c r="D294" s="95" t="s">
        <v>209</v>
      </c>
      <c r="E294" s="95" t="s">
        <v>404</v>
      </c>
      <c r="F294" s="96">
        <v>111</v>
      </c>
      <c r="G294" s="97"/>
      <c r="H294" s="97">
        <f t="shared" si="8"/>
        <v>0</v>
      </c>
    </row>
    <row r="295" spans="1:8" ht="11.25">
      <c r="A295" s="93">
        <f t="shared" si="9"/>
        <v>285</v>
      </c>
      <c r="B295" s="94" t="s">
        <v>405</v>
      </c>
      <c r="C295" s="95" t="s">
        <v>6</v>
      </c>
      <c r="D295" s="95" t="s">
        <v>209</v>
      </c>
      <c r="E295" s="95" t="s">
        <v>406</v>
      </c>
      <c r="F295" s="96">
        <v>111</v>
      </c>
      <c r="G295" s="97"/>
      <c r="H295" s="97">
        <f t="shared" si="8"/>
        <v>0</v>
      </c>
    </row>
    <row r="296" spans="1:9" ht="32.25">
      <c r="A296" s="93">
        <f t="shared" si="9"/>
        <v>286</v>
      </c>
      <c r="B296" s="90" t="s">
        <v>42</v>
      </c>
      <c r="C296" s="91" t="s">
        <v>43</v>
      </c>
      <c r="D296" s="91"/>
      <c r="E296" s="91"/>
      <c r="F296" s="92">
        <f>F297+F323+F329+F339</f>
        <v>46356.399999999994</v>
      </c>
      <c r="G296" s="92">
        <f>G297+G323+G329+G339</f>
        <v>23578.6</v>
      </c>
      <c r="H296" s="92">
        <f t="shared" si="8"/>
        <v>50.86374265473592</v>
      </c>
      <c r="I296" s="99"/>
    </row>
    <row r="297" spans="1:8" ht="22.5">
      <c r="A297" s="93">
        <f t="shared" si="9"/>
        <v>287</v>
      </c>
      <c r="B297" s="94" t="s">
        <v>44</v>
      </c>
      <c r="C297" s="95" t="s">
        <v>45</v>
      </c>
      <c r="D297" s="95"/>
      <c r="E297" s="95"/>
      <c r="F297" s="97">
        <f>F298+F303+F308+F313+F318</f>
        <v>22505.9</v>
      </c>
      <c r="G297" s="97">
        <f>G298+G303+G308+G313+G318</f>
        <v>17705.9</v>
      </c>
      <c r="H297" s="97">
        <f t="shared" si="8"/>
        <v>78.67225927423476</v>
      </c>
    </row>
    <row r="298" spans="1:8" ht="157.5">
      <c r="A298" s="93">
        <f t="shared" si="9"/>
        <v>288</v>
      </c>
      <c r="B298" s="98" t="s">
        <v>672</v>
      </c>
      <c r="C298" s="95" t="s">
        <v>673</v>
      </c>
      <c r="D298" s="95"/>
      <c r="E298" s="95"/>
      <c r="F298" s="96">
        <v>20838.2</v>
      </c>
      <c r="G298" s="97">
        <v>16738.2</v>
      </c>
      <c r="H298" s="97">
        <f t="shared" si="8"/>
        <v>80.32459617433368</v>
      </c>
    </row>
    <row r="299" spans="1:8" ht="22.5">
      <c r="A299" s="93">
        <f t="shared" si="9"/>
        <v>289</v>
      </c>
      <c r="B299" s="94" t="s">
        <v>517</v>
      </c>
      <c r="C299" s="95" t="s">
        <v>673</v>
      </c>
      <c r="D299" s="95" t="s">
        <v>518</v>
      </c>
      <c r="E299" s="95"/>
      <c r="F299" s="96">
        <v>20838.2</v>
      </c>
      <c r="G299" s="97">
        <v>16738.2</v>
      </c>
      <c r="H299" s="97">
        <f t="shared" si="8"/>
        <v>80.32459617433368</v>
      </c>
    </row>
    <row r="300" spans="1:8" ht="22.5">
      <c r="A300" s="93">
        <f t="shared" si="9"/>
        <v>290</v>
      </c>
      <c r="B300" s="94" t="s">
        <v>519</v>
      </c>
      <c r="C300" s="95" t="s">
        <v>673</v>
      </c>
      <c r="D300" s="95" t="s">
        <v>520</v>
      </c>
      <c r="E300" s="95"/>
      <c r="F300" s="96">
        <v>20838.2</v>
      </c>
      <c r="G300" s="97">
        <v>16738.2</v>
      </c>
      <c r="H300" s="97">
        <f t="shared" si="8"/>
        <v>80.32459617433368</v>
      </c>
    </row>
    <row r="301" spans="1:8" ht="11.25">
      <c r="A301" s="93">
        <f t="shared" si="9"/>
        <v>291</v>
      </c>
      <c r="B301" s="94" t="s">
        <v>610</v>
      </c>
      <c r="C301" s="95" t="s">
        <v>673</v>
      </c>
      <c r="D301" s="95" t="s">
        <v>520</v>
      </c>
      <c r="E301" s="95" t="s">
        <v>452</v>
      </c>
      <c r="F301" s="96">
        <v>20838.2</v>
      </c>
      <c r="G301" s="97">
        <v>16738.2</v>
      </c>
      <c r="H301" s="97">
        <f t="shared" si="8"/>
        <v>80.32459617433368</v>
      </c>
    </row>
    <row r="302" spans="1:8" ht="11.25">
      <c r="A302" s="93">
        <f t="shared" si="9"/>
        <v>292</v>
      </c>
      <c r="B302" s="94" t="s">
        <v>453</v>
      </c>
      <c r="C302" s="95" t="s">
        <v>673</v>
      </c>
      <c r="D302" s="95" t="s">
        <v>520</v>
      </c>
      <c r="E302" s="95" t="s">
        <v>454</v>
      </c>
      <c r="F302" s="96">
        <v>20838.2</v>
      </c>
      <c r="G302" s="97">
        <v>16738.2</v>
      </c>
      <c r="H302" s="97">
        <f t="shared" si="8"/>
        <v>80.32459617433368</v>
      </c>
    </row>
    <row r="303" spans="1:8" ht="78.75">
      <c r="A303" s="93">
        <f t="shared" si="9"/>
        <v>293</v>
      </c>
      <c r="B303" s="98" t="s">
        <v>48</v>
      </c>
      <c r="C303" s="95" t="s">
        <v>49</v>
      </c>
      <c r="D303" s="95"/>
      <c r="E303" s="95"/>
      <c r="F303" s="96">
        <v>800</v>
      </c>
      <c r="G303" s="97">
        <v>800</v>
      </c>
      <c r="H303" s="97">
        <f t="shared" si="8"/>
        <v>100</v>
      </c>
    </row>
    <row r="304" spans="1:8" ht="22.5">
      <c r="A304" s="93">
        <f t="shared" si="9"/>
        <v>294</v>
      </c>
      <c r="B304" s="94" t="s">
        <v>517</v>
      </c>
      <c r="C304" s="95" t="s">
        <v>49</v>
      </c>
      <c r="D304" s="95" t="s">
        <v>518</v>
      </c>
      <c r="E304" s="95"/>
      <c r="F304" s="96">
        <v>800</v>
      </c>
      <c r="G304" s="97">
        <v>800</v>
      </c>
      <c r="H304" s="97">
        <f t="shared" si="8"/>
        <v>100</v>
      </c>
    </row>
    <row r="305" spans="1:8" ht="22.5">
      <c r="A305" s="93">
        <f t="shared" si="9"/>
        <v>295</v>
      </c>
      <c r="B305" s="94" t="s">
        <v>519</v>
      </c>
      <c r="C305" s="95" t="s">
        <v>49</v>
      </c>
      <c r="D305" s="95" t="s">
        <v>520</v>
      </c>
      <c r="E305" s="95"/>
      <c r="F305" s="96">
        <v>800</v>
      </c>
      <c r="G305" s="97">
        <v>800</v>
      </c>
      <c r="H305" s="97">
        <f t="shared" si="8"/>
        <v>100</v>
      </c>
    </row>
    <row r="306" spans="1:8" ht="11.25">
      <c r="A306" s="93">
        <f t="shared" si="9"/>
        <v>296</v>
      </c>
      <c r="B306" s="94" t="s">
        <v>610</v>
      </c>
      <c r="C306" s="95" t="s">
        <v>49</v>
      </c>
      <c r="D306" s="95" t="s">
        <v>520</v>
      </c>
      <c r="E306" s="95" t="s">
        <v>452</v>
      </c>
      <c r="F306" s="96">
        <v>800</v>
      </c>
      <c r="G306" s="97">
        <v>800</v>
      </c>
      <c r="H306" s="97">
        <f t="shared" si="8"/>
        <v>100</v>
      </c>
    </row>
    <row r="307" spans="1:8" ht="11.25">
      <c r="A307" s="93">
        <f t="shared" si="9"/>
        <v>297</v>
      </c>
      <c r="B307" s="94" t="s">
        <v>453</v>
      </c>
      <c r="C307" s="95" t="s">
        <v>49</v>
      </c>
      <c r="D307" s="95" t="s">
        <v>520</v>
      </c>
      <c r="E307" s="95" t="s">
        <v>454</v>
      </c>
      <c r="F307" s="96">
        <v>800</v>
      </c>
      <c r="G307" s="97">
        <v>800</v>
      </c>
      <c r="H307" s="97">
        <f t="shared" si="8"/>
        <v>100</v>
      </c>
    </row>
    <row r="308" spans="1:8" ht="78.75">
      <c r="A308" s="93">
        <f t="shared" si="9"/>
        <v>298</v>
      </c>
      <c r="B308" s="98" t="s">
        <v>50</v>
      </c>
      <c r="C308" s="95" t="s">
        <v>51</v>
      </c>
      <c r="D308" s="95"/>
      <c r="E308" s="95"/>
      <c r="F308" s="96">
        <v>200</v>
      </c>
      <c r="G308" s="97"/>
      <c r="H308" s="97">
        <f t="shared" si="8"/>
        <v>0</v>
      </c>
    </row>
    <row r="309" spans="1:8" ht="22.5">
      <c r="A309" s="93">
        <f t="shared" si="9"/>
        <v>299</v>
      </c>
      <c r="B309" s="94" t="s">
        <v>517</v>
      </c>
      <c r="C309" s="95" t="s">
        <v>51</v>
      </c>
      <c r="D309" s="95" t="s">
        <v>518</v>
      </c>
      <c r="E309" s="95"/>
      <c r="F309" s="96">
        <v>200</v>
      </c>
      <c r="G309" s="97"/>
      <c r="H309" s="97">
        <f t="shared" si="8"/>
        <v>0</v>
      </c>
    </row>
    <row r="310" spans="1:8" ht="22.5">
      <c r="A310" s="93">
        <f t="shared" si="9"/>
        <v>300</v>
      </c>
      <c r="B310" s="94" t="s">
        <v>519</v>
      </c>
      <c r="C310" s="95" t="s">
        <v>51</v>
      </c>
      <c r="D310" s="95" t="s">
        <v>520</v>
      </c>
      <c r="E310" s="95"/>
      <c r="F310" s="96">
        <v>200</v>
      </c>
      <c r="G310" s="97"/>
      <c r="H310" s="97">
        <f t="shared" si="8"/>
        <v>0</v>
      </c>
    </row>
    <row r="311" spans="1:8" ht="11.25">
      <c r="A311" s="93">
        <f t="shared" si="9"/>
        <v>301</v>
      </c>
      <c r="B311" s="94" t="s">
        <v>610</v>
      </c>
      <c r="C311" s="95" t="s">
        <v>51</v>
      </c>
      <c r="D311" s="95" t="s">
        <v>520</v>
      </c>
      <c r="E311" s="95" t="s">
        <v>452</v>
      </c>
      <c r="F311" s="96">
        <v>200</v>
      </c>
      <c r="G311" s="97"/>
      <c r="H311" s="97">
        <f t="shared" si="8"/>
        <v>0</v>
      </c>
    </row>
    <row r="312" spans="1:8" ht="11.25">
      <c r="A312" s="93">
        <f t="shared" si="9"/>
        <v>302</v>
      </c>
      <c r="B312" s="94" t="s">
        <v>453</v>
      </c>
      <c r="C312" s="95" t="s">
        <v>51</v>
      </c>
      <c r="D312" s="95" t="s">
        <v>520</v>
      </c>
      <c r="E312" s="95" t="s">
        <v>454</v>
      </c>
      <c r="F312" s="96">
        <v>200</v>
      </c>
      <c r="G312" s="97"/>
      <c r="H312" s="97">
        <f t="shared" si="8"/>
        <v>0</v>
      </c>
    </row>
    <row r="313" spans="1:8" ht="67.5">
      <c r="A313" s="93">
        <f t="shared" si="9"/>
        <v>303</v>
      </c>
      <c r="B313" s="98" t="s">
        <v>674</v>
      </c>
      <c r="C313" s="95" t="s">
        <v>675</v>
      </c>
      <c r="D313" s="95"/>
      <c r="E313" s="95"/>
      <c r="F313" s="96">
        <v>500</v>
      </c>
      <c r="G313" s="97"/>
      <c r="H313" s="97">
        <f t="shared" si="8"/>
        <v>0</v>
      </c>
    </row>
    <row r="314" spans="1:8" ht="22.5">
      <c r="A314" s="93">
        <f t="shared" si="9"/>
        <v>304</v>
      </c>
      <c r="B314" s="94" t="s">
        <v>517</v>
      </c>
      <c r="C314" s="95" t="s">
        <v>675</v>
      </c>
      <c r="D314" s="95" t="s">
        <v>518</v>
      </c>
      <c r="E314" s="95"/>
      <c r="F314" s="96">
        <v>500</v>
      </c>
      <c r="G314" s="97"/>
      <c r="H314" s="97">
        <f t="shared" si="8"/>
        <v>0</v>
      </c>
    </row>
    <row r="315" spans="1:8" ht="22.5">
      <c r="A315" s="93">
        <f t="shared" si="9"/>
        <v>305</v>
      </c>
      <c r="B315" s="94" t="s">
        <v>519</v>
      </c>
      <c r="C315" s="95" t="s">
        <v>675</v>
      </c>
      <c r="D315" s="95" t="s">
        <v>520</v>
      </c>
      <c r="E315" s="95"/>
      <c r="F315" s="96">
        <v>500</v>
      </c>
      <c r="G315" s="97"/>
      <c r="H315" s="97">
        <f t="shared" si="8"/>
        <v>0</v>
      </c>
    </row>
    <row r="316" spans="1:8" ht="11.25">
      <c r="A316" s="93">
        <f t="shared" si="9"/>
        <v>306</v>
      </c>
      <c r="B316" s="94" t="s">
        <v>610</v>
      </c>
      <c r="C316" s="95" t="s">
        <v>675</v>
      </c>
      <c r="D316" s="95" t="s">
        <v>520</v>
      </c>
      <c r="E316" s="95" t="s">
        <v>452</v>
      </c>
      <c r="F316" s="96">
        <v>500</v>
      </c>
      <c r="G316" s="97"/>
      <c r="H316" s="97">
        <f t="shared" si="8"/>
        <v>0</v>
      </c>
    </row>
    <row r="317" spans="1:8" ht="11.25">
      <c r="A317" s="93">
        <f t="shared" si="9"/>
        <v>307</v>
      </c>
      <c r="B317" s="94" t="s">
        <v>453</v>
      </c>
      <c r="C317" s="95" t="s">
        <v>675</v>
      </c>
      <c r="D317" s="95" t="s">
        <v>520</v>
      </c>
      <c r="E317" s="95" t="s">
        <v>454</v>
      </c>
      <c r="F317" s="96">
        <v>500</v>
      </c>
      <c r="G317" s="97"/>
      <c r="H317" s="97">
        <f t="shared" si="8"/>
        <v>0</v>
      </c>
    </row>
    <row r="318" spans="1:8" ht="168.75">
      <c r="A318" s="93">
        <f t="shared" si="9"/>
        <v>308</v>
      </c>
      <c r="B318" s="98" t="s">
        <v>611</v>
      </c>
      <c r="C318" s="95" t="s">
        <v>612</v>
      </c>
      <c r="D318" s="95"/>
      <c r="E318" s="95"/>
      <c r="F318" s="96">
        <v>167.7</v>
      </c>
      <c r="G318" s="97">
        <v>167.7</v>
      </c>
      <c r="H318" s="97">
        <f t="shared" si="8"/>
        <v>100</v>
      </c>
    </row>
    <row r="319" spans="1:8" ht="22.5">
      <c r="A319" s="93">
        <f t="shared" si="9"/>
        <v>309</v>
      </c>
      <c r="B319" s="94" t="s">
        <v>517</v>
      </c>
      <c r="C319" s="95" t="s">
        <v>612</v>
      </c>
      <c r="D319" s="95" t="s">
        <v>518</v>
      </c>
      <c r="E319" s="95"/>
      <c r="F319" s="96">
        <v>167.7</v>
      </c>
      <c r="G319" s="97">
        <v>167.7</v>
      </c>
      <c r="H319" s="97">
        <f t="shared" si="8"/>
        <v>100</v>
      </c>
    </row>
    <row r="320" spans="1:8" ht="22.5">
      <c r="A320" s="93">
        <f t="shared" si="9"/>
        <v>310</v>
      </c>
      <c r="B320" s="94" t="s">
        <v>519</v>
      </c>
      <c r="C320" s="95" t="s">
        <v>612</v>
      </c>
      <c r="D320" s="95" t="s">
        <v>520</v>
      </c>
      <c r="E320" s="95"/>
      <c r="F320" s="96">
        <v>167.7</v>
      </c>
      <c r="G320" s="97">
        <v>167.7</v>
      </c>
      <c r="H320" s="97">
        <f t="shared" si="8"/>
        <v>100</v>
      </c>
    </row>
    <row r="321" spans="1:8" ht="11.25">
      <c r="A321" s="93">
        <f t="shared" si="9"/>
        <v>311</v>
      </c>
      <c r="B321" s="94" t="s">
        <v>610</v>
      </c>
      <c r="C321" s="95" t="s">
        <v>612</v>
      </c>
      <c r="D321" s="95" t="s">
        <v>520</v>
      </c>
      <c r="E321" s="95" t="s">
        <v>452</v>
      </c>
      <c r="F321" s="96">
        <v>167.7</v>
      </c>
      <c r="G321" s="97">
        <v>167.7</v>
      </c>
      <c r="H321" s="97">
        <f t="shared" si="8"/>
        <v>100</v>
      </c>
    </row>
    <row r="322" spans="1:8" ht="11.25">
      <c r="A322" s="93">
        <f t="shared" si="9"/>
        <v>312</v>
      </c>
      <c r="B322" s="94" t="s">
        <v>453</v>
      </c>
      <c r="C322" s="95" t="s">
        <v>612</v>
      </c>
      <c r="D322" s="95" t="s">
        <v>520</v>
      </c>
      <c r="E322" s="95" t="s">
        <v>454</v>
      </c>
      <c r="F322" s="96">
        <v>167.7</v>
      </c>
      <c r="G322" s="97">
        <v>167.7</v>
      </c>
      <c r="H322" s="97">
        <f t="shared" si="8"/>
        <v>100</v>
      </c>
    </row>
    <row r="323" spans="1:8" ht="22.5">
      <c r="A323" s="93">
        <f t="shared" si="9"/>
        <v>313</v>
      </c>
      <c r="B323" s="94" t="s">
        <v>52</v>
      </c>
      <c r="C323" s="95" t="s">
        <v>53</v>
      </c>
      <c r="D323" s="95"/>
      <c r="E323" s="95"/>
      <c r="F323" s="96">
        <v>1438.3</v>
      </c>
      <c r="G323" s="97"/>
      <c r="H323" s="97">
        <f t="shared" si="8"/>
        <v>0</v>
      </c>
    </row>
    <row r="324" spans="1:8" ht="67.5">
      <c r="A324" s="93">
        <f t="shared" si="9"/>
        <v>314</v>
      </c>
      <c r="B324" s="98" t="s">
        <v>676</v>
      </c>
      <c r="C324" s="95" t="s">
        <v>677</v>
      </c>
      <c r="D324" s="95"/>
      <c r="E324" s="95"/>
      <c r="F324" s="96">
        <v>1438.3</v>
      </c>
      <c r="G324" s="97"/>
      <c r="H324" s="97">
        <f t="shared" si="8"/>
        <v>0</v>
      </c>
    </row>
    <row r="325" spans="1:8" ht="22.5">
      <c r="A325" s="93">
        <f t="shared" si="9"/>
        <v>315</v>
      </c>
      <c r="B325" s="94" t="s">
        <v>517</v>
      </c>
      <c r="C325" s="95" t="s">
        <v>677</v>
      </c>
      <c r="D325" s="95" t="s">
        <v>518</v>
      </c>
      <c r="E325" s="95"/>
      <c r="F325" s="96">
        <v>1438.3</v>
      </c>
      <c r="G325" s="97"/>
      <c r="H325" s="97">
        <f t="shared" si="8"/>
        <v>0</v>
      </c>
    </row>
    <row r="326" spans="1:8" ht="22.5">
      <c r="A326" s="93">
        <f t="shared" si="9"/>
        <v>316</v>
      </c>
      <c r="B326" s="94" t="s">
        <v>519</v>
      </c>
      <c r="C326" s="95" t="s">
        <v>677</v>
      </c>
      <c r="D326" s="95" t="s">
        <v>520</v>
      </c>
      <c r="E326" s="95"/>
      <c r="F326" s="96">
        <v>1438.3</v>
      </c>
      <c r="G326" s="97"/>
      <c r="H326" s="97">
        <f t="shared" si="8"/>
        <v>0</v>
      </c>
    </row>
    <row r="327" spans="1:8" ht="11.25">
      <c r="A327" s="93">
        <f t="shared" si="9"/>
        <v>317</v>
      </c>
      <c r="B327" s="94" t="s">
        <v>610</v>
      </c>
      <c r="C327" s="95" t="s">
        <v>677</v>
      </c>
      <c r="D327" s="95" t="s">
        <v>520</v>
      </c>
      <c r="E327" s="95" t="s">
        <v>452</v>
      </c>
      <c r="F327" s="96">
        <v>1438.3</v>
      </c>
      <c r="G327" s="97"/>
      <c r="H327" s="97">
        <f t="shared" si="8"/>
        <v>0</v>
      </c>
    </row>
    <row r="328" spans="1:8" ht="11.25">
      <c r="A328" s="93">
        <f t="shared" si="9"/>
        <v>318</v>
      </c>
      <c r="B328" s="94" t="s">
        <v>453</v>
      </c>
      <c r="C328" s="95" t="s">
        <v>677</v>
      </c>
      <c r="D328" s="95" t="s">
        <v>520</v>
      </c>
      <c r="E328" s="95" t="s">
        <v>454</v>
      </c>
      <c r="F328" s="96">
        <v>1438.3</v>
      </c>
      <c r="G328" s="97"/>
      <c r="H328" s="97">
        <f t="shared" si="8"/>
        <v>0</v>
      </c>
    </row>
    <row r="329" spans="1:8" ht="22.5">
      <c r="A329" s="93">
        <f t="shared" si="9"/>
        <v>319</v>
      </c>
      <c r="B329" s="94" t="s">
        <v>57</v>
      </c>
      <c r="C329" s="95" t="s">
        <v>58</v>
      </c>
      <c r="D329" s="95"/>
      <c r="E329" s="95"/>
      <c r="F329" s="97">
        <f>F330</f>
        <v>4736.9</v>
      </c>
      <c r="G329" s="97">
        <f>G330</f>
        <v>2660.6</v>
      </c>
      <c r="H329" s="97">
        <f t="shared" si="8"/>
        <v>56.16753573011886</v>
      </c>
    </row>
    <row r="330" spans="1:8" ht="78.75">
      <c r="A330" s="93">
        <f t="shared" si="9"/>
        <v>320</v>
      </c>
      <c r="B330" s="98" t="s">
        <v>59</v>
      </c>
      <c r="C330" s="95" t="s">
        <v>60</v>
      </c>
      <c r="D330" s="95"/>
      <c r="E330" s="95"/>
      <c r="F330" s="97">
        <f>F331+F335</f>
        <v>4736.9</v>
      </c>
      <c r="G330" s="97">
        <f>G331+G335</f>
        <v>2660.6</v>
      </c>
      <c r="H330" s="97">
        <f t="shared" si="8"/>
        <v>56.16753573011886</v>
      </c>
    </row>
    <row r="331" spans="1:8" ht="56.25">
      <c r="A331" s="93">
        <f t="shared" si="9"/>
        <v>321</v>
      </c>
      <c r="B331" s="94" t="s">
        <v>512</v>
      </c>
      <c r="C331" s="95" t="s">
        <v>60</v>
      </c>
      <c r="D331" s="95" t="s">
        <v>513</v>
      </c>
      <c r="E331" s="95"/>
      <c r="F331" s="96">
        <v>2401.9</v>
      </c>
      <c r="G331" s="97">
        <v>1326.6</v>
      </c>
      <c r="H331" s="97">
        <f t="shared" si="8"/>
        <v>55.231275240434655</v>
      </c>
    </row>
    <row r="332" spans="1:8" ht="11.25">
      <c r="A332" s="93">
        <f t="shared" si="9"/>
        <v>322</v>
      </c>
      <c r="B332" s="94" t="s">
        <v>61</v>
      </c>
      <c r="C332" s="95" t="s">
        <v>60</v>
      </c>
      <c r="D332" s="95" t="s">
        <v>273</v>
      </c>
      <c r="E332" s="95"/>
      <c r="F332" s="96">
        <v>2401.9</v>
      </c>
      <c r="G332" s="97">
        <v>1326.6</v>
      </c>
      <c r="H332" s="97">
        <f aca="true" t="shared" si="10" ref="H332:H395">G332/F332*100</f>
        <v>55.231275240434655</v>
      </c>
    </row>
    <row r="333" spans="1:8" ht="11.25">
      <c r="A333" s="93">
        <f aca="true" t="shared" si="11" ref="A333:A396">A332+1</f>
        <v>323</v>
      </c>
      <c r="B333" s="94" t="s">
        <v>610</v>
      </c>
      <c r="C333" s="95" t="s">
        <v>60</v>
      </c>
      <c r="D333" s="95" t="s">
        <v>273</v>
      </c>
      <c r="E333" s="95" t="s">
        <v>452</v>
      </c>
      <c r="F333" s="96">
        <v>2401.9</v>
      </c>
      <c r="G333" s="97">
        <v>1326.6</v>
      </c>
      <c r="H333" s="97">
        <f t="shared" si="10"/>
        <v>55.231275240434655</v>
      </c>
    </row>
    <row r="334" spans="1:8" ht="22.5">
      <c r="A334" s="93">
        <f t="shared" si="11"/>
        <v>324</v>
      </c>
      <c r="B334" s="94" t="s">
        <v>455</v>
      </c>
      <c r="C334" s="95" t="s">
        <v>60</v>
      </c>
      <c r="D334" s="95" t="s">
        <v>273</v>
      </c>
      <c r="E334" s="95" t="s">
        <v>456</v>
      </c>
      <c r="F334" s="96">
        <v>2401.9</v>
      </c>
      <c r="G334" s="97">
        <v>1326.6</v>
      </c>
      <c r="H334" s="97">
        <f t="shared" si="10"/>
        <v>55.231275240434655</v>
      </c>
    </row>
    <row r="335" spans="1:8" ht="22.5">
      <c r="A335" s="93">
        <f t="shared" si="11"/>
        <v>325</v>
      </c>
      <c r="B335" s="94" t="s">
        <v>517</v>
      </c>
      <c r="C335" s="95" t="s">
        <v>60</v>
      </c>
      <c r="D335" s="95" t="s">
        <v>518</v>
      </c>
      <c r="E335" s="95"/>
      <c r="F335" s="96">
        <v>2335</v>
      </c>
      <c r="G335" s="97">
        <v>1334</v>
      </c>
      <c r="H335" s="97">
        <f t="shared" si="10"/>
        <v>57.13062098501071</v>
      </c>
    </row>
    <row r="336" spans="1:8" ht="22.5">
      <c r="A336" s="93">
        <f t="shared" si="11"/>
        <v>326</v>
      </c>
      <c r="B336" s="94" t="s">
        <v>519</v>
      </c>
      <c r="C336" s="95" t="s">
        <v>60</v>
      </c>
      <c r="D336" s="95" t="s">
        <v>520</v>
      </c>
      <c r="E336" s="95"/>
      <c r="F336" s="96">
        <v>2335</v>
      </c>
      <c r="G336" s="97">
        <v>1334</v>
      </c>
      <c r="H336" s="97">
        <f t="shared" si="10"/>
        <v>57.13062098501071</v>
      </c>
    </row>
    <row r="337" spans="1:8" ht="11.25">
      <c r="A337" s="93">
        <f t="shared" si="11"/>
        <v>327</v>
      </c>
      <c r="B337" s="94" t="s">
        <v>610</v>
      </c>
      <c r="C337" s="95" t="s">
        <v>60</v>
      </c>
      <c r="D337" s="95" t="s">
        <v>520</v>
      </c>
      <c r="E337" s="95" t="s">
        <v>452</v>
      </c>
      <c r="F337" s="96">
        <v>2335</v>
      </c>
      <c r="G337" s="97">
        <v>1334</v>
      </c>
      <c r="H337" s="97">
        <f t="shared" si="10"/>
        <v>57.13062098501071</v>
      </c>
    </row>
    <row r="338" spans="1:8" ht="22.5">
      <c r="A338" s="93">
        <f t="shared" si="11"/>
        <v>328</v>
      </c>
      <c r="B338" s="94" t="s">
        <v>455</v>
      </c>
      <c r="C338" s="95" t="s">
        <v>60</v>
      </c>
      <c r="D338" s="95" t="s">
        <v>520</v>
      </c>
      <c r="E338" s="95" t="s">
        <v>456</v>
      </c>
      <c r="F338" s="96">
        <v>2335</v>
      </c>
      <c r="G338" s="97">
        <v>1334</v>
      </c>
      <c r="H338" s="97">
        <f t="shared" si="10"/>
        <v>57.13062098501071</v>
      </c>
    </row>
    <row r="339" spans="1:8" ht="11.25">
      <c r="A339" s="93">
        <f t="shared" si="11"/>
        <v>329</v>
      </c>
      <c r="B339" s="94" t="s">
        <v>533</v>
      </c>
      <c r="C339" s="95" t="s">
        <v>54</v>
      </c>
      <c r="D339" s="95"/>
      <c r="E339" s="95"/>
      <c r="F339" s="97">
        <f>F340+F345+F350+F355+F361+F366+F371+F376</f>
        <v>17675.3</v>
      </c>
      <c r="G339" s="97">
        <f>G340+G345+G350+G355+G361+G366+G371+G376</f>
        <v>3212.0999999999995</v>
      </c>
      <c r="H339" s="97">
        <f t="shared" si="10"/>
        <v>18.172817434498988</v>
      </c>
    </row>
    <row r="340" spans="1:8" ht="78.75">
      <c r="A340" s="93">
        <f t="shared" si="11"/>
        <v>330</v>
      </c>
      <c r="B340" s="98" t="s">
        <v>678</v>
      </c>
      <c r="C340" s="95" t="s">
        <v>679</v>
      </c>
      <c r="D340" s="95"/>
      <c r="E340" s="95"/>
      <c r="F340" s="96">
        <v>15616</v>
      </c>
      <c r="G340" s="97">
        <v>1805.1</v>
      </c>
      <c r="H340" s="97">
        <f t="shared" si="10"/>
        <v>11.559298155737704</v>
      </c>
    </row>
    <row r="341" spans="1:8" ht="11.25">
      <c r="A341" s="93">
        <f t="shared" si="11"/>
        <v>331</v>
      </c>
      <c r="B341" s="94" t="s">
        <v>549</v>
      </c>
      <c r="C341" s="95" t="s">
        <v>679</v>
      </c>
      <c r="D341" s="95" t="s">
        <v>550</v>
      </c>
      <c r="E341" s="95"/>
      <c r="F341" s="96">
        <v>15616</v>
      </c>
      <c r="G341" s="97">
        <v>1805.1</v>
      </c>
      <c r="H341" s="97">
        <f t="shared" si="10"/>
        <v>11.559298155737704</v>
      </c>
    </row>
    <row r="342" spans="1:8" ht="33.75">
      <c r="A342" s="93">
        <f t="shared" si="11"/>
        <v>332</v>
      </c>
      <c r="B342" s="94" t="s">
        <v>571</v>
      </c>
      <c r="C342" s="95" t="s">
        <v>679</v>
      </c>
      <c r="D342" s="95" t="s">
        <v>572</v>
      </c>
      <c r="E342" s="95"/>
      <c r="F342" s="96">
        <v>15616</v>
      </c>
      <c r="G342" s="97">
        <v>1805.1</v>
      </c>
      <c r="H342" s="97">
        <f t="shared" si="10"/>
        <v>11.559298155737704</v>
      </c>
    </row>
    <row r="343" spans="1:8" ht="11.25">
      <c r="A343" s="93">
        <f t="shared" si="11"/>
        <v>333</v>
      </c>
      <c r="B343" s="94" t="s">
        <v>610</v>
      </c>
      <c r="C343" s="95" t="s">
        <v>679</v>
      </c>
      <c r="D343" s="95" t="s">
        <v>572</v>
      </c>
      <c r="E343" s="95" t="s">
        <v>452</v>
      </c>
      <c r="F343" s="96">
        <v>15616</v>
      </c>
      <c r="G343" s="97">
        <v>1805.1</v>
      </c>
      <c r="H343" s="97">
        <f t="shared" si="10"/>
        <v>11.559298155737704</v>
      </c>
    </row>
    <row r="344" spans="1:8" ht="11.25">
      <c r="A344" s="93">
        <f t="shared" si="11"/>
        <v>334</v>
      </c>
      <c r="B344" s="94" t="s">
        <v>453</v>
      </c>
      <c r="C344" s="95" t="s">
        <v>679</v>
      </c>
      <c r="D344" s="95" t="s">
        <v>572</v>
      </c>
      <c r="E344" s="95" t="s">
        <v>454</v>
      </c>
      <c r="F344" s="96">
        <v>15616</v>
      </c>
      <c r="G344" s="97">
        <v>1805.1</v>
      </c>
      <c r="H344" s="97">
        <f t="shared" si="10"/>
        <v>11.559298155737704</v>
      </c>
    </row>
    <row r="345" spans="1:8" ht="78.75">
      <c r="A345" s="93">
        <f t="shared" si="11"/>
        <v>335</v>
      </c>
      <c r="B345" s="98" t="s">
        <v>680</v>
      </c>
      <c r="C345" s="95" t="s">
        <v>62</v>
      </c>
      <c r="D345" s="95"/>
      <c r="E345" s="95"/>
      <c r="F345" s="96">
        <v>850</v>
      </c>
      <c r="G345" s="97">
        <v>314.7</v>
      </c>
      <c r="H345" s="97">
        <f t="shared" si="10"/>
        <v>37.023529411764706</v>
      </c>
    </row>
    <row r="346" spans="1:8" ht="22.5">
      <c r="A346" s="93">
        <f t="shared" si="11"/>
        <v>336</v>
      </c>
      <c r="B346" s="94" t="s">
        <v>517</v>
      </c>
      <c r="C346" s="95" t="s">
        <v>62</v>
      </c>
      <c r="D346" s="95" t="s">
        <v>518</v>
      </c>
      <c r="E346" s="95"/>
      <c r="F346" s="96">
        <v>850</v>
      </c>
      <c r="G346" s="97">
        <v>314.7</v>
      </c>
      <c r="H346" s="97">
        <f t="shared" si="10"/>
        <v>37.023529411764706</v>
      </c>
    </row>
    <row r="347" spans="1:8" ht="22.5">
      <c r="A347" s="93">
        <f t="shared" si="11"/>
        <v>337</v>
      </c>
      <c r="B347" s="94" t="s">
        <v>519</v>
      </c>
      <c r="C347" s="95" t="s">
        <v>62</v>
      </c>
      <c r="D347" s="95" t="s">
        <v>520</v>
      </c>
      <c r="E347" s="95"/>
      <c r="F347" s="96">
        <v>850</v>
      </c>
      <c r="G347" s="97">
        <v>314.7</v>
      </c>
      <c r="H347" s="97">
        <f t="shared" si="10"/>
        <v>37.023529411764706</v>
      </c>
    </row>
    <row r="348" spans="1:8" ht="11.25">
      <c r="A348" s="93">
        <f t="shared" si="11"/>
        <v>338</v>
      </c>
      <c r="B348" s="94" t="s">
        <v>610</v>
      </c>
      <c r="C348" s="95" t="s">
        <v>62</v>
      </c>
      <c r="D348" s="95" t="s">
        <v>520</v>
      </c>
      <c r="E348" s="95" t="s">
        <v>452</v>
      </c>
      <c r="F348" s="96">
        <v>850</v>
      </c>
      <c r="G348" s="97">
        <v>314.7</v>
      </c>
      <c r="H348" s="97">
        <f t="shared" si="10"/>
        <v>37.023529411764706</v>
      </c>
    </row>
    <row r="349" spans="1:8" ht="22.5">
      <c r="A349" s="93">
        <f t="shared" si="11"/>
        <v>339</v>
      </c>
      <c r="B349" s="94" t="s">
        <v>455</v>
      </c>
      <c r="C349" s="95" t="s">
        <v>62</v>
      </c>
      <c r="D349" s="95" t="s">
        <v>520</v>
      </c>
      <c r="E349" s="95" t="s">
        <v>456</v>
      </c>
      <c r="F349" s="96">
        <v>850</v>
      </c>
      <c r="G349" s="97">
        <v>314.7</v>
      </c>
      <c r="H349" s="97">
        <f t="shared" si="10"/>
        <v>37.023529411764706</v>
      </c>
    </row>
    <row r="350" spans="1:8" ht="78.75">
      <c r="A350" s="93">
        <f t="shared" si="11"/>
        <v>340</v>
      </c>
      <c r="B350" s="98" t="s">
        <v>681</v>
      </c>
      <c r="C350" s="95" t="s">
        <v>682</v>
      </c>
      <c r="D350" s="95"/>
      <c r="E350" s="95"/>
      <c r="F350" s="96">
        <v>30</v>
      </c>
      <c r="G350" s="97">
        <v>30</v>
      </c>
      <c r="H350" s="97">
        <f t="shared" si="10"/>
        <v>100</v>
      </c>
    </row>
    <row r="351" spans="1:8" ht="22.5">
      <c r="A351" s="93">
        <f t="shared" si="11"/>
        <v>341</v>
      </c>
      <c r="B351" s="94" t="s">
        <v>517</v>
      </c>
      <c r="C351" s="95" t="s">
        <v>682</v>
      </c>
      <c r="D351" s="95" t="s">
        <v>518</v>
      </c>
      <c r="E351" s="95"/>
      <c r="F351" s="96">
        <v>30</v>
      </c>
      <c r="G351" s="97">
        <v>30</v>
      </c>
      <c r="H351" s="97">
        <f t="shared" si="10"/>
        <v>100</v>
      </c>
    </row>
    <row r="352" spans="1:8" ht="22.5">
      <c r="A352" s="93">
        <f t="shared" si="11"/>
        <v>342</v>
      </c>
      <c r="B352" s="94" t="s">
        <v>519</v>
      </c>
      <c r="C352" s="95" t="s">
        <v>682</v>
      </c>
      <c r="D352" s="95" t="s">
        <v>520</v>
      </c>
      <c r="E352" s="95"/>
      <c r="F352" s="96">
        <v>30</v>
      </c>
      <c r="G352" s="97">
        <v>30</v>
      </c>
      <c r="H352" s="97">
        <f t="shared" si="10"/>
        <v>100</v>
      </c>
    </row>
    <row r="353" spans="1:8" ht="11.25">
      <c r="A353" s="93">
        <f t="shared" si="11"/>
        <v>343</v>
      </c>
      <c r="B353" s="94" t="s">
        <v>610</v>
      </c>
      <c r="C353" s="95" t="s">
        <v>682</v>
      </c>
      <c r="D353" s="95" t="s">
        <v>520</v>
      </c>
      <c r="E353" s="95" t="s">
        <v>452</v>
      </c>
      <c r="F353" s="96">
        <v>30</v>
      </c>
      <c r="G353" s="97">
        <v>30</v>
      </c>
      <c r="H353" s="97">
        <f t="shared" si="10"/>
        <v>100</v>
      </c>
    </row>
    <row r="354" spans="1:8" ht="11.25">
      <c r="A354" s="93">
        <f t="shared" si="11"/>
        <v>344</v>
      </c>
      <c r="B354" s="94" t="s">
        <v>453</v>
      </c>
      <c r="C354" s="95" t="s">
        <v>682</v>
      </c>
      <c r="D354" s="95" t="s">
        <v>520</v>
      </c>
      <c r="E354" s="95" t="s">
        <v>454</v>
      </c>
      <c r="F354" s="96">
        <v>30</v>
      </c>
      <c r="G354" s="97">
        <v>30</v>
      </c>
      <c r="H354" s="97">
        <f t="shared" si="10"/>
        <v>100</v>
      </c>
    </row>
    <row r="355" spans="1:8" ht="90">
      <c r="A355" s="93">
        <f t="shared" si="11"/>
        <v>345</v>
      </c>
      <c r="B355" s="98" t="s">
        <v>683</v>
      </c>
      <c r="C355" s="95" t="s">
        <v>684</v>
      </c>
      <c r="D355" s="95"/>
      <c r="E355" s="95"/>
      <c r="F355" s="96">
        <v>188.5</v>
      </c>
      <c r="G355" s="97">
        <v>188.5</v>
      </c>
      <c r="H355" s="97">
        <f t="shared" si="10"/>
        <v>100</v>
      </c>
    </row>
    <row r="356" spans="1:8" ht="22.5">
      <c r="A356" s="93">
        <f t="shared" si="11"/>
        <v>346</v>
      </c>
      <c r="B356" s="94" t="s">
        <v>517</v>
      </c>
      <c r="C356" s="95" t="s">
        <v>684</v>
      </c>
      <c r="D356" s="95" t="s">
        <v>518</v>
      </c>
      <c r="E356" s="95"/>
      <c r="F356" s="156">
        <v>188.5</v>
      </c>
      <c r="G356" s="97">
        <f>G357</f>
        <v>188.5</v>
      </c>
      <c r="H356" s="97">
        <f t="shared" si="10"/>
        <v>100</v>
      </c>
    </row>
    <row r="357" spans="1:8" ht="22.5">
      <c r="A357" s="93">
        <f t="shared" si="11"/>
        <v>347</v>
      </c>
      <c r="B357" s="94" t="s">
        <v>519</v>
      </c>
      <c r="C357" s="95" t="s">
        <v>684</v>
      </c>
      <c r="D357" s="95" t="s">
        <v>520</v>
      </c>
      <c r="E357" s="95"/>
      <c r="F357" s="96">
        <v>188.5</v>
      </c>
      <c r="G357" s="97">
        <f>G358</f>
        <v>188.5</v>
      </c>
      <c r="H357" s="97">
        <f t="shared" si="10"/>
        <v>100</v>
      </c>
    </row>
    <row r="358" spans="1:8" ht="11.25">
      <c r="A358" s="93">
        <f t="shared" si="11"/>
        <v>348</v>
      </c>
      <c r="B358" s="94" t="s">
        <v>604</v>
      </c>
      <c r="C358" s="95" t="s">
        <v>684</v>
      </c>
      <c r="D358" s="95" t="s">
        <v>520</v>
      </c>
      <c r="E358" s="95" t="s">
        <v>605</v>
      </c>
      <c r="F358" s="96">
        <v>188.5</v>
      </c>
      <c r="G358" s="97">
        <f>G359</f>
        <v>188.5</v>
      </c>
      <c r="H358" s="97">
        <f t="shared" si="10"/>
        <v>100</v>
      </c>
    </row>
    <row r="359" spans="1:8" ht="11.25">
      <c r="A359" s="93">
        <f t="shared" si="11"/>
        <v>349</v>
      </c>
      <c r="B359" s="94" t="s">
        <v>411</v>
      </c>
      <c r="C359" s="95" t="s">
        <v>684</v>
      </c>
      <c r="D359" s="95" t="s">
        <v>520</v>
      </c>
      <c r="E359" s="95" t="s">
        <v>412</v>
      </c>
      <c r="F359" s="96">
        <v>188.5</v>
      </c>
      <c r="G359" s="97">
        <f>G360</f>
        <v>188.5</v>
      </c>
      <c r="H359" s="97">
        <f t="shared" si="10"/>
        <v>100</v>
      </c>
    </row>
    <row r="360" spans="1:8" ht="11.25">
      <c r="A360" s="93">
        <f t="shared" si="11"/>
        <v>350</v>
      </c>
      <c r="B360" s="100" t="s">
        <v>411</v>
      </c>
      <c r="C360" s="101" t="s">
        <v>684</v>
      </c>
      <c r="D360" s="101" t="s">
        <v>685</v>
      </c>
      <c r="E360" s="101" t="s">
        <v>412</v>
      </c>
      <c r="F360" s="102">
        <v>188.5</v>
      </c>
      <c r="G360" s="97">
        <v>188.5</v>
      </c>
      <c r="H360" s="97">
        <f t="shared" si="10"/>
        <v>100</v>
      </c>
    </row>
    <row r="361" spans="1:8" ht="90">
      <c r="A361" s="93">
        <f t="shared" si="11"/>
        <v>351</v>
      </c>
      <c r="B361" s="98" t="s">
        <v>686</v>
      </c>
      <c r="C361" s="95" t="s">
        <v>687</v>
      </c>
      <c r="D361" s="95"/>
      <c r="E361" s="95"/>
      <c r="F361" s="96">
        <v>117</v>
      </c>
      <c r="G361" s="97"/>
      <c r="H361" s="97">
        <f t="shared" si="10"/>
        <v>0</v>
      </c>
    </row>
    <row r="362" spans="1:8" ht="22.5">
      <c r="A362" s="93">
        <f t="shared" si="11"/>
        <v>352</v>
      </c>
      <c r="B362" s="94" t="s">
        <v>517</v>
      </c>
      <c r="C362" s="95" t="s">
        <v>687</v>
      </c>
      <c r="D362" s="95" t="s">
        <v>518</v>
      </c>
      <c r="E362" s="95"/>
      <c r="F362" s="96">
        <v>117</v>
      </c>
      <c r="G362" s="97"/>
      <c r="H362" s="97">
        <f t="shared" si="10"/>
        <v>0</v>
      </c>
    </row>
    <row r="363" spans="1:8" ht="22.5">
      <c r="A363" s="93">
        <f t="shared" si="11"/>
        <v>353</v>
      </c>
      <c r="B363" s="94" t="s">
        <v>519</v>
      </c>
      <c r="C363" s="95" t="s">
        <v>687</v>
      </c>
      <c r="D363" s="95" t="s">
        <v>520</v>
      </c>
      <c r="E363" s="95"/>
      <c r="F363" s="96">
        <v>117</v>
      </c>
      <c r="G363" s="97"/>
      <c r="H363" s="97">
        <f t="shared" si="10"/>
        <v>0</v>
      </c>
    </row>
    <row r="364" spans="1:8" ht="11.25">
      <c r="A364" s="93">
        <f t="shared" si="11"/>
        <v>354</v>
      </c>
      <c r="B364" s="94" t="s">
        <v>604</v>
      </c>
      <c r="C364" s="95" t="s">
        <v>687</v>
      </c>
      <c r="D364" s="95" t="s">
        <v>520</v>
      </c>
      <c r="E364" s="95" t="s">
        <v>605</v>
      </c>
      <c r="F364" s="96">
        <v>117</v>
      </c>
      <c r="G364" s="97"/>
      <c r="H364" s="97">
        <f t="shared" si="10"/>
        <v>0</v>
      </c>
    </row>
    <row r="365" spans="1:8" ht="11.25">
      <c r="A365" s="93">
        <f t="shared" si="11"/>
        <v>355</v>
      </c>
      <c r="B365" s="94" t="s">
        <v>411</v>
      </c>
      <c r="C365" s="95" t="s">
        <v>687</v>
      </c>
      <c r="D365" s="95" t="s">
        <v>520</v>
      </c>
      <c r="E365" s="95" t="s">
        <v>412</v>
      </c>
      <c r="F365" s="96">
        <v>117</v>
      </c>
      <c r="G365" s="97"/>
      <c r="H365" s="97">
        <f t="shared" si="10"/>
        <v>0</v>
      </c>
    </row>
    <row r="366" spans="1:8" ht="67.5">
      <c r="A366" s="93">
        <f t="shared" si="11"/>
        <v>356</v>
      </c>
      <c r="B366" s="94" t="s">
        <v>688</v>
      </c>
      <c r="C366" s="95" t="s">
        <v>689</v>
      </c>
      <c r="D366" s="95"/>
      <c r="E366" s="95"/>
      <c r="F366" s="96">
        <v>823.8</v>
      </c>
      <c r="G366" s="97">
        <v>823.8</v>
      </c>
      <c r="H366" s="97">
        <f t="shared" si="10"/>
        <v>100</v>
      </c>
    </row>
    <row r="367" spans="1:8" ht="22.5">
      <c r="A367" s="93">
        <f t="shared" si="11"/>
        <v>357</v>
      </c>
      <c r="B367" s="94" t="s">
        <v>517</v>
      </c>
      <c r="C367" s="95" t="s">
        <v>689</v>
      </c>
      <c r="D367" s="95" t="s">
        <v>518</v>
      </c>
      <c r="E367" s="95"/>
      <c r="F367" s="96">
        <v>823.8</v>
      </c>
      <c r="G367" s="97">
        <v>823.8</v>
      </c>
      <c r="H367" s="97">
        <f t="shared" si="10"/>
        <v>100</v>
      </c>
    </row>
    <row r="368" spans="1:8" ht="22.5">
      <c r="A368" s="93">
        <f t="shared" si="11"/>
        <v>358</v>
      </c>
      <c r="B368" s="94" t="s">
        <v>519</v>
      </c>
      <c r="C368" s="95" t="s">
        <v>689</v>
      </c>
      <c r="D368" s="95" t="s">
        <v>520</v>
      </c>
      <c r="E368" s="95"/>
      <c r="F368" s="96">
        <v>823.8</v>
      </c>
      <c r="G368" s="97">
        <v>823.8</v>
      </c>
      <c r="H368" s="97">
        <f t="shared" si="10"/>
        <v>100</v>
      </c>
    </row>
    <row r="369" spans="1:8" ht="11.25">
      <c r="A369" s="93">
        <f t="shared" si="11"/>
        <v>359</v>
      </c>
      <c r="B369" s="94" t="s">
        <v>610</v>
      </c>
      <c r="C369" s="95" t="s">
        <v>689</v>
      </c>
      <c r="D369" s="95" t="s">
        <v>520</v>
      </c>
      <c r="E369" s="95" t="s">
        <v>452</v>
      </c>
      <c r="F369" s="96">
        <v>823.8</v>
      </c>
      <c r="G369" s="97">
        <v>823.8</v>
      </c>
      <c r="H369" s="97">
        <f t="shared" si="10"/>
        <v>100</v>
      </c>
    </row>
    <row r="370" spans="1:8" ht="11.25">
      <c r="A370" s="93">
        <f t="shared" si="11"/>
        <v>360</v>
      </c>
      <c r="B370" s="94" t="s">
        <v>453</v>
      </c>
      <c r="C370" s="95" t="s">
        <v>689</v>
      </c>
      <c r="D370" s="95" t="s">
        <v>520</v>
      </c>
      <c r="E370" s="95" t="s">
        <v>454</v>
      </c>
      <c r="F370" s="96">
        <v>823.8</v>
      </c>
      <c r="G370" s="97">
        <v>823.8</v>
      </c>
      <c r="H370" s="97">
        <f t="shared" si="10"/>
        <v>100</v>
      </c>
    </row>
    <row r="371" spans="1:8" ht="78.75">
      <c r="A371" s="93">
        <f t="shared" si="11"/>
        <v>361</v>
      </c>
      <c r="B371" s="98" t="s">
        <v>690</v>
      </c>
      <c r="C371" s="95" t="s">
        <v>691</v>
      </c>
      <c r="D371" s="95"/>
      <c r="E371" s="95"/>
      <c r="F371" s="96">
        <v>30</v>
      </c>
      <c r="G371" s="97">
        <v>30</v>
      </c>
      <c r="H371" s="97">
        <f t="shared" si="10"/>
        <v>100</v>
      </c>
    </row>
    <row r="372" spans="1:8" ht="22.5">
      <c r="A372" s="93">
        <f t="shared" si="11"/>
        <v>362</v>
      </c>
      <c r="B372" s="94" t="s">
        <v>517</v>
      </c>
      <c r="C372" s="95" t="s">
        <v>691</v>
      </c>
      <c r="D372" s="95" t="s">
        <v>518</v>
      </c>
      <c r="E372" s="95"/>
      <c r="F372" s="96">
        <v>30</v>
      </c>
      <c r="G372" s="97">
        <v>30</v>
      </c>
      <c r="H372" s="97">
        <f t="shared" si="10"/>
        <v>100</v>
      </c>
    </row>
    <row r="373" spans="1:8" ht="22.5">
      <c r="A373" s="93">
        <f t="shared" si="11"/>
        <v>363</v>
      </c>
      <c r="B373" s="94" t="s">
        <v>519</v>
      </c>
      <c r="C373" s="95" t="s">
        <v>691</v>
      </c>
      <c r="D373" s="95" t="s">
        <v>520</v>
      </c>
      <c r="E373" s="95"/>
      <c r="F373" s="96">
        <v>30</v>
      </c>
      <c r="G373" s="97">
        <v>30</v>
      </c>
      <c r="H373" s="97">
        <f t="shared" si="10"/>
        <v>100</v>
      </c>
    </row>
    <row r="374" spans="1:8" ht="11.25">
      <c r="A374" s="93">
        <f t="shared" si="11"/>
        <v>364</v>
      </c>
      <c r="B374" s="94" t="s">
        <v>604</v>
      </c>
      <c r="C374" s="95" t="s">
        <v>691</v>
      </c>
      <c r="D374" s="95" t="s">
        <v>520</v>
      </c>
      <c r="E374" s="95" t="s">
        <v>605</v>
      </c>
      <c r="F374" s="96">
        <v>30</v>
      </c>
      <c r="G374" s="97">
        <v>30</v>
      </c>
      <c r="H374" s="97">
        <f t="shared" si="10"/>
        <v>100</v>
      </c>
    </row>
    <row r="375" spans="1:8" ht="11.25">
      <c r="A375" s="93">
        <f t="shared" si="11"/>
        <v>365</v>
      </c>
      <c r="B375" s="94" t="s">
        <v>411</v>
      </c>
      <c r="C375" s="95" t="s">
        <v>691</v>
      </c>
      <c r="D375" s="95" t="s">
        <v>520</v>
      </c>
      <c r="E375" s="95" t="s">
        <v>412</v>
      </c>
      <c r="F375" s="96">
        <v>30</v>
      </c>
      <c r="G375" s="97">
        <v>30</v>
      </c>
      <c r="H375" s="97">
        <f t="shared" si="10"/>
        <v>100</v>
      </c>
    </row>
    <row r="376" spans="1:8" ht="78.75">
      <c r="A376" s="93">
        <f t="shared" si="11"/>
        <v>366</v>
      </c>
      <c r="B376" s="98" t="s">
        <v>692</v>
      </c>
      <c r="C376" s="95" t="s">
        <v>693</v>
      </c>
      <c r="D376" s="95"/>
      <c r="E376" s="95"/>
      <c r="F376" s="96">
        <v>20</v>
      </c>
      <c r="G376" s="97">
        <v>20</v>
      </c>
      <c r="H376" s="97">
        <f t="shared" si="10"/>
        <v>100</v>
      </c>
    </row>
    <row r="377" spans="1:8" ht="22.5">
      <c r="A377" s="93">
        <f t="shared" si="11"/>
        <v>367</v>
      </c>
      <c r="B377" s="94" t="s">
        <v>517</v>
      </c>
      <c r="C377" s="95" t="s">
        <v>693</v>
      </c>
      <c r="D377" s="95" t="s">
        <v>518</v>
      </c>
      <c r="E377" s="95"/>
      <c r="F377" s="96">
        <v>20</v>
      </c>
      <c r="G377" s="97">
        <v>20</v>
      </c>
      <c r="H377" s="97">
        <f t="shared" si="10"/>
        <v>100</v>
      </c>
    </row>
    <row r="378" spans="1:8" ht="22.5">
      <c r="A378" s="93">
        <f t="shared" si="11"/>
        <v>368</v>
      </c>
      <c r="B378" s="94" t="s">
        <v>519</v>
      </c>
      <c r="C378" s="95" t="s">
        <v>693</v>
      </c>
      <c r="D378" s="95" t="s">
        <v>520</v>
      </c>
      <c r="E378" s="95"/>
      <c r="F378" s="96">
        <v>20</v>
      </c>
      <c r="G378" s="97">
        <v>20</v>
      </c>
      <c r="H378" s="97">
        <f t="shared" si="10"/>
        <v>100</v>
      </c>
    </row>
    <row r="379" spans="1:8" ht="11.25">
      <c r="A379" s="93">
        <f t="shared" si="11"/>
        <v>369</v>
      </c>
      <c r="B379" s="94" t="s">
        <v>604</v>
      </c>
      <c r="C379" s="95" t="s">
        <v>693</v>
      </c>
      <c r="D379" s="95" t="s">
        <v>520</v>
      </c>
      <c r="E379" s="95" t="s">
        <v>605</v>
      </c>
      <c r="F379" s="96">
        <v>20</v>
      </c>
      <c r="G379" s="97">
        <v>20</v>
      </c>
      <c r="H379" s="97">
        <f t="shared" si="10"/>
        <v>100</v>
      </c>
    </row>
    <row r="380" spans="1:8" ht="11.25">
      <c r="A380" s="93">
        <f t="shared" si="11"/>
        <v>370</v>
      </c>
      <c r="B380" s="94" t="s">
        <v>411</v>
      </c>
      <c r="C380" s="95" t="s">
        <v>693</v>
      </c>
      <c r="D380" s="95" t="s">
        <v>520</v>
      </c>
      <c r="E380" s="95" t="s">
        <v>412</v>
      </c>
      <c r="F380" s="96">
        <v>20</v>
      </c>
      <c r="G380" s="97">
        <v>20</v>
      </c>
      <c r="H380" s="97">
        <f t="shared" si="10"/>
        <v>100</v>
      </c>
    </row>
    <row r="381" spans="1:8" ht="32.25">
      <c r="A381" s="93">
        <f t="shared" si="11"/>
        <v>371</v>
      </c>
      <c r="B381" s="90" t="s">
        <v>524</v>
      </c>
      <c r="C381" s="91" t="s">
        <v>525</v>
      </c>
      <c r="D381" s="91"/>
      <c r="E381" s="91"/>
      <c r="F381" s="92">
        <f>F382+F403</f>
        <v>1362.6</v>
      </c>
      <c r="G381" s="92">
        <f>G382+G403</f>
        <v>492.1</v>
      </c>
      <c r="H381" s="92">
        <f t="shared" si="10"/>
        <v>36.11478056656392</v>
      </c>
    </row>
    <row r="382" spans="1:8" ht="33.75">
      <c r="A382" s="93">
        <f t="shared" si="11"/>
        <v>372</v>
      </c>
      <c r="B382" s="94" t="s">
        <v>526</v>
      </c>
      <c r="C382" s="95" t="s">
        <v>527</v>
      </c>
      <c r="D382" s="95"/>
      <c r="E382" s="95"/>
      <c r="F382" s="97">
        <f>F383+F388+F393+F398</f>
        <v>1352.6</v>
      </c>
      <c r="G382" s="97">
        <f>G383+G388+G393+G398</f>
        <v>492.1</v>
      </c>
      <c r="H382" s="97">
        <f t="shared" si="10"/>
        <v>36.381783232293365</v>
      </c>
    </row>
    <row r="383" spans="1:8" ht="78.75">
      <c r="A383" s="93">
        <f t="shared" si="11"/>
        <v>373</v>
      </c>
      <c r="B383" s="98" t="s">
        <v>528</v>
      </c>
      <c r="C383" s="95" t="s">
        <v>529</v>
      </c>
      <c r="D383" s="95"/>
      <c r="E383" s="95"/>
      <c r="F383" s="96">
        <v>40</v>
      </c>
      <c r="G383" s="97"/>
      <c r="H383" s="97">
        <f t="shared" si="10"/>
        <v>0</v>
      </c>
    </row>
    <row r="384" spans="1:8" ht="22.5">
      <c r="A384" s="93">
        <f t="shared" si="11"/>
        <v>374</v>
      </c>
      <c r="B384" s="94" t="s">
        <v>517</v>
      </c>
      <c r="C384" s="95" t="s">
        <v>529</v>
      </c>
      <c r="D384" s="95" t="s">
        <v>518</v>
      </c>
      <c r="E384" s="95"/>
      <c r="F384" s="96">
        <v>40</v>
      </c>
      <c r="G384" s="97"/>
      <c r="H384" s="97">
        <f t="shared" si="10"/>
        <v>0</v>
      </c>
    </row>
    <row r="385" spans="1:8" ht="22.5">
      <c r="A385" s="93">
        <f t="shared" si="11"/>
        <v>375</v>
      </c>
      <c r="B385" s="94" t="s">
        <v>519</v>
      </c>
      <c r="C385" s="95" t="s">
        <v>529</v>
      </c>
      <c r="D385" s="95" t="s">
        <v>520</v>
      </c>
      <c r="E385" s="95"/>
      <c r="F385" s="96">
        <v>40</v>
      </c>
      <c r="G385" s="97"/>
      <c r="H385" s="97">
        <f t="shared" si="10"/>
        <v>0</v>
      </c>
    </row>
    <row r="386" spans="1:8" ht="11.25">
      <c r="A386" s="93">
        <f t="shared" si="11"/>
        <v>376</v>
      </c>
      <c r="B386" s="94" t="s">
        <v>614</v>
      </c>
      <c r="C386" s="95" t="s">
        <v>529</v>
      </c>
      <c r="D386" s="95" t="s">
        <v>520</v>
      </c>
      <c r="E386" s="95" t="s">
        <v>615</v>
      </c>
      <c r="F386" s="96">
        <v>40</v>
      </c>
      <c r="G386" s="97"/>
      <c r="H386" s="97">
        <f t="shared" si="10"/>
        <v>0</v>
      </c>
    </row>
    <row r="387" spans="1:8" ht="45">
      <c r="A387" s="93">
        <f t="shared" si="11"/>
        <v>377</v>
      </c>
      <c r="B387" s="94" t="s">
        <v>523</v>
      </c>
      <c r="C387" s="95" t="s">
        <v>529</v>
      </c>
      <c r="D387" s="95" t="s">
        <v>520</v>
      </c>
      <c r="E387" s="95" t="s">
        <v>400</v>
      </c>
      <c r="F387" s="96">
        <v>40</v>
      </c>
      <c r="G387" s="97"/>
      <c r="H387" s="97">
        <f t="shared" si="10"/>
        <v>0</v>
      </c>
    </row>
    <row r="388" spans="1:8" ht="90">
      <c r="A388" s="93">
        <f t="shared" si="11"/>
        <v>378</v>
      </c>
      <c r="B388" s="98" t="s">
        <v>583</v>
      </c>
      <c r="C388" s="95" t="s">
        <v>584</v>
      </c>
      <c r="D388" s="95"/>
      <c r="E388" s="95"/>
      <c r="F388" s="96">
        <v>745</v>
      </c>
      <c r="G388" s="97">
        <v>295</v>
      </c>
      <c r="H388" s="97">
        <f t="shared" si="10"/>
        <v>39.59731543624161</v>
      </c>
    </row>
    <row r="389" spans="1:8" ht="22.5">
      <c r="A389" s="93">
        <f t="shared" si="11"/>
        <v>379</v>
      </c>
      <c r="B389" s="94" t="s">
        <v>517</v>
      </c>
      <c r="C389" s="95" t="s">
        <v>584</v>
      </c>
      <c r="D389" s="95" t="s">
        <v>518</v>
      </c>
      <c r="E389" s="95"/>
      <c r="F389" s="96">
        <v>745</v>
      </c>
      <c r="G389" s="97">
        <v>295</v>
      </c>
      <c r="H389" s="97">
        <f t="shared" si="10"/>
        <v>39.59731543624161</v>
      </c>
    </row>
    <row r="390" spans="1:8" ht="22.5">
      <c r="A390" s="93">
        <f t="shared" si="11"/>
        <v>380</v>
      </c>
      <c r="B390" s="94" t="s">
        <v>519</v>
      </c>
      <c r="C390" s="95" t="s">
        <v>584</v>
      </c>
      <c r="D390" s="95" t="s">
        <v>520</v>
      </c>
      <c r="E390" s="95"/>
      <c r="F390" s="96">
        <v>745</v>
      </c>
      <c r="G390" s="97">
        <v>295</v>
      </c>
      <c r="H390" s="97">
        <f t="shared" si="10"/>
        <v>39.59731543624161</v>
      </c>
    </row>
    <row r="391" spans="1:8" ht="11.25">
      <c r="A391" s="93">
        <f t="shared" si="11"/>
        <v>381</v>
      </c>
      <c r="B391" s="94" t="s">
        <v>613</v>
      </c>
      <c r="C391" s="95" t="s">
        <v>584</v>
      </c>
      <c r="D391" s="95" t="s">
        <v>520</v>
      </c>
      <c r="E391" s="95" t="s">
        <v>445</v>
      </c>
      <c r="F391" s="96">
        <v>745</v>
      </c>
      <c r="G391" s="97">
        <v>295</v>
      </c>
      <c r="H391" s="97">
        <f t="shared" si="10"/>
        <v>39.59731543624161</v>
      </c>
    </row>
    <row r="392" spans="1:8" ht="11.25">
      <c r="A392" s="93">
        <f t="shared" si="11"/>
        <v>382</v>
      </c>
      <c r="B392" s="94" t="s">
        <v>213</v>
      </c>
      <c r="C392" s="95" t="s">
        <v>584</v>
      </c>
      <c r="D392" s="95" t="s">
        <v>520</v>
      </c>
      <c r="E392" s="95" t="s">
        <v>214</v>
      </c>
      <c r="F392" s="96">
        <v>745</v>
      </c>
      <c r="G392" s="97">
        <v>295</v>
      </c>
      <c r="H392" s="97">
        <f t="shared" si="10"/>
        <v>39.59731543624161</v>
      </c>
    </row>
    <row r="393" spans="1:8" ht="101.25">
      <c r="A393" s="93">
        <f t="shared" si="11"/>
        <v>383</v>
      </c>
      <c r="B393" s="98" t="s">
        <v>694</v>
      </c>
      <c r="C393" s="95" t="s">
        <v>585</v>
      </c>
      <c r="D393" s="95"/>
      <c r="E393" s="95"/>
      <c r="F393" s="96">
        <v>38.3</v>
      </c>
      <c r="G393" s="97">
        <v>38.3</v>
      </c>
      <c r="H393" s="97">
        <f t="shared" si="10"/>
        <v>100</v>
      </c>
    </row>
    <row r="394" spans="1:8" ht="22.5">
      <c r="A394" s="93">
        <f t="shared" si="11"/>
        <v>384</v>
      </c>
      <c r="B394" s="94" t="s">
        <v>517</v>
      </c>
      <c r="C394" s="95" t="s">
        <v>585</v>
      </c>
      <c r="D394" s="95" t="s">
        <v>518</v>
      </c>
      <c r="E394" s="95"/>
      <c r="F394" s="96">
        <v>38.3</v>
      </c>
      <c r="G394" s="97">
        <v>38.3</v>
      </c>
      <c r="H394" s="97">
        <f t="shared" si="10"/>
        <v>100</v>
      </c>
    </row>
    <row r="395" spans="1:8" ht="22.5">
      <c r="A395" s="93">
        <f t="shared" si="11"/>
        <v>385</v>
      </c>
      <c r="B395" s="94" t="s">
        <v>519</v>
      </c>
      <c r="C395" s="95" t="s">
        <v>585</v>
      </c>
      <c r="D395" s="95" t="s">
        <v>520</v>
      </c>
      <c r="E395" s="95"/>
      <c r="F395" s="96">
        <v>38.3</v>
      </c>
      <c r="G395" s="97">
        <v>38.3</v>
      </c>
      <c r="H395" s="97">
        <f t="shared" si="10"/>
        <v>100</v>
      </c>
    </row>
    <row r="396" spans="1:8" ht="11.25">
      <c r="A396" s="93">
        <f t="shared" si="11"/>
        <v>386</v>
      </c>
      <c r="B396" s="94" t="s">
        <v>613</v>
      </c>
      <c r="C396" s="95" t="s">
        <v>585</v>
      </c>
      <c r="D396" s="95" t="s">
        <v>520</v>
      </c>
      <c r="E396" s="95" t="s">
        <v>445</v>
      </c>
      <c r="F396" s="96">
        <v>38.3</v>
      </c>
      <c r="G396" s="97">
        <v>38.3</v>
      </c>
      <c r="H396" s="97">
        <f aca="true" t="shared" si="12" ref="H396:H459">G396/F396*100</f>
        <v>100</v>
      </c>
    </row>
    <row r="397" spans="1:8" ht="11.25">
      <c r="A397" s="93">
        <f aca="true" t="shared" si="13" ref="A397:A460">A396+1</f>
        <v>387</v>
      </c>
      <c r="B397" s="94" t="s">
        <v>213</v>
      </c>
      <c r="C397" s="95" t="s">
        <v>585</v>
      </c>
      <c r="D397" s="95" t="s">
        <v>520</v>
      </c>
      <c r="E397" s="95" t="s">
        <v>214</v>
      </c>
      <c r="F397" s="96">
        <v>38.3</v>
      </c>
      <c r="G397" s="97">
        <v>38.3</v>
      </c>
      <c r="H397" s="97">
        <f t="shared" si="12"/>
        <v>100</v>
      </c>
    </row>
    <row r="398" spans="1:8" ht="90">
      <c r="A398" s="93">
        <f t="shared" si="13"/>
        <v>388</v>
      </c>
      <c r="B398" s="98" t="s">
        <v>695</v>
      </c>
      <c r="C398" s="95" t="s">
        <v>696</v>
      </c>
      <c r="D398" s="95"/>
      <c r="E398" s="95"/>
      <c r="F398" s="96">
        <v>529.3</v>
      </c>
      <c r="G398" s="97">
        <v>158.8</v>
      </c>
      <c r="H398" s="97">
        <f t="shared" si="12"/>
        <v>30.001889287738525</v>
      </c>
    </row>
    <row r="399" spans="1:8" ht="22.5">
      <c r="A399" s="93">
        <f t="shared" si="13"/>
        <v>389</v>
      </c>
      <c r="B399" s="94" t="s">
        <v>517</v>
      </c>
      <c r="C399" s="95" t="s">
        <v>696</v>
      </c>
      <c r="D399" s="95" t="s">
        <v>518</v>
      </c>
      <c r="E399" s="95"/>
      <c r="F399" s="96">
        <v>529.3</v>
      </c>
      <c r="G399" s="97">
        <v>158.8</v>
      </c>
      <c r="H399" s="97">
        <f t="shared" si="12"/>
        <v>30.001889287738525</v>
      </c>
    </row>
    <row r="400" spans="1:8" ht="22.5">
      <c r="A400" s="93">
        <f t="shared" si="13"/>
        <v>390</v>
      </c>
      <c r="B400" s="94" t="s">
        <v>519</v>
      </c>
      <c r="C400" s="95" t="s">
        <v>696</v>
      </c>
      <c r="D400" s="95" t="s">
        <v>520</v>
      </c>
      <c r="E400" s="95"/>
      <c r="F400" s="96">
        <v>529.3</v>
      </c>
      <c r="G400" s="97">
        <v>158.8</v>
      </c>
      <c r="H400" s="97">
        <f t="shared" si="12"/>
        <v>30.001889287738525</v>
      </c>
    </row>
    <row r="401" spans="1:8" ht="11.25">
      <c r="A401" s="93">
        <f t="shared" si="13"/>
        <v>391</v>
      </c>
      <c r="B401" s="94" t="s">
        <v>614</v>
      </c>
      <c r="C401" s="95" t="s">
        <v>696</v>
      </c>
      <c r="D401" s="95" t="s">
        <v>520</v>
      </c>
      <c r="E401" s="95" t="s">
        <v>615</v>
      </c>
      <c r="F401" s="96">
        <v>529.3</v>
      </c>
      <c r="G401" s="97">
        <v>158.8</v>
      </c>
      <c r="H401" s="97">
        <f t="shared" si="12"/>
        <v>30.001889287738525</v>
      </c>
    </row>
    <row r="402" spans="1:8" ht="11.25">
      <c r="A402" s="93">
        <f t="shared" si="13"/>
        <v>392</v>
      </c>
      <c r="B402" s="94" t="s">
        <v>443</v>
      </c>
      <c r="C402" s="95" t="s">
        <v>696</v>
      </c>
      <c r="D402" s="95" t="s">
        <v>520</v>
      </c>
      <c r="E402" s="95" t="s">
        <v>444</v>
      </c>
      <c r="F402" s="96">
        <v>529.3</v>
      </c>
      <c r="G402" s="97">
        <v>158.8</v>
      </c>
      <c r="H402" s="97">
        <f t="shared" si="12"/>
        <v>30.001889287738525</v>
      </c>
    </row>
    <row r="403" spans="1:8" ht="33.75">
      <c r="A403" s="93">
        <f t="shared" si="13"/>
        <v>393</v>
      </c>
      <c r="B403" s="94" t="s">
        <v>697</v>
      </c>
      <c r="C403" s="95" t="s">
        <v>530</v>
      </c>
      <c r="D403" s="95"/>
      <c r="E403" s="95"/>
      <c r="F403" s="96">
        <v>10</v>
      </c>
      <c r="G403" s="97"/>
      <c r="H403" s="97">
        <f t="shared" si="12"/>
        <v>0</v>
      </c>
    </row>
    <row r="404" spans="1:8" ht="78.75">
      <c r="A404" s="93">
        <f t="shared" si="13"/>
        <v>394</v>
      </c>
      <c r="B404" s="98" t="s">
        <v>698</v>
      </c>
      <c r="C404" s="95" t="s">
        <v>531</v>
      </c>
      <c r="D404" s="95"/>
      <c r="E404" s="95"/>
      <c r="F404" s="96">
        <v>10</v>
      </c>
      <c r="G404" s="97"/>
      <c r="H404" s="97">
        <f t="shared" si="12"/>
        <v>0</v>
      </c>
    </row>
    <row r="405" spans="1:8" ht="22.5">
      <c r="A405" s="93">
        <f t="shared" si="13"/>
        <v>395</v>
      </c>
      <c r="B405" s="94" t="s">
        <v>517</v>
      </c>
      <c r="C405" s="95" t="s">
        <v>531</v>
      </c>
      <c r="D405" s="95" t="s">
        <v>518</v>
      </c>
      <c r="E405" s="95"/>
      <c r="F405" s="96">
        <v>10</v>
      </c>
      <c r="G405" s="97"/>
      <c r="H405" s="97">
        <f t="shared" si="12"/>
        <v>0</v>
      </c>
    </row>
    <row r="406" spans="1:8" ht="22.5">
      <c r="A406" s="93">
        <f t="shared" si="13"/>
        <v>396</v>
      </c>
      <c r="B406" s="94" t="s">
        <v>519</v>
      </c>
      <c r="C406" s="95" t="s">
        <v>531</v>
      </c>
      <c r="D406" s="95" t="s">
        <v>520</v>
      </c>
      <c r="E406" s="95"/>
      <c r="F406" s="96">
        <v>10</v>
      </c>
      <c r="G406" s="97"/>
      <c r="H406" s="97">
        <f t="shared" si="12"/>
        <v>0</v>
      </c>
    </row>
    <row r="407" spans="1:8" ht="11.25">
      <c r="A407" s="93">
        <f t="shared" si="13"/>
        <v>397</v>
      </c>
      <c r="B407" s="94" t="s">
        <v>614</v>
      </c>
      <c r="C407" s="95" t="s">
        <v>531</v>
      </c>
      <c r="D407" s="95" t="s">
        <v>520</v>
      </c>
      <c r="E407" s="95" t="s">
        <v>615</v>
      </c>
      <c r="F407" s="96">
        <v>10</v>
      </c>
      <c r="G407" s="97"/>
      <c r="H407" s="97">
        <f t="shared" si="12"/>
        <v>0</v>
      </c>
    </row>
    <row r="408" spans="1:8" ht="45">
      <c r="A408" s="93">
        <f t="shared" si="13"/>
        <v>398</v>
      </c>
      <c r="B408" s="94" t="s">
        <v>523</v>
      </c>
      <c r="C408" s="95" t="s">
        <v>531</v>
      </c>
      <c r="D408" s="95" t="s">
        <v>520</v>
      </c>
      <c r="E408" s="95" t="s">
        <v>400</v>
      </c>
      <c r="F408" s="96">
        <v>10</v>
      </c>
      <c r="G408" s="97"/>
      <c r="H408" s="97">
        <f t="shared" si="12"/>
        <v>0</v>
      </c>
    </row>
    <row r="409" spans="1:8" ht="21.75">
      <c r="A409" s="93">
        <f t="shared" si="13"/>
        <v>399</v>
      </c>
      <c r="B409" s="90" t="s">
        <v>591</v>
      </c>
      <c r="C409" s="91" t="s">
        <v>592</v>
      </c>
      <c r="D409" s="91"/>
      <c r="E409" s="91"/>
      <c r="F409" s="103">
        <v>1000</v>
      </c>
      <c r="G409" s="92">
        <f>G410</f>
        <v>40</v>
      </c>
      <c r="H409" s="92">
        <f t="shared" si="12"/>
        <v>4</v>
      </c>
    </row>
    <row r="410" spans="1:8" ht="11.25">
      <c r="A410" s="93">
        <f t="shared" si="13"/>
        <v>400</v>
      </c>
      <c r="B410" s="94" t="s">
        <v>533</v>
      </c>
      <c r="C410" s="95" t="s">
        <v>593</v>
      </c>
      <c r="D410" s="95"/>
      <c r="E410" s="95"/>
      <c r="F410" s="96">
        <v>1000</v>
      </c>
      <c r="G410" s="97">
        <v>40</v>
      </c>
      <c r="H410" s="97">
        <f t="shared" si="12"/>
        <v>4</v>
      </c>
    </row>
    <row r="411" spans="1:8" ht="56.25">
      <c r="A411" s="93">
        <f t="shared" si="13"/>
        <v>401</v>
      </c>
      <c r="B411" s="94" t="s">
        <v>594</v>
      </c>
      <c r="C411" s="95" t="s">
        <v>595</v>
      </c>
      <c r="D411" s="95"/>
      <c r="E411" s="95"/>
      <c r="F411" s="96">
        <v>100</v>
      </c>
      <c r="G411" s="97"/>
      <c r="H411" s="97">
        <f t="shared" si="12"/>
        <v>0</v>
      </c>
    </row>
    <row r="412" spans="1:8" ht="22.5">
      <c r="A412" s="93">
        <f t="shared" si="13"/>
        <v>402</v>
      </c>
      <c r="B412" s="94" t="s">
        <v>517</v>
      </c>
      <c r="C412" s="95" t="s">
        <v>595</v>
      </c>
      <c r="D412" s="95" t="s">
        <v>518</v>
      </c>
      <c r="E412" s="95"/>
      <c r="F412" s="96">
        <v>100</v>
      </c>
      <c r="G412" s="97"/>
      <c r="H412" s="97">
        <f t="shared" si="12"/>
        <v>0</v>
      </c>
    </row>
    <row r="413" spans="1:8" ht="22.5">
      <c r="A413" s="93">
        <f t="shared" si="13"/>
        <v>403</v>
      </c>
      <c r="B413" s="94" t="s">
        <v>519</v>
      </c>
      <c r="C413" s="95" t="s">
        <v>595</v>
      </c>
      <c r="D413" s="95" t="s">
        <v>520</v>
      </c>
      <c r="E413" s="95"/>
      <c r="F413" s="96">
        <v>100</v>
      </c>
      <c r="G413" s="97"/>
      <c r="H413" s="97">
        <f t="shared" si="12"/>
        <v>0</v>
      </c>
    </row>
    <row r="414" spans="1:8" ht="11.25">
      <c r="A414" s="93">
        <f t="shared" si="13"/>
        <v>404</v>
      </c>
      <c r="B414" s="94" t="s">
        <v>613</v>
      </c>
      <c r="C414" s="95" t="s">
        <v>595</v>
      </c>
      <c r="D414" s="95" t="s">
        <v>520</v>
      </c>
      <c r="E414" s="95" t="s">
        <v>445</v>
      </c>
      <c r="F414" s="96">
        <v>100</v>
      </c>
      <c r="G414" s="97"/>
      <c r="H414" s="97">
        <f t="shared" si="12"/>
        <v>0</v>
      </c>
    </row>
    <row r="415" spans="1:8" ht="11.25">
      <c r="A415" s="93">
        <f t="shared" si="13"/>
        <v>405</v>
      </c>
      <c r="B415" s="94" t="s">
        <v>450</v>
      </c>
      <c r="C415" s="95" t="s">
        <v>595</v>
      </c>
      <c r="D415" s="95" t="s">
        <v>520</v>
      </c>
      <c r="E415" s="95" t="s">
        <v>451</v>
      </c>
      <c r="F415" s="96">
        <v>100</v>
      </c>
      <c r="G415" s="97"/>
      <c r="H415" s="97">
        <f t="shared" si="12"/>
        <v>0</v>
      </c>
    </row>
    <row r="416" spans="1:8" ht="56.25">
      <c r="A416" s="93">
        <f t="shared" si="13"/>
        <v>406</v>
      </c>
      <c r="B416" s="94" t="s">
        <v>596</v>
      </c>
      <c r="C416" s="95" t="s">
        <v>597</v>
      </c>
      <c r="D416" s="95"/>
      <c r="E416" s="95"/>
      <c r="F416" s="96">
        <v>50</v>
      </c>
      <c r="G416" s="97"/>
      <c r="H416" s="97">
        <f t="shared" si="12"/>
        <v>0</v>
      </c>
    </row>
    <row r="417" spans="1:8" ht="22.5">
      <c r="A417" s="93">
        <f t="shared" si="13"/>
        <v>407</v>
      </c>
      <c r="B417" s="94" t="s">
        <v>517</v>
      </c>
      <c r="C417" s="95" t="s">
        <v>597</v>
      </c>
      <c r="D417" s="95" t="s">
        <v>518</v>
      </c>
      <c r="E417" s="95"/>
      <c r="F417" s="96">
        <v>50</v>
      </c>
      <c r="G417" s="97"/>
      <c r="H417" s="97">
        <f t="shared" si="12"/>
        <v>0</v>
      </c>
    </row>
    <row r="418" spans="1:8" ht="22.5">
      <c r="A418" s="93">
        <f t="shared" si="13"/>
        <v>408</v>
      </c>
      <c r="B418" s="94" t="s">
        <v>519</v>
      </c>
      <c r="C418" s="95" t="s">
        <v>597</v>
      </c>
      <c r="D418" s="95" t="s">
        <v>520</v>
      </c>
      <c r="E418" s="95"/>
      <c r="F418" s="96">
        <v>50</v>
      </c>
      <c r="G418" s="97"/>
      <c r="H418" s="97">
        <f t="shared" si="12"/>
        <v>0</v>
      </c>
    </row>
    <row r="419" spans="1:8" ht="11.25">
      <c r="A419" s="93">
        <f t="shared" si="13"/>
        <v>409</v>
      </c>
      <c r="B419" s="94" t="s">
        <v>613</v>
      </c>
      <c r="C419" s="95" t="s">
        <v>597</v>
      </c>
      <c r="D419" s="95" t="s">
        <v>520</v>
      </c>
      <c r="E419" s="95" t="s">
        <v>445</v>
      </c>
      <c r="F419" s="96">
        <v>50</v>
      </c>
      <c r="G419" s="97"/>
      <c r="H419" s="97">
        <f t="shared" si="12"/>
        <v>0</v>
      </c>
    </row>
    <row r="420" spans="1:8" ht="11.25">
      <c r="A420" s="93">
        <f t="shared" si="13"/>
        <v>410</v>
      </c>
      <c r="B420" s="94" t="s">
        <v>450</v>
      </c>
      <c r="C420" s="95" t="s">
        <v>597</v>
      </c>
      <c r="D420" s="95" t="s">
        <v>520</v>
      </c>
      <c r="E420" s="95" t="s">
        <v>451</v>
      </c>
      <c r="F420" s="96">
        <v>50</v>
      </c>
      <c r="G420" s="97"/>
      <c r="H420" s="97">
        <f t="shared" si="12"/>
        <v>0</v>
      </c>
    </row>
    <row r="421" spans="1:8" ht="56.25">
      <c r="A421" s="93">
        <f t="shared" si="13"/>
        <v>411</v>
      </c>
      <c r="B421" s="94" t="s">
        <v>598</v>
      </c>
      <c r="C421" s="95" t="s">
        <v>599</v>
      </c>
      <c r="D421" s="95"/>
      <c r="E421" s="95"/>
      <c r="F421" s="96">
        <v>90</v>
      </c>
      <c r="G421" s="97">
        <v>40</v>
      </c>
      <c r="H421" s="97">
        <f t="shared" si="12"/>
        <v>44.44444444444444</v>
      </c>
    </row>
    <row r="422" spans="1:8" ht="22.5">
      <c r="A422" s="93">
        <f t="shared" si="13"/>
        <v>412</v>
      </c>
      <c r="B422" s="94" t="s">
        <v>517</v>
      </c>
      <c r="C422" s="95" t="s">
        <v>599</v>
      </c>
      <c r="D422" s="95" t="s">
        <v>518</v>
      </c>
      <c r="E422" s="95"/>
      <c r="F422" s="96">
        <v>90</v>
      </c>
      <c r="G422" s="97">
        <v>40</v>
      </c>
      <c r="H422" s="97">
        <f t="shared" si="12"/>
        <v>44.44444444444444</v>
      </c>
    </row>
    <row r="423" spans="1:8" ht="22.5">
      <c r="A423" s="93">
        <f t="shared" si="13"/>
        <v>413</v>
      </c>
      <c r="B423" s="94" t="s">
        <v>519</v>
      </c>
      <c r="C423" s="95" t="s">
        <v>599</v>
      </c>
      <c r="D423" s="95" t="s">
        <v>520</v>
      </c>
      <c r="E423" s="95"/>
      <c r="F423" s="96">
        <v>90</v>
      </c>
      <c r="G423" s="97">
        <v>40</v>
      </c>
      <c r="H423" s="97">
        <f t="shared" si="12"/>
        <v>44.44444444444444</v>
      </c>
    </row>
    <row r="424" spans="1:8" ht="11.25">
      <c r="A424" s="93">
        <f t="shared" si="13"/>
        <v>414</v>
      </c>
      <c r="B424" s="94" t="s">
        <v>613</v>
      </c>
      <c r="C424" s="95" t="s">
        <v>599</v>
      </c>
      <c r="D424" s="95" t="s">
        <v>520</v>
      </c>
      <c r="E424" s="95" t="s">
        <v>445</v>
      </c>
      <c r="F424" s="96">
        <v>90</v>
      </c>
      <c r="G424" s="97">
        <v>40</v>
      </c>
      <c r="H424" s="97">
        <f t="shared" si="12"/>
        <v>44.44444444444444</v>
      </c>
    </row>
    <row r="425" spans="1:8" ht="11.25">
      <c r="A425" s="93">
        <f t="shared" si="13"/>
        <v>415</v>
      </c>
      <c r="B425" s="94" t="s">
        <v>450</v>
      </c>
      <c r="C425" s="95" t="s">
        <v>599</v>
      </c>
      <c r="D425" s="95" t="s">
        <v>520</v>
      </c>
      <c r="E425" s="95" t="s">
        <v>451</v>
      </c>
      <c r="F425" s="96">
        <v>90</v>
      </c>
      <c r="G425" s="97">
        <v>40</v>
      </c>
      <c r="H425" s="97">
        <f t="shared" si="12"/>
        <v>44.44444444444444</v>
      </c>
    </row>
    <row r="426" spans="1:8" ht="56.25">
      <c r="A426" s="93">
        <f t="shared" si="13"/>
        <v>416</v>
      </c>
      <c r="B426" s="94" t="s">
        <v>600</v>
      </c>
      <c r="C426" s="95" t="s">
        <v>601</v>
      </c>
      <c r="D426" s="95"/>
      <c r="E426" s="95"/>
      <c r="F426" s="96">
        <v>70</v>
      </c>
      <c r="G426" s="97"/>
      <c r="H426" s="97">
        <f t="shared" si="12"/>
        <v>0</v>
      </c>
    </row>
    <row r="427" spans="1:8" ht="22.5">
      <c r="A427" s="93">
        <f t="shared" si="13"/>
        <v>417</v>
      </c>
      <c r="B427" s="94" t="s">
        <v>517</v>
      </c>
      <c r="C427" s="95" t="s">
        <v>601</v>
      </c>
      <c r="D427" s="95" t="s">
        <v>518</v>
      </c>
      <c r="E427" s="95"/>
      <c r="F427" s="96">
        <v>70</v>
      </c>
      <c r="G427" s="97"/>
      <c r="H427" s="97">
        <f t="shared" si="12"/>
        <v>0</v>
      </c>
    </row>
    <row r="428" spans="1:8" ht="22.5">
      <c r="A428" s="93">
        <f t="shared" si="13"/>
        <v>418</v>
      </c>
      <c r="B428" s="94" t="s">
        <v>519</v>
      </c>
      <c r="C428" s="95" t="s">
        <v>601</v>
      </c>
      <c r="D428" s="95" t="s">
        <v>520</v>
      </c>
      <c r="E428" s="95"/>
      <c r="F428" s="96">
        <v>70</v>
      </c>
      <c r="G428" s="97"/>
      <c r="H428" s="97">
        <f t="shared" si="12"/>
        <v>0</v>
      </c>
    </row>
    <row r="429" spans="1:8" ht="11.25">
      <c r="A429" s="93">
        <f t="shared" si="13"/>
        <v>419</v>
      </c>
      <c r="B429" s="94" t="s">
        <v>613</v>
      </c>
      <c r="C429" s="95" t="s">
        <v>601</v>
      </c>
      <c r="D429" s="95" t="s">
        <v>520</v>
      </c>
      <c r="E429" s="95" t="s">
        <v>445</v>
      </c>
      <c r="F429" s="96">
        <v>70</v>
      </c>
      <c r="G429" s="97"/>
      <c r="H429" s="97">
        <f t="shared" si="12"/>
        <v>0</v>
      </c>
    </row>
    <row r="430" spans="1:8" ht="11.25">
      <c r="A430" s="93">
        <f t="shared" si="13"/>
        <v>420</v>
      </c>
      <c r="B430" s="94" t="s">
        <v>450</v>
      </c>
      <c r="C430" s="95" t="s">
        <v>601</v>
      </c>
      <c r="D430" s="95" t="s">
        <v>520</v>
      </c>
      <c r="E430" s="95" t="s">
        <v>451</v>
      </c>
      <c r="F430" s="96">
        <v>70</v>
      </c>
      <c r="G430" s="97"/>
      <c r="H430" s="97">
        <f t="shared" si="12"/>
        <v>0</v>
      </c>
    </row>
    <row r="431" spans="1:8" ht="11.25">
      <c r="A431" s="93">
        <f t="shared" si="13"/>
        <v>421</v>
      </c>
      <c r="B431" s="100" t="s">
        <v>450</v>
      </c>
      <c r="C431" s="101" t="s">
        <v>601</v>
      </c>
      <c r="D431" s="101" t="s">
        <v>685</v>
      </c>
      <c r="E431" s="101" t="s">
        <v>451</v>
      </c>
      <c r="F431" s="102">
        <v>70</v>
      </c>
      <c r="G431" s="97"/>
      <c r="H431" s="97">
        <f t="shared" si="12"/>
        <v>0</v>
      </c>
    </row>
    <row r="432" spans="1:8" ht="56.25">
      <c r="A432" s="93">
        <f t="shared" si="13"/>
        <v>422</v>
      </c>
      <c r="B432" s="94" t="s">
        <v>699</v>
      </c>
      <c r="C432" s="95" t="s">
        <v>700</v>
      </c>
      <c r="D432" s="95"/>
      <c r="E432" s="95"/>
      <c r="F432" s="96">
        <v>690</v>
      </c>
      <c r="G432" s="97"/>
      <c r="H432" s="97">
        <f t="shared" si="12"/>
        <v>0</v>
      </c>
    </row>
    <row r="433" spans="1:8" ht="22.5">
      <c r="A433" s="93">
        <f t="shared" si="13"/>
        <v>423</v>
      </c>
      <c r="B433" s="94" t="s">
        <v>517</v>
      </c>
      <c r="C433" s="95" t="s">
        <v>700</v>
      </c>
      <c r="D433" s="95" t="s">
        <v>518</v>
      </c>
      <c r="E433" s="95"/>
      <c r="F433" s="96">
        <v>690</v>
      </c>
      <c r="G433" s="97"/>
      <c r="H433" s="97">
        <f t="shared" si="12"/>
        <v>0</v>
      </c>
    </row>
    <row r="434" spans="1:8" ht="22.5">
      <c r="A434" s="93">
        <f t="shared" si="13"/>
        <v>424</v>
      </c>
      <c r="B434" s="94" t="s">
        <v>519</v>
      </c>
      <c r="C434" s="95" t="s">
        <v>700</v>
      </c>
      <c r="D434" s="95" t="s">
        <v>520</v>
      </c>
      <c r="E434" s="95"/>
      <c r="F434" s="96">
        <v>690</v>
      </c>
      <c r="G434" s="97"/>
      <c r="H434" s="97">
        <f t="shared" si="12"/>
        <v>0</v>
      </c>
    </row>
    <row r="435" spans="1:8" ht="11.25">
      <c r="A435" s="93">
        <f t="shared" si="13"/>
        <v>425</v>
      </c>
      <c r="B435" s="94" t="s">
        <v>613</v>
      </c>
      <c r="C435" s="95" t="s">
        <v>700</v>
      </c>
      <c r="D435" s="95" t="s">
        <v>520</v>
      </c>
      <c r="E435" s="95" t="s">
        <v>445</v>
      </c>
      <c r="F435" s="96">
        <v>690</v>
      </c>
      <c r="G435" s="97"/>
      <c r="H435" s="97">
        <f t="shared" si="12"/>
        <v>0</v>
      </c>
    </row>
    <row r="436" spans="1:8" ht="11.25">
      <c r="A436" s="93">
        <f t="shared" si="13"/>
        <v>426</v>
      </c>
      <c r="B436" s="94" t="s">
        <v>450</v>
      </c>
      <c r="C436" s="95" t="s">
        <v>700</v>
      </c>
      <c r="D436" s="95" t="s">
        <v>520</v>
      </c>
      <c r="E436" s="95" t="s">
        <v>451</v>
      </c>
      <c r="F436" s="96">
        <v>690</v>
      </c>
      <c r="G436" s="97"/>
      <c r="H436" s="97">
        <f t="shared" si="12"/>
        <v>0</v>
      </c>
    </row>
    <row r="437" spans="1:8" ht="11.25">
      <c r="A437" s="93">
        <f t="shared" si="13"/>
        <v>427</v>
      </c>
      <c r="B437" s="100" t="s">
        <v>450</v>
      </c>
      <c r="C437" s="101" t="s">
        <v>700</v>
      </c>
      <c r="D437" s="101" t="s">
        <v>685</v>
      </c>
      <c r="E437" s="101" t="s">
        <v>451</v>
      </c>
      <c r="F437" s="102">
        <v>690</v>
      </c>
      <c r="G437" s="97"/>
      <c r="H437" s="97">
        <f t="shared" si="12"/>
        <v>0</v>
      </c>
    </row>
    <row r="438" spans="1:8" ht="11.25">
      <c r="A438" s="93">
        <f t="shared" si="13"/>
        <v>428</v>
      </c>
      <c r="B438" s="90" t="s">
        <v>83</v>
      </c>
      <c r="C438" s="91" t="s">
        <v>84</v>
      </c>
      <c r="D438" s="91"/>
      <c r="E438" s="91"/>
      <c r="F438" s="92">
        <f>F439+F460+F466</f>
        <v>33295.5</v>
      </c>
      <c r="G438" s="92">
        <f>G439+G460+G466</f>
        <v>16665.300000000003</v>
      </c>
      <c r="H438" s="92">
        <f t="shared" si="12"/>
        <v>50.05270982565212</v>
      </c>
    </row>
    <row r="439" spans="1:8" ht="11.25">
      <c r="A439" s="93">
        <f t="shared" si="13"/>
        <v>429</v>
      </c>
      <c r="B439" s="94" t="s">
        <v>85</v>
      </c>
      <c r="C439" s="95" t="s">
        <v>86</v>
      </c>
      <c r="D439" s="95"/>
      <c r="E439" s="95"/>
      <c r="F439" s="97">
        <f>F440+F445+F450+F455</f>
        <v>482.6</v>
      </c>
      <c r="G439" s="97">
        <f>G440+G445+G450+G455</f>
        <v>0</v>
      </c>
      <c r="H439" s="97">
        <f t="shared" si="12"/>
        <v>0</v>
      </c>
    </row>
    <row r="440" spans="1:8" ht="56.25">
      <c r="A440" s="93">
        <f t="shared" si="13"/>
        <v>430</v>
      </c>
      <c r="B440" s="94" t="s">
        <v>701</v>
      </c>
      <c r="C440" s="95" t="s">
        <v>702</v>
      </c>
      <c r="D440" s="95"/>
      <c r="E440" s="95"/>
      <c r="F440" s="96">
        <v>27.6</v>
      </c>
      <c r="G440" s="97"/>
      <c r="H440" s="97">
        <f t="shared" si="12"/>
        <v>0</v>
      </c>
    </row>
    <row r="441" spans="1:8" ht="22.5">
      <c r="A441" s="93">
        <f t="shared" si="13"/>
        <v>431</v>
      </c>
      <c r="B441" s="94" t="s">
        <v>69</v>
      </c>
      <c r="C441" s="95" t="s">
        <v>702</v>
      </c>
      <c r="D441" s="95" t="s">
        <v>70</v>
      </c>
      <c r="E441" s="95"/>
      <c r="F441" s="96">
        <v>27.6</v>
      </c>
      <c r="G441" s="97"/>
      <c r="H441" s="97">
        <f t="shared" si="12"/>
        <v>0</v>
      </c>
    </row>
    <row r="442" spans="1:8" ht="11.25">
      <c r="A442" s="93">
        <f t="shared" si="13"/>
        <v>432</v>
      </c>
      <c r="B442" s="94" t="s">
        <v>71</v>
      </c>
      <c r="C442" s="95" t="s">
        <v>702</v>
      </c>
      <c r="D442" s="95" t="s">
        <v>72</v>
      </c>
      <c r="E442" s="95"/>
      <c r="F442" s="96">
        <v>27.6</v>
      </c>
      <c r="G442" s="97"/>
      <c r="H442" s="97">
        <f t="shared" si="12"/>
        <v>0</v>
      </c>
    </row>
    <row r="443" spans="1:8" ht="11.25">
      <c r="A443" s="93">
        <f t="shared" si="13"/>
        <v>433</v>
      </c>
      <c r="B443" s="94" t="s">
        <v>616</v>
      </c>
      <c r="C443" s="95" t="s">
        <v>702</v>
      </c>
      <c r="D443" s="95" t="s">
        <v>72</v>
      </c>
      <c r="E443" s="95" t="s">
        <v>617</v>
      </c>
      <c r="F443" s="96">
        <v>27.6</v>
      </c>
      <c r="G443" s="97"/>
      <c r="H443" s="97">
        <f t="shared" si="12"/>
        <v>0</v>
      </c>
    </row>
    <row r="444" spans="1:8" ht="11.25">
      <c r="A444" s="93">
        <f t="shared" si="13"/>
        <v>434</v>
      </c>
      <c r="B444" s="94" t="s">
        <v>459</v>
      </c>
      <c r="C444" s="95" t="s">
        <v>702</v>
      </c>
      <c r="D444" s="95" t="s">
        <v>72</v>
      </c>
      <c r="E444" s="95" t="s">
        <v>460</v>
      </c>
      <c r="F444" s="96">
        <v>27.6</v>
      </c>
      <c r="G444" s="97"/>
      <c r="H444" s="97">
        <f t="shared" si="12"/>
        <v>0</v>
      </c>
    </row>
    <row r="445" spans="1:8" ht="56.25">
      <c r="A445" s="93">
        <f t="shared" si="13"/>
        <v>435</v>
      </c>
      <c r="B445" s="94" t="s">
        <v>703</v>
      </c>
      <c r="C445" s="95" t="s">
        <v>704</v>
      </c>
      <c r="D445" s="95"/>
      <c r="E445" s="95"/>
      <c r="F445" s="96">
        <v>153.3</v>
      </c>
      <c r="G445" s="97"/>
      <c r="H445" s="97">
        <f t="shared" si="12"/>
        <v>0</v>
      </c>
    </row>
    <row r="446" spans="1:8" ht="22.5">
      <c r="A446" s="93">
        <f t="shared" si="13"/>
        <v>436</v>
      </c>
      <c r="B446" s="94" t="s">
        <v>69</v>
      </c>
      <c r="C446" s="95" t="s">
        <v>704</v>
      </c>
      <c r="D446" s="95" t="s">
        <v>70</v>
      </c>
      <c r="E446" s="95"/>
      <c r="F446" s="96">
        <v>153.3</v>
      </c>
      <c r="G446" s="97"/>
      <c r="H446" s="97">
        <f t="shared" si="12"/>
        <v>0</v>
      </c>
    </row>
    <row r="447" spans="1:8" ht="11.25">
      <c r="A447" s="93">
        <f t="shared" si="13"/>
        <v>437</v>
      </c>
      <c r="B447" s="94" t="s">
        <v>71</v>
      </c>
      <c r="C447" s="95" t="s">
        <v>704</v>
      </c>
      <c r="D447" s="95" t="s">
        <v>72</v>
      </c>
      <c r="E447" s="95"/>
      <c r="F447" s="96">
        <v>153.3</v>
      </c>
      <c r="G447" s="97"/>
      <c r="H447" s="97">
        <f t="shared" si="12"/>
        <v>0</v>
      </c>
    </row>
    <row r="448" spans="1:8" ht="11.25">
      <c r="A448" s="93">
        <f t="shared" si="13"/>
        <v>438</v>
      </c>
      <c r="B448" s="94" t="s">
        <v>616</v>
      </c>
      <c r="C448" s="95" t="s">
        <v>704</v>
      </c>
      <c r="D448" s="95" t="s">
        <v>72</v>
      </c>
      <c r="E448" s="95" t="s">
        <v>617</v>
      </c>
      <c r="F448" s="96">
        <v>153.3</v>
      </c>
      <c r="G448" s="97"/>
      <c r="H448" s="97">
        <f t="shared" si="12"/>
        <v>0</v>
      </c>
    </row>
    <row r="449" spans="1:8" ht="11.25">
      <c r="A449" s="93">
        <f t="shared" si="13"/>
        <v>439</v>
      </c>
      <c r="B449" s="94" t="s">
        <v>459</v>
      </c>
      <c r="C449" s="95" t="s">
        <v>704</v>
      </c>
      <c r="D449" s="95" t="s">
        <v>72</v>
      </c>
      <c r="E449" s="95" t="s">
        <v>460</v>
      </c>
      <c r="F449" s="96">
        <v>153.3</v>
      </c>
      <c r="G449" s="97"/>
      <c r="H449" s="97">
        <f t="shared" si="12"/>
        <v>0</v>
      </c>
    </row>
    <row r="450" spans="1:8" ht="45">
      <c r="A450" s="93">
        <f t="shared" si="13"/>
        <v>440</v>
      </c>
      <c r="B450" s="94" t="s">
        <v>705</v>
      </c>
      <c r="C450" s="95" t="s">
        <v>87</v>
      </c>
      <c r="D450" s="95"/>
      <c r="E450" s="95"/>
      <c r="F450" s="96">
        <v>212.2</v>
      </c>
      <c r="G450" s="97"/>
      <c r="H450" s="97">
        <f t="shared" si="12"/>
        <v>0</v>
      </c>
    </row>
    <row r="451" spans="1:8" ht="22.5">
      <c r="A451" s="93">
        <f t="shared" si="13"/>
        <v>441</v>
      </c>
      <c r="B451" s="94" t="s">
        <v>69</v>
      </c>
      <c r="C451" s="95" t="s">
        <v>87</v>
      </c>
      <c r="D451" s="95" t="s">
        <v>70</v>
      </c>
      <c r="E451" s="95"/>
      <c r="F451" s="96">
        <v>212.2</v>
      </c>
      <c r="G451" s="97"/>
      <c r="H451" s="97">
        <f t="shared" si="12"/>
        <v>0</v>
      </c>
    </row>
    <row r="452" spans="1:8" ht="11.25">
      <c r="A452" s="93">
        <f t="shared" si="13"/>
        <v>442</v>
      </c>
      <c r="B452" s="94" t="s">
        <v>71</v>
      </c>
      <c r="C452" s="95" t="s">
        <v>87</v>
      </c>
      <c r="D452" s="95" t="s">
        <v>72</v>
      </c>
      <c r="E452" s="95"/>
      <c r="F452" s="96">
        <v>212.2</v>
      </c>
      <c r="G452" s="97"/>
      <c r="H452" s="97">
        <f t="shared" si="12"/>
        <v>0</v>
      </c>
    </row>
    <row r="453" spans="1:8" ht="11.25">
      <c r="A453" s="93">
        <f t="shared" si="13"/>
        <v>443</v>
      </c>
      <c r="B453" s="94" t="s">
        <v>616</v>
      </c>
      <c r="C453" s="95" t="s">
        <v>87</v>
      </c>
      <c r="D453" s="95" t="s">
        <v>72</v>
      </c>
      <c r="E453" s="95" t="s">
        <v>617</v>
      </c>
      <c r="F453" s="96">
        <v>212.2</v>
      </c>
      <c r="G453" s="97"/>
      <c r="H453" s="97">
        <f t="shared" si="12"/>
        <v>0</v>
      </c>
    </row>
    <row r="454" spans="1:8" ht="11.25">
      <c r="A454" s="93">
        <f t="shared" si="13"/>
        <v>444</v>
      </c>
      <c r="B454" s="94" t="s">
        <v>459</v>
      </c>
      <c r="C454" s="95" t="s">
        <v>87</v>
      </c>
      <c r="D454" s="95" t="s">
        <v>72</v>
      </c>
      <c r="E454" s="95" t="s">
        <v>460</v>
      </c>
      <c r="F454" s="96">
        <v>212.2</v>
      </c>
      <c r="G454" s="97"/>
      <c r="H454" s="97">
        <f t="shared" si="12"/>
        <v>0</v>
      </c>
    </row>
    <row r="455" spans="1:8" ht="56.25">
      <c r="A455" s="93">
        <f t="shared" si="13"/>
        <v>445</v>
      </c>
      <c r="B455" s="94" t="s">
        <v>706</v>
      </c>
      <c r="C455" s="95" t="s">
        <v>88</v>
      </c>
      <c r="D455" s="95"/>
      <c r="E455" s="95"/>
      <c r="F455" s="96">
        <v>89.5</v>
      </c>
      <c r="G455" s="97"/>
      <c r="H455" s="97">
        <f t="shared" si="12"/>
        <v>0</v>
      </c>
    </row>
    <row r="456" spans="1:8" ht="22.5">
      <c r="A456" s="93">
        <f t="shared" si="13"/>
        <v>446</v>
      </c>
      <c r="B456" s="94" t="s">
        <v>69</v>
      </c>
      <c r="C456" s="95" t="s">
        <v>88</v>
      </c>
      <c r="D456" s="95" t="s">
        <v>70</v>
      </c>
      <c r="E456" s="95"/>
      <c r="F456" s="96">
        <v>89.5</v>
      </c>
      <c r="G456" s="97"/>
      <c r="H456" s="97">
        <f t="shared" si="12"/>
        <v>0</v>
      </c>
    </row>
    <row r="457" spans="1:8" ht="11.25">
      <c r="A457" s="93">
        <f t="shared" si="13"/>
        <v>447</v>
      </c>
      <c r="B457" s="94" t="s">
        <v>71</v>
      </c>
      <c r="C457" s="95" t="s">
        <v>88</v>
      </c>
      <c r="D457" s="95" t="s">
        <v>72</v>
      </c>
      <c r="E457" s="95"/>
      <c r="F457" s="96">
        <v>89.5</v>
      </c>
      <c r="G457" s="97"/>
      <c r="H457" s="97">
        <f t="shared" si="12"/>
        <v>0</v>
      </c>
    </row>
    <row r="458" spans="1:8" ht="11.25">
      <c r="A458" s="93">
        <f t="shared" si="13"/>
        <v>448</v>
      </c>
      <c r="B458" s="94" t="s">
        <v>616</v>
      </c>
      <c r="C458" s="95" t="s">
        <v>88</v>
      </c>
      <c r="D458" s="95" t="s">
        <v>72</v>
      </c>
      <c r="E458" s="95" t="s">
        <v>617</v>
      </c>
      <c r="F458" s="96">
        <v>89.5</v>
      </c>
      <c r="G458" s="97"/>
      <c r="H458" s="97">
        <f t="shared" si="12"/>
        <v>0</v>
      </c>
    </row>
    <row r="459" spans="1:8" ht="11.25">
      <c r="A459" s="93">
        <f t="shared" si="13"/>
        <v>449</v>
      </c>
      <c r="B459" s="94" t="s">
        <v>459</v>
      </c>
      <c r="C459" s="95" t="s">
        <v>88</v>
      </c>
      <c r="D459" s="95" t="s">
        <v>72</v>
      </c>
      <c r="E459" s="95" t="s">
        <v>460</v>
      </c>
      <c r="F459" s="96">
        <v>89.5</v>
      </c>
      <c r="G459" s="97"/>
      <c r="H459" s="97">
        <f t="shared" si="12"/>
        <v>0</v>
      </c>
    </row>
    <row r="460" spans="1:8" ht="22.5">
      <c r="A460" s="93">
        <f t="shared" si="13"/>
        <v>450</v>
      </c>
      <c r="B460" s="94" t="s">
        <v>101</v>
      </c>
      <c r="C460" s="95" t="s">
        <v>102</v>
      </c>
      <c r="D460" s="95"/>
      <c r="E460" s="95"/>
      <c r="F460" s="96">
        <v>1282.8</v>
      </c>
      <c r="G460" s="97">
        <f>G461</f>
        <v>787.5</v>
      </c>
      <c r="H460" s="97">
        <f aca="true" t="shared" si="14" ref="H460:H523">G460/F460*100</f>
        <v>61.38914873713751</v>
      </c>
    </row>
    <row r="461" spans="1:8" ht="45">
      <c r="A461" s="93">
        <f aca="true" t="shared" si="15" ref="A461:A524">A460+1</f>
        <v>451</v>
      </c>
      <c r="B461" s="94" t="s">
        <v>103</v>
      </c>
      <c r="C461" s="95" t="s">
        <v>104</v>
      </c>
      <c r="D461" s="95"/>
      <c r="E461" s="95"/>
      <c r="F461" s="96">
        <v>1282.8</v>
      </c>
      <c r="G461" s="97">
        <v>787.5</v>
      </c>
      <c r="H461" s="97">
        <f t="shared" si="14"/>
        <v>61.38914873713751</v>
      </c>
    </row>
    <row r="462" spans="1:8" ht="22.5">
      <c r="A462" s="93">
        <f t="shared" si="15"/>
        <v>452</v>
      </c>
      <c r="B462" s="94" t="s">
        <v>517</v>
      </c>
      <c r="C462" s="95" t="s">
        <v>104</v>
      </c>
      <c r="D462" s="95" t="s">
        <v>518</v>
      </c>
      <c r="E462" s="95"/>
      <c r="F462" s="96">
        <v>1282.8</v>
      </c>
      <c r="G462" s="97">
        <v>787.5</v>
      </c>
      <c r="H462" s="97">
        <f t="shared" si="14"/>
        <v>61.38914873713751</v>
      </c>
    </row>
    <row r="463" spans="1:8" ht="22.5">
      <c r="A463" s="93">
        <f t="shared" si="15"/>
        <v>453</v>
      </c>
      <c r="B463" s="94" t="s">
        <v>519</v>
      </c>
      <c r="C463" s="95" t="s">
        <v>104</v>
      </c>
      <c r="D463" s="95" t="s">
        <v>520</v>
      </c>
      <c r="E463" s="95"/>
      <c r="F463" s="96">
        <v>1282.8</v>
      </c>
      <c r="G463" s="97">
        <v>787.5</v>
      </c>
      <c r="H463" s="97">
        <f t="shared" si="14"/>
        <v>61.38914873713751</v>
      </c>
    </row>
    <row r="464" spans="1:8" ht="11.25">
      <c r="A464" s="93">
        <f t="shared" si="15"/>
        <v>454</v>
      </c>
      <c r="B464" s="94" t="s">
        <v>616</v>
      </c>
      <c r="C464" s="95" t="s">
        <v>104</v>
      </c>
      <c r="D464" s="95" t="s">
        <v>520</v>
      </c>
      <c r="E464" s="95" t="s">
        <v>617</v>
      </c>
      <c r="F464" s="96">
        <v>1282.8</v>
      </c>
      <c r="G464" s="97">
        <v>787.5</v>
      </c>
      <c r="H464" s="97">
        <f t="shared" si="14"/>
        <v>61.38914873713751</v>
      </c>
    </row>
    <row r="465" spans="1:8" ht="11.25">
      <c r="A465" s="93">
        <f t="shared" si="15"/>
        <v>455</v>
      </c>
      <c r="B465" s="94" t="s">
        <v>402</v>
      </c>
      <c r="C465" s="95" t="s">
        <v>104</v>
      </c>
      <c r="D465" s="95" t="s">
        <v>520</v>
      </c>
      <c r="E465" s="95" t="s">
        <v>403</v>
      </c>
      <c r="F465" s="96">
        <v>1282.8</v>
      </c>
      <c r="G465" s="97">
        <v>787.5</v>
      </c>
      <c r="H465" s="97">
        <f t="shared" si="14"/>
        <v>61.38914873713751</v>
      </c>
    </row>
    <row r="466" spans="1:8" ht="22.5">
      <c r="A466" s="93">
        <f t="shared" si="15"/>
        <v>456</v>
      </c>
      <c r="B466" s="94" t="s">
        <v>89</v>
      </c>
      <c r="C466" s="95" t="s">
        <v>90</v>
      </c>
      <c r="D466" s="95"/>
      <c r="E466" s="95"/>
      <c r="F466" s="97">
        <f>F467+F472+F477+F482+F487+F492+F497</f>
        <v>31530.1</v>
      </c>
      <c r="G466" s="97">
        <f>G467+G472+G477+G482+G487+G492+G497</f>
        <v>15877.800000000001</v>
      </c>
      <c r="H466" s="97">
        <f t="shared" si="14"/>
        <v>50.357594806232775</v>
      </c>
    </row>
    <row r="467" spans="1:8" ht="78.75">
      <c r="A467" s="93">
        <f t="shared" si="15"/>
        <v>457</v>
      </c>
      <c r="B467" s="98" t="s">
        <v>91</v>
      </c>
      <c r="C467" s="95" t="s">
        <v>92</v>
      </c>
      <c r="D467" s="95"/>
      <c r="E467" s="95"/>
      <c r="F467" s="96">
        <v>252.5</v>
      </c>
      <c r="G467" s="97">
        <v>145.1</v>
      </c>
      <c r="H467" s="97">
        <f t="shared" si="14"/>
        <v>57.46534653465346</v>
      </c>
    </row>
    <row r="468" spans="1:8" ht="22.5">
      <c r="A468" s="93">
        <f t="shared" si="15"/>
        <v>458</v>
      </c>
      <c r="B468" s="94" t="s">
        <v>69</v>
      </c>
      <c r="C468" s="95" t="s">
        <v>92</v>
      </c>
      <c r="D468" s="95" t="s">
        <v>70</v>
      </c>
      <c r="E468" s="95"/>
      <c r="F468" s="96">
        <v>252.5</v>
      </c>
      <c r="G468" s="97">
        <v>145.1</v>
      </c>
      <c r="H468" s="97">
        <f t="shared" si="14"/>
        <v>57.46534653465346</v>
      </c>
    </row>
    <row r="469" spans="1:8" ht="11.25">
      <c r="A469" s="93">
        <f t="shared" si="15"/>
        <v>459</v>
      </c>
      <c r="B469" s="94" t="s">
        <v>71</v>
      </c>
      <c r="C469" s="95" t="s">
        <v>92</v>
      </c>
      <c r="D469" s="95" t="s">
        <v>72</v>
      </c>
      <c r="E469" s="95"/>
      <c r="F469" s="96">
        <v>252.5</v>
      </c>
      <c r="G469" s="97">
        <v>145.1</v>
      </c>
      <c r="H469" s="97">
        <f t="shared" si="14"/>
        <v>57.46534653465346</v>
      </c>
    </row>
    <row r="470" spans="1:8" ht="11.25">
      <c r="A470" s="93">
        <f t="shared" si="15"/>
        <v>460</v>
      </c>
      <c r="B470" s="94" t="s">
        <v>616</v>
      </c>
      <c r="C470" s="95" t="s">
        <v>92</v>
      </c>
      <c r="D470" s="95" t="s">
        <v>72</v>
      </c>
      <c r="E470" s="95" t="s">
        <v>617</v>
      </c>
      <c r="F470" s="96">
        <v>252.5</v>
      </c>
      <c r="G470" s="97">
        <v>145.1</v>
      </c>
      <c r="H470" s="97">
        <f t="shared" si="14"/>
        <v>57.46534653465346</v>
      </c>
    </row>
    <row r="471" spans="1:8" ht="11.25">
      <c r="A471" s="93">
        <f t="shared" si="15"/>
        <v>461</v>
      </c>
      <c r="B471" s="94" t="s">
        <v>459</v>
      </c>
      <c r="C471" s="95" t="s">
        <v>92</v>
      </c>
      <c r="D471" s="95" t="s">
        <v>72</v>
      </c>
      <c r="E471" s="95" t="s">
        <v>460</v>
      </c>
      <c r="F471" s="96">
        <v>252.5</v>
      </c>
      <c r="G471" s="97">
        <v>145.1</v>
      </c>
      <c r="H471" s="97">
        <f t="shared" si="14"/>
        <v>57.46534653465346</v>
      </c>
    </row>
    <row r="472" spans="1:8" ht="90">
      <c r="A472" s="93">
        <f t="shared" si="15"/>
        <v>462</v>
      </c>
      <c r="B472" s="98" t="s">
        <v>707</v>
      </c>
      <c r="C472" s="95" t="s">
        <v>708</v>
      </c>
      <c r="D472" s="95"/>
      <c r="E472" s="95"/>
      <c r="F472" s="96">
        <v>145.8</v>
      </c>
      <c r="G472" s="97"/>
      <c r="H472" s="97">
        <f t="shared" si="14"/>
        <v>0</v>
      </c>
    </row>
    <row r="473" spans="1:8" ht="22.5">
      <c r="A473" s="93">
        <f t="shared" si="15"/>
        <v>463</v>
      </c>
      <c r="B473" s="94" t="s">
        <v>69</v>
      </c>
      <c r="C473" s="95" t="s">
        <v>708</v>
      </c>
      <c r="D473" s="95" t="s">
        <v>70</v>
      </c>
      <c r="E473" s="95"/>
      <c r="F473" s="96">
        <v>145.8</v>
      </c>
      <c r="G473" s="97"/>
      <c r="H473" s="97">
        <f t="shared" si="14"/>
        <v>0</v>
      </c>
    </row>
    <row r="474" spans="1:8" ht="11.25">
      <c r="A474" s="93">
        <f t="shared" si="15"/>
        <v>464</v>
      </c>
      <c r="B474" s="94" t="s">
        <v>71</v>
      </c>
      <c r="C474" s="95" t="s">
        <v>708</v>
      </c>
      <c r="D474" s="95" t="s">
        <v>72</v>
      </c>
      <c r="E474" s="95"/>
      <c r="F474" s="96">
        <v>145.8</v>
      </c>
      <c r="G474" s="97"/>
      <c r="H474" s="97">
        <f t="shared" si="14"/>
        <v>0</v>
      </c>
    </row>
    <row r="475" spans="1:8" ht="11.25">
      <c r="A475" s="93">
        <f t="shared" si="15"/>
        <v>465</v>
      </c>
      <c r="B475" s="94" t="s">
        <v>616</v>
      </c>
      <c r="C475" s="95" t="s">
        <v>708</v>
      </c>
      <c r="D475" s="95" t="s">
        <v>72</v>
      </c>
      <c r="E475" s="95" t="s">
        <v>617</v>
      </c>
      <c r="F475" s="96">
        <v>145.8</v>
      </c>
      <c r="G475" s="97"/>
      <c r="H475" s="97">
        <f t="shared" si="14"/>
        <v>0</v>
      </c>
    </row>
    <row r="476" spans="1:8" ht="11.25">
      <c r="A476" s="93">
        <f t="shared" si="15"/>
        <v>466</v>
      </c>
      <c r="B476" s="94" t="s">
        <v>459</v>
      </c>
      <c r="C476" s="95" t="s">
        <v>708</v>
      </c>
      <c r="D476" s="95" t="s">
        <v>72</v>
      </c>
      <c r="E476" s="95" t="s">
        <v>460</v>
      </c>
      <c r="F476" s="96">
        <v>145.8</v>
      </c>
      <c r="G476" s="97"/>
      <c r="H476" s="97">
        <f t="shared" si="14"/>
        <v>0</v>
      </c>
    </row>
    <row r="477" spans="1:8" ht="78.75">
      <c r="A477" s="93">
        <f t="shared" si="15"/>
        <v>467</v>
      </c>
      <c r="B477" s="98" t="s">
        <v>709</v>
      </c>
      <c r="C477" s="95" t="s">
        <v>710</v>
      </c>
      <c r="D477" s="95"/>
      <c r="E477" s="95"/>
      <c r="F477" s="96">
        <v>50</v>
      </c>
      <c r="G477" s="97"/>
      <c r="H477" s="97">
        <f t="shared" si="14"/>
        <v>0</v>
      </c>
    </row>
    <row r="478" spans="1:8" ht="22.5">
      <c r="A478" s="93">
        <f t="shared" si="15"/>
        <v>468</v>
      </c>
      <c r="B478" s="94" t="s">
        <v>69</v>
      </c>
      <c r="C478" s="95" t="s">
        <v>710</v>
      </c>
      <c r="D478" s="95" t="s">
        <v>70</v>
      </c>
      <c r="E478" s="95"/>
      <c r="F478" s="96">
        <v>50</v>
      </c>
      <c r="G478" s="97"/>
      <c r="H478" s="97">
        <f t="shared" si="14"/>
        <v>0</v>
      </c>
    </row>
    <row r="479" spans="1:8" ht="11.25">
      <c r="A479" s="93">
        <f t="shared" si="15"/>
        <v>469</v>
      </c>
      <c r="B479" s="94" t="s">
        <v>71</v>
      </c>
      <c r="C479" s="95" t="s">
        <v>710</v>
      </c>
      <c r="D479" s="95" t="s">
        <v>72</v>
      </c>
      <c r="E479" s="95"/>
      <c r="F479" s="96">
        <v>50</v>
      </c>
      <c r="G479" s="97"/>
      <c r="H479" s="97">
        <f t="shared" si="14"/>
        <v>0</v>
      </c>
    </row>
    <row r="480" spans="1:8" ht="11.25">
      <c r="A480" s="93">
        <f t="shared" si="15"/>
        <v>470</v>
      </c>
      <c r="B480" s="94" t="s">
        <v>616</v>
      </c>
      <c r="C480" s="95" t="s">
        <v>710</v>
      </c>
      <c r="D480" s="95" t="s">
        <v>72</v>
      </c>
      <c r="E480" s="95" t="s">
        <v>617</v>
      </c>
      <c r="F480" s="96">
        <v>50</v>
      </c>
      <c r="G480" s="97"/>
      <c r="H480" s="97">
        <f t="shared" si="14"/>
        <v>0</v>
      </c>
    </row>
    <row r="481" spans="1:8" ht="11.25">
      <c r="A481" s="93">
        <f t="shared" si="15"/>
        <v>471</v>
      </c>
      <c r="B481" s="94" t="s">
        <v>459</v>
      </c>
      <c r="C481" s="95" t="s">
        <v>710</v>
      </c>
      <c r="D481" s="95" t="s">
        <v>72</v>
      </c>
      <c r="E481" s="95" t="s">
        <v>460</v>
      </c>
      <c r="F481" s="96">
        <v>50</v>
      </c>
      <c r="G481" s="97"/>
      <c r="H481" s="97">
        <f t="shared" si="14"/>
        <v>0</v>
      </c>
    </row>
    <row r="482" spans="1:8" ht="56.25">
      <c r="A482" s="93">
        <f t="shared" si="15"/>
        <v>472</v>
      </c>
      <c r="B482" s="94" t="s">
        <v>93</v>
      </c>
      <c r="C482" s="95" t="s">
        <v>94</v>
      </c>
      <c r="D482" s="95"/>
      <c r="E482" s="95"/>
      <c r="F482" s="96">
        <v>8174.9</v>
      </c>
      <c r="G482" s="97">
        <v>5001.1</v>
      </c>
      <c r="H482" s="97">
        <f t="shared" si="14"/>
        <v>61.17628350193887</v>
      </c>
    </row>
    <row r="483" spans="1:8" ht="22.5">
      <c r="A483" s="93">
        <f t="shared" si="15"/>
        <v>473</v>
      </c>
      <c r="B483" s="94" t="s">
        <v>69</v>
      </c>
      <c r="C483" s="95" t="s">
        <v>94</v>
      </c>
      <c r="D483" s="95" t="s">
        <v>70</v>
      </c>
      <c r="E483" s="95"/>
      <c r="F483" s="96">
        <v>8174.9</v>
      </c>
      <c r="G483" s="97">
        <v>5001.1</v>
      </c>
      <c r="H483" s="97">
        <f t="shared" si="14"/>
        <v>61.17628350193887</v>
      </c>
    </row>
    <row r="484" spans="1:8" ht="11.25">
      <c r="A484" s="93">
        <f t="shared" si="15"/>
        <v>474</v>
      </c>
      <c r="B484" s="94" t="s">
        <v>71</v>
      </c>
      <c r="C484" s="95" t="s">
        <v>94</v>
      </c>
      <c r="D484" s="95" t="s">
        <v>72</v>
      </c>
      <c r="E484" s="95"/>
      <c r="F484" s="96">
        <v>8174.9</v>
      </c>
      <c r="G484" s="97">
        <v>5001.1</v>
      </c>
      <c r="H484" s="97">
        <f t="shared" si="14"/>
        <v>61.17628350193887</v>
      </c>
    </row>
    <row r="485" spans="1:8" ht="11.25">
      <c r="A485" s="93">
        <f t="shared" si="15"/>
        <v>475</v>
      </c>
      <c r="B485" s="94" t="s">
        <v>616</v>
      </c>
      <c r="C485" s="95" t="s">
        <v>94</v>
      </c>
      <c r="D485" s="95" t="s">
        <v>72</v>
      </c>
      <c r="E485" s="95" t="s">
        <v>617</v>
      </c>
      <c r="F485" s="96">
        <v>8174.9</v>
      </c>
      <c r="G485" s="97">
        <v>5001.1</v>
      </c>
      <c r="H485" s="97">
        <f t="shared" si="14"/>
        <v>61.17628350193887</v>
      </c>
    </row>
    <row r="486" spans="1:8" ht="11.25">
      <c r="A486" s="93">
        <f t="shared" si="15"/>
        <v>476</v>
      </c>
      <c r="B486" s="94" t="s">
        <v>459</v>
      </c>
      <c r="C486" s="95" t="s">
        <v>94</v>
      </c>
      <c r="D486" s="95" t="s">
        <v>72</v>
      </c>
      <c r="E486" s="95" t="s">
        <v>460</v>
      </c>
      <c r="F486" s="96">
        <v>8174.9</v>
      </c>
      <c r="G486" s="97">
        <v>5001.1</v>
      </c>
      <c r="H486" s="97">
        <f t="shared" si="14"/>
        <v>61.17628350193887</v>
      </c>
    </row>
    <row r="487" spans="1:8" ht="56.25">
      <c r="A487" s="93">
        <f t="shared" si="15"/>
        <v>477</v>
      </c>
      <c r="B487" s="94" t="s">
        <v>95</v>
      </c>
      <c r="C487" s="95" t="s">
        <v>96</v>
      </c>
      <c r="D487" s="95"/>
      <c r="E487" s="95"/>
      <c r="F487" s="96">
        <v>15406.9</v>
      </c>
      <c r="G487" s="97">
        <f>8601.2+230.4</f>
        <v>8831.6</v>
      </c>
      <c r="H487" s="97">
        <f t="shared" si="14"/>
        <v>57.32236854915656</v>
      </c>
    </row>
    <row r="488" spans="1:8" ht="22.5">
      <c r="A488" s="93">
        <f t="shared" si="15"/>
        <v>478</v>
      </c>
      <c r="B488" s="94" t="s">
        <v>69</v>
      </c>
      <c r="C488" s="95" t="s">
        <v>96</v>
      </c>
      <c r="D488" s="95" t="s">
        <v>70</v>
      </c>
      <c r="E488" s="95"/>
      <c r="F488" s="96">
        <v>15406.9</v>
      </c>
      <c r="G488" s="97">
        <f>8601.2+230.4</f>
        <v>8831.6</v>
      </c>
      <c r="H488" s="97">
        <f t="shared" si="14"/>
        <v>57.32236854915656</v>
      </c>
    </row>
    <row r="489" spans="1:8" ht="11.25">
      <c r="A489" s="93">
        <f t="shared" si="15"/>
        <v>479</v>
      </c>
      <c r="B489" s="94" t="s">
        <v>71</v>
      </c>
      <c r="C489" s="95" t="s">
        <v>96</v>
      </c>
      <c r="D489" s="95" t="s">
        <v>72</v>
      </c>
      <c r="E489" s="95"/>
      <c r="F489" s="96">
        <v>15406.9</v>
      </c>
      <c r="G489" s="97">
        <f>8601.2+230.4</f>
        <v>8831.6</v>
      </c>
      <c r="H489" s="97">
        <f t="shared" si="14"/>
        <v>57.32236854915656</v>
      </c>
    </row>
    <row r="490" spans="1:8" ht="11.25">
      <c r="A490" s="93">
        <f t="shared" si="15"/>
        <v>480</v>
      </c>
      <c r="B490" s="94" t="s">
        <v>616</v>
      </c>
      <c r="C490" s="95" t="s">
        <v>96</v>
      </c>
      <c r="D490" s="95" t="s">
        <v>72</v>
      </c>
      <c r="E490" s="95" t="s">
        <v>617</v>
      </c>
      <c r="F490" s="96">
        <v>15406.9</v>
      </c>
      <c r="G490" s="97">
        <f>8601.2+230.4</f>
        <v>8831.6</v>
      </c>
      <c r="H490" s="97">
        <f t="shared" si="14"/>
        <v>57.32236854915656</v>
      </c>
    </row>
    <row r="491" spans="1:8" ht="11.25">
      <c r="A491" s="93">
        <f t="shared" si="15"/>
        <v>481</v>
      </c>
      <c r="B491" s="94" t="s">
        <v>459</v>
      </c>
      <c r="C491" s="95" t="s">
        <v>96</v>
      </c>
      <c r="D491" s="95" t="s">
        <v>72</v>
      </c>
      <c r="E491" s="95" t="s">
        <v>460</v>
      </c>
      <c r="F491" s="96">
        <v>15406.9</v>
      </c>
      <c r="G491" s="97">
        <f>8601.2+230.4</f>
        <v>8831.6</v>
      </c>
      <c r="H491" s="97">
        <f t="shared" si="14"/>
        <v>57.32236854915656</v>
      </c>
    </row>
    <row r="492" spans="1:8" ht="56.25">
      <c r="A492" s="93">
        <f t="shared" si="15"/>
        <v>482</v>
      </c>
      <c r="B492" s="94" t="s">
        <v>97</v>
      </c>
      <c r="C492" s="95" t="s">
        <v>98</v>
      </c>
      <c r="D492" s="95"/>
      <c r="E492" s="95"/>
      <c r="F492" s="96">
        <v>600</v>
      </c>
      <c r="G492" s="97"/>
      <c r="H492" s="97">
        <f t="shared" si="14"/>
        <v>0</v>
      </c>
    </row>
    <row r="493" spans="1:8" ht="11.25">
      <c r="A493" s="93">
        <f t="shared" si="15"/>
        <v>483</v>
      </c>
      <c r="B493" s="94" t="s">
        <v>46</v>
      </c>
      <c r="C493" s="95" t="s">
        <v>98</v>
      </c>
      <c r="D493" s="95" t="s">
        <v>397</v>
      </c>
      <c r="E493" s="95"/>
      <c r="F493" s="96">
        <v>600</v>
      </c>
      <c r="G493" s="97"/>
      <c r="H493" s="97">
        <f t="shared" si="14"/>
        <v>0</v>
      </c>
    </row>
    <row r="494" spans="1:8" ht="11.25">
      <c r="A494" s="93">
        <f t="shared" si="15"/>
        <v>484</v>
      </c>
      <c r="B494" s="94" t="s">
        <v>225</v>
      </c>
      <c r="C494" s="95" t="s">
        <v>98</v>
      </c>
      <c r="D494" s="95" t="s">
        <v>47</v>
      </c>
      <c r="E494" s="95"/>
      <c r="F494" s="96">
        <v>600</v>
      </c>
      <c r="G494" s="97"/>
      <c r="H494" s="97">
        <f t="shared" si="14"/>
        <v>0</v>
      </c>
    </row>
    <row r="495" spans="1:8" ht="11.25">
      <c r="A495" s="93">
        <f t="shared" si="15"/>
        <v>485</v>
      </c>
      <c r="B495" s="94" t="s">
        <v>616</v>
      </c>
      <c r="C495" s="95" t="s">
        <v>98</v>
      </c>
      <c r="D495" s="95" t="s">
        <v>47</v>
      </c>
      <c r="E495" s="95" t="s">
        <v>617</v>
      </c>
      <c r="F495" s="96">
        <v>600</v>
      </c>
      <c r="G495" s="97"/>
      <c r="H495" s="97">
        <f t="shared" si="14"/>
        <v>0</v>
      </c>
    </row>
    <row r="496" spans="1:8" ht="11.25">
      <c r="A496" s="93">
        <f t="shared" si="15"/>
        <v>486</v>
      </c>
      <c r="B496" s="94" t="s">
        <v>459</v>
      </c>
      <c r="C496" s="95" t="s">
        <v>98</v>
      </c>
      <c r="D496" s="95" t="s">
        <v>47</v>
      </c>
      <c r="E496" s="95" t="s">
        <v>460</v>
      </c>
      <c r="F496" s="96">
        <v>600</v>
      </c>
      <c r="G496" s="97"/>
      <c r="H496" s="97">
        <f t="shared" si="14"/>
        <v>0</v>
      </c>
    </row>
    <row r="497" spans="1:8" ht="112.5">
      <c r="A497" s="93">
        <f t="shared" si="15"/>
        <v>487</v>
      </c>
      <c r="B497" s="98" t="s">
        <v>99</v>
      </c>
      <c r="C497" s="95" t="s">
        <v>100</v>
      </c>
      <c r="D497" s="95"/>
      <c r="E497" s="95"/>
      <c r="F497" s="96">
        <v>6900</v>
      </c>
      <c r="G497" s="97">
        <v>1900</v>
      </c>
      <c r="H497" s="97">
        <f t="shared" si="14"/>
        <v>27.536231884057973</v>
      </c>
    </row>
    <row r="498" spans="1:8" ht="11.25">
      <c r="A498" s="93">
        <f t="shared" si="15"/>
        <v>488</v>
      </c>
      <c r="B498" s="94" t="s">
        <v>46</v>
      </c>
      <c r="C498" s="95" t="s">
        <v>100</v>
      </c>
      <c r="D498" s="95" t="s">
        <v>397</v>
      </c>
      <c r="E498" s="95"/>
      <c r="F498" s="96">
        <v>6900</v>
      </c>
      <c r="G498" s="97">
        <v>1900</v>
      </c>
      <c r="H498" s="97">
        <f t="shared" si="14"/>
        <v>27.536231884057973</v>
      </c>
    </row>
    <row r="499" spans="1:8" ht="11.25">
      <c r="A499" s="93">
        <f t="shared" si="15"/>
        <v>489</v>
      </c>
      <c r="B499" s="94" t="s">
        <v>225</v>
      </c>
      <c r="C499" s="95" t="s">
        <v>100</v>
      </c>
      <c r="D499" s="95" t="s">
        <v>47</v>
      </c>
      <c r="E499" s="95"/>
      <c r="F499" s="96">
        <v>6900</v>
      </c>
      <c r="G499" s="97">
        <v>1900</v>
      </c>
      <c r="H499" s="97">
        <f t="shared" si="14"/>
        <v>27.536231884057973</v>
      </c>
    </row>
    <row r="500" spans="1:8" ht="11.25">
      <c r="A500" s="93">
        <f t="shared" si="15"/>
        <v>490</v>
      </c>
      <c r="B500" s="94" t="s">
        <v>616</v>
      </c>
      <c r="C500" s="95" t="s">
        <v>100</v>
      </c>
      <c r="D500" s="95" t="s">
        <v>47</v>
      </c>
      <c r="E500" s="95" t="s">
        <v>617</v>
      </c>
      <c r="F500" s="96">
        <v>6900</v>
      </c>
      <c r="G500" s="97">
        <v>1900</v>
      </c>
      <c r="H500" s="97">
        <f t="shared" si="14"/>
        <v>27.536231884057973</v>
      </c>
    </row>
    <row r="501" spans="1:8" ht="11.25">
      <c r="A501" s="93">
        <f t="shared" si="15"/>
        <v>491</v>
      </c>
      <c r="B501" s="94" t="s">
        <v>459</v>
      </c>
      <c r="C501" s="95" t="s">
        <v>100</v>
      </c>
      <c r="D501" s="95" t="s">
        <v>47</v>
      </c>
      <c r="E501" s="95" t="s">
        <v>460</v>
      </c>
      <c r="F501" s="96">
        <v>6900</v>
      </c>
      <c r="G501" s="97">
        <v>1900</v>
      </c>
      <c r="H501" s="97">
        <f t="shared" si="14"/>
        <v>27.536231884057973</v>
      </c>
    </row>
    <row r="502" spans="1:8" ht="21.75">
      <c r="A502" s="93">
        <f t="shared" si="15"/>
        <v>492</v>
      </c>
      <c r="B502" s="90" t="s">
        <v>115</v>
      </c>
      <c r="C502" s="91" t="s">
        <v>256</v>
      </c>
      <c r="D502" s="91"/>
      <c r="E502" s="91"/>
      <c r="F502" s="92">
        <f>F503+F509</f>
        <v>1076.4</v>
      </c>
      <c r="G502" s="92">
        <f>G503+G509</f>
        <v>354.8</v>
      </c>
      <c r="H502" s="92">
        <f t="shared" si="14"/>
        <v>32.96172426607209</v>
      </c>
    </row>
    <row r="503" spans="1:8" ht="22.5">
      <c r="A503" s="93">
        <f t="shared" si="15"/>
        <v>493</v>
      </c>
      <c r="B503" s="94" t="s">
        <v>116</v>
      </c>
      <c r="C503" s="95" t="s">
        <v>117</v>
      </c>
      <c r="D503" s="95"/>
      <c r="E503" s="95"/>
      <c r="F503" s="96">
        <v>86.4</v>
      </c>
      <c r="G503" s="97"/>
      <c r="H503" s="97">
        <f t="shared" si="14"/>
        <v>0</v>
      </c>
    </row>
    <row r="504" spans="1:8" ht="56.25">
      <c r="A504" s="93">
        <f t="shared" si="15"/>
        <v>494</v>
      </c>
      <c r="B504" s="94" t="s">
        <v>118</v>
      </c>
      <c r="C504" s="95" t="s">
        <v>119</v>
      </c>
      <c r="D504" s="95"/>
      <c r="E504" s="95"/>
      <c r="F504" s="96">
        <v>86.4</v>
      </c>
      <c r="G504" s="97"/>
      <c r="H504" s="97">
        <f t="shared" si="14"/>
        <v>0</v>
      </c>
    </row>
    <row r="505" spans="1:8" ht="22.5">
      <c r="A505" s="93">
        <f t="shared" si="15"/>
        <v>495</v>
      </c>
      <c r="B505" s="94" t="s">
        <v>69</v>
      </c>
      <c r="C505" s="95" t="s">
        <v>119</v>
      </c>
      <c r="D505" s="95" t="s">
        <v>70</v>
      </c>
      <c r="E505" s="95"/>
      <c r="F505" s="96">
        <v>86.4</v>
      </c>
      <c r="G505" s="97"/>
      <c r="H505" s="97">
        <f t="shared" si="14"/>
        <v>0</v>
      </c>
    </row>
    <row r="506" spans="1:8" ht="11.25">
      <c r="A506" s="93">
        <f t="shared" si="15"/>
        <v>496</v>
      </c>
      <c r="B506" s="94" t="s">
        <v>71</v>
      </c>
      <c r="C506" s="95" t="s">
        <v>119</v>
      </c>
      <c r="D506" s="95" t="s">
        <v>72</v>
      </c>
      <c r="E506" s="95"/>
      <c r="F506" s="96">
        <v>86.4</v>
      </c>
      <c r="G506" s="97"/>
      <c r="H506" s="97">
        <f t="shared" si="14"/>
        <v>0</v>
      </c>
    </row>
    <row r="507" spans="1:8" ht="11.25">
      <c r="A507" s="93">
        <f t="shared" si="15"/>
        <v>497</v>
      </c>
      <c r="B507" s="94" t="s">
        <v>607</v>
      </c>
      <c r="C507" s="95" t="s">
        <v>119</v>
      </c>
      <c r="D507" s="95" t="s">
        <v>72</v>
      </c>
      <c r="E507" s="95" t="s">
        <v>608</v>
      </c>
      <c r="F507" s="96">
        <v>86.4</v>
      </c>
      <c r="G507" s="97"/>
      <c r="H507" s="97">
        <f t="shared" si="14"/>
        <v>0</v>
      </c>
    </row>
    <row r="508" spans="1:8" ht="11.25">
      <c r="A508" s="93">
        <f t="shared" si="15"/>
        <v>498</v>
      </c>
      <c r="B508" s="94" t="s">
        <v>407</v>
      </c>
      <c r="C508" s="95" t="s">
        <v>119</v>
      </c>
      <c r="D508" s="95" t="s">
        <v>72</v>
      </c>
      <c r="E508" s="95" t="s">
        <v>408</v>
      </c>
      <c r="F508" s="96">
        <v>86.4</v>
      </c>
      <c r="G508" s="97"/>
      <c r="H508" s="97">
        <f t="shared" si="14"/>
        <v>0</v>
      </c>
    </row>
    <row r="509" spans="1:8" ht="11.25">
      <c r="A509" s="93">
        <f t="shared" si="15"/>
        <v>499</v>
      </c>
      <c r="B509" s="94" t="s">
        <v>533</v>
      </c>
      <c r="C509" s="95" t="s">
        <v>120</v>
      </c>
      <c r="D509" s="95"/>
      <c r="E509" s="95"/>
      <c r="F509" s="96">
        <v>990</v>
      </c>
      <c r="G509" s="97">
        <v>354.8</v>
      </c>
      <c r="H509" s="97">
        <f t="shared" si="14"/>
        <v>35.83838383838384</v>
      </c>
    </row>
    <row r="510" spans="1:8" ht="78.75">
      <c r="A510" s="93">
        <f t="shared" si="15"/>
        <v>500</v>
      </c>
      <c r="B510" s="98" t="s">
        <v>121</v>
      </c>
      <c r="C510" s="95" t="s">
        <v>122</v>
      </c>
      <c r="D510" s="95"/>
      <c r="E510" s="95"/>
      <c r="F510" s="96">
        <v>990</v>
      </c>
      <c r="G510" s="97">
        <v>354.8</v>
      </c>
      <c r="H510" s="97">
        <f t="shared" si="14"/>
        <v>35.83838383838384</v>
      </c>
    </row>
    <row r="511" spans="1:8" ht="22.5">
      <c r="A511" s="93">
        <f t="shared" si="15"/>
        <v>501</v>
      </c>
      <c r="B511" s="94" t="s">
        <v>517</v>
      </c>
      <c r="C511" s="95" t="s">
        <v>122</v>
      </c>
      <c r="D511" s="95" t="s">
        <v>518</v>
      </c>
      <c r="E511" s="95"/>
      <c r="F511" s="96">
        <v>990</v>
      </c>
      <c r="G511" s="97">
        <v>354.8</v>
      </c>
      <c r="H511" s="97">
        <f t="shared" si="14"/>
        <v>35.83838383838384</v>
      </c>
    </row>
    <row r="512" spans="1:8" ht="22.5">
      <c r="A512" s="93">
        <f t="shared" si="15"/>
        <v>502</v>
      </c>
      <c r="B512" s="94" t="s">
        <v>519</v>
      </c>
      <c r="C512" s="95" t="s">
        <v>122</v>
      </c>
      <c r="D512" s="95" t="s">
        <v>520</v>
      </c>
      <c r="E512" s="95"/>
      <c r="F512" s="96">
        <v>990</v>
      </c>
      <c r="G512" s="97">
        <v>354.8</v>
      </c>
      <c r="H512" s="97">
        <f t="shared" si="14"/>
        <v>35.83838383838384</v>
      </c>
    </row>
    <row r="513" spans="1:8" ht="11.25">
      <c r="A513" s="93">
        <f t="shared" si="15"/>
        <v>503</v>
      </c>
      <c r="B513" s="94" t="s">
        <v>607</v>
      </c>
      <c r="C513" s="95" t="s">
        <v>122</v>
      </c>
      <c r="D513" s="95" t="s">
        <v>520</v>
      </c>
      <c r="E513" s="95" t="s">
        <v>608</v>
      </c>
      <c r="F513" s="96">
        <v>990</v>
      </c>
      <c r="G513" s="97">
        <v>354.8</v>
      </c>
      <c r="H513" s="97">
        <f t="shared" si="14"/>
        <v>35.83838383838384</v>
      </c>
    </row>
    <row r="514" spans="1:8" ht="11.25">
      <c r="A514" s="93">
        <f t="shared" si="15"/>
        <v>504</v>
      </c>
      <c r="B514" s="94" t="s">
        <v>407</v>
      </c>
      <c r="C514" s="95" t="s">
        <v>122</v>
      </c>
      <c r="D514" s="95" t="s">
        <v>520</v>
      </c>
      <c r="E514" s="95" t="s">
        <v>408</v>
      </c>
      <c r="F514" s="96">
        <v>990</v>
      </c>
      <c r="G514" s="97">
        <v>354.8</v>
      </c>
      <c r="H514" s="97">
        <f t="shared" si="14"/>
        <v>35.83838383838384</v>
      </c>
    </row>
    <row r="515" spans="1:8" ht="21.75">
      <c r="A515" s="93">
        <f t="shared" si="15"/>
        <v>505</v>
      </c>
      <c r="B515" s="90" t="s">
        <v>63</v>
      </c>
      <c r="C515" s="91" t="s">
        <v>64</v>
      </c>
      <c r="D515" s="91"/>
      <c r="E515" s="91"/>
      <c r="F515" s="92">
        <f>F516+F537+F548</f>
        <v>4493.2</v>
      </c>
      <c r="G515" s="92">
        <f>G516+G537+G548</f>
        <v>1914.3</v>
      </c>
      <c r="H515" s="92">
        <f t="shared" si="14"/>
        <v>42.604379951927356</v>
      </c>
    </row>
    <row r="516" spans="1:8" ht="11.25">
      <c r="A516" s="93">
        <f t="shared" si="15"/>
        <v>506</v>
      </c>
      <c r="B516" s="94" t="s">
        <v>65</v>
      </c>
      <c r="C516" s="95" t="s">
        <v>66</v>
      </c>
      <c r="D516" s="95"/>
      <c r="E516" s="95"/>
      <c r="F516" s="97">
        <f>F517+F522+F527+F532</f>
        <v>2452</v>
      </c>
      <c r="G516" s="97">
        <f>G517+G522+G527+G532</f>
        <v>1344.7</v>
      </c>
      <c r="H516" s="97">
        <f t="shared" si="14"/>
        <v>54.84094616639478</v>
      </c>
    </row>
    <row r="517" spans="1:8" ht="90">
      <c r="A517" s="93">
        <f t="shared" si="15"/>
        <v>507</v>
      </c>
      <c r="B517" s="98" t="s">
        <v>711</v>
      </c>
      <c r="C517" s="95" t="s">
        <v>712</v>
      </c>
      <c r="D517" s="95"/>
      <c r="E517" s="95"/>
      <c r="F517" s="96">
        <v>15.9</v>
      </c>
      <c r="G517" s="97">
        <v>5.3</v>
      </c>
      <c r="H517" s="97">
        <f t="shared" si="14"/>
        <v>33.33333333333333</v>
      </c>
    </row>
    <row r="518" spans="1:8" ht="22.5">
      <c r="A518" s="93">
        <f t="shared" si="15"/>
        <v>508</v>
      </c>
      <c r="B518" s="94" t="s">
        <v>69</v>
      </c>
      <c r="C518" s="95" t="s">
        <v>712</v>
      </c>
      <c r="D518" s="95" t="s">
        <v>70</v>
      </c>
      <c r="E518" s="95"/>
      <c r="F518" s="96">
        <v>15.9</v>
      </c>
      <c r="G518" s="97">
        <v>5.3</v>
      </c>
      <c r="H518" s="97">
        <f t="shared" si="14"/>
        <v>33.33333333333333</v>
      </c>
    </row>
    <row r="519" spans="1:8" ht="11.25">
      <c r="A519" s="93">
        <f t="shared" si="15"/>
        <v>509</v>
      </c>
      <c r="B519" s="94" t="s">
        <v>71</v>
      </c>
      <c r="C519" s="95" t="s">
        <v>712</v>
      </c>
      <c r="D519" s="95" t="s">
        <v>72</v>
      </c>
      <c r="E519" s="95"/>
      <c r="F519" s="96">
        <v>15.9</v>
      </c>
      <c r="G519" s="97">
        <v>5.3</v>
      </c>
      <c r="H519" s="97">
        <f t="shared" si="14"/>
        <v>33.33333333333333</v>
      </c>
    </row>
    <row r="520" spans="1:8" ht="11.25">
      <c r="A520" s="93">
        <f t="shared" si="15"/>
        <v>510</v>
      </c>
      <c r="B520" s="94" t="s">
        <v>604</v>
      </c>
      <c r="C520" s="95" t="s">
        <v>712</v>
      </c>
      <c r="D520" s="95" t="s">
        <v>72</v>
      </c>
      <c r="E520" s="95" t="s">
        <v>605</v>
      </c>
      <c r="F520" s="96">
        <v>15.9</v>
      </c>
      <c r="G520" s="97">
        <v>5.3</v>
      </c>
      <c r="H520" s="97">
        <f t="shared" si="14"/>
        <v>33.33333333333333</v>
      </c>
    </row>
    <row r="521" spans="1:8" ht="11.25">
      <c r="A521" s="93">
        <f t="shared" si="15"/>
        <v>511</v>
      </c>
      <c r="B521" s="94" t="s">
        <v>457</v>
      </c>
      <c r="C521" s="95" t="s">
        <v>712</v>
      </c>
      <c r="D521" s="95" t="s">
        <v>72</v>
      </c>
      <c r="E521" s="95" t="s">
        <v>458</v>
      </c>
      <c r="F521" s="96">
        <v>15.9</v>
      </c>
      <c r="G521" s="97">
        <v>5.3</v>
      </c>
      <c r="H521" s="97">
        <f t="shared" si="14"/>
        <v>33.33333333333333</v>
      </c>
    </row>
    <row r="522" spans="1:8" ht="56.25">
      <c r="A522" s="93">
        <f t="shared" si="15"/>
        <v>512</v>
      </c>
      <c r="B522" s="94" t="s">
        <v>67</v>
      </c>
      <c r="C522" s="95" t="s">
        <v>68</v>
      </c>
      <c r="D522" s="95"/>
      <c r="E522" s="95"/>
      <c r="F522" s="96">
        <v>497.9</v>
      </c>
      <c r="G522" s="97"/>
      <c r="H522" s="97">
        <f t="shared" si="14"/>
        <v>0</v>
      </c>
    </row>
    <row r="523" spans="1:8" ht="22.5">
      <c r="A523" s="93">
        <f t="shared" si="15"/>
        <v>513</v>
      </c>
      <c r="B523" s="94" t="s">
        <v>69</v>
      </c>
      <c r="C523" s="95" t="s">
        <v>68</v>
      </c>
      <c r="D523" s="95" t="s">
        <v>70</v>
      </c>
      <c r="E523" s="95"/>
      <c r="F523" s="96">
        <v>497.9</v>
      </c>
      <c r="G523" s="97"/>
      <c r="H523" s="97">
        <f t="shared" si="14"/>
        <v>0</v>
      </c>
    </row>
    <row r="524" spans="1:8" ht="11.25">
      <c r="A524" s="93">
        <f t="shared" si="15"/>
        <v>514</v>
      </c>
      <c r="B524" s="94" t="s">
        <v>71</v>
      </c>
      <c r="C524" s="95" t="s">
        <v>68</v>
      </c>
      <c r="D524" s="95" t="s">
        <v>72</v>
      </c>
      <c r="E524" s="95"/>
      <c r="F524" s="96">
        <v>497.9</v>
      </c>
      <c r="G524" s="97"/>
      <c r="H524" s="97">
        <f aca="true" t="shared" si="16" ref="H524:H587">G524/F524*100</f>
        <v>0</v>
      </c>
    </row>
    <row r="525" spans="1:8" ht="11.25">
      <c r="A525" s="93">
        <f aca="true" t="shared" si="17" ref="A525:A588">A524+1</f>
        <v>515</v>
      </c>
      <c r="B525" s="94" t="s">
        <v>604</v>
      </c>
      <c r="C525" s="95" t="s">
        <v>68</v>
      </c>
      <c r="D525" s="95" t="s">
        <v>72</v>
      </c>
      <c r="E525" s="95" t="s">
        <v>605</v>
      </c>
      <c r="F525" s="96">
        <v>497.9</v>
      </c>
      <c r="G525" s="97"/>
      <c r="H525" s="97">
        <f t="shared" si="16"/>
        <v>0</v>
      </c>
    </row>
    <row r="526" spans="1:8" ht="11.25">
      <c r="A526" s="93">
        <f t="shared" si="17"/>
        <v>516</v>
      </c>
      <c r="B526" s="94" t="s">
        <v>457</v>
      </c>
      <c r="C526" s="95" t="s">
        <v>68</v>
      </c>
      <c r="D526" s="95" t="s">
        <v>72</v>
      </c>
      <c r="E526" s="95" t="s">
        <v>458</v>
      </c>
      <c r="F526" s="96">
        <v>497.9</v>
      </c>
      <c r="G526" s="97"/>
      <c r="H526" s="97">
        <f t="shared" si="16"/>
        <v>0</v>
      </c>
    </row>
    <row r="527" spans="1:8" ht="56.25">
      <c r="A527" s="93">
        <f t="shared" si="17"/>
        <v>517</v>
      </c>
      <c r="B527" s="94" t="s">
        <v>73</v>
      </c>
      <c r="C527" s="95" t="s">
        <v>74</v>
      </c>
      <c r="D527" s="95"/>
      <c r="E527" s="95"/>
      <c r="F527" s="96">
        <v>1888.4</v>
      </c>
      <c r="G527" s="97">
        <v>1339.4</v>
      </c>
      <c r="H527" s="97">
        <f t="shared" si="16"/>
        <v>70.92776954035162</v>
      </c>
    </row>
    <row r="528" spans="1:8" ht="22.5">
      <c r="A528" s="93">
        <f t="shared" si="17"/>
        <v>518</v>
      </c>
      <c r="B528" s="94" t="s">
        <v>69</v>
      </c>
      <c r="C528" s="95" t="s">
        <v>74</v>
      </c>
      <c r="D528" s="95" t="s">
        <v>70</v>
      </c>
      <c r="E528" s="95"/>
      <c r="F528" s="96">
        <v>1888.4</v>
      </c>
      <c r="G528" s="97">
        <v>1339.4</v>
      </c>
      <c r="H528" s="97">
        <f t="shared" si="16"/>
        <v>70.92776954035162</v>
      </c>
    </row>
    <row r="529" spans="1:8" ht="11.25">
      <c r="A529" s="93">
        <f t="shared" si="17"/>
        <v>519</v>
      </c>
      <c r="B529" s="94" t="s">
        <v>71</v>
      </c>
      <c r="C529" s="95" t="s">
        <v>74</v>
      </c>
      <c r="D529" s="95" t="s">
        <v>72</v>
      </c>
      <c r="E529" s="95"/>
      <c r="F529" s="96">
        <v>1888.4</v>
      </c>
      <c r="G529" s="97">
        <v>1339.4</v>
      </c>
      <c r="H529" s="97">
        <f t="shared" si="16"/>
        <v>70.92776954035162</v>
      </c>
    </row>
    <row r="530" spans="1:8" ht="11.25">
      <c r="A530" s="93">
        <f t="shared" si="17"/>
        <v>520</v>
      </c>
      <c r="B530" s="94" t="s">
        <v>604</v>
      </c>
      <c r="C530" s="95" t="s">
        <v>74</v>
      </c>
      <c r="D530" s="95" t="s">
        <v>72</v>
      </c>
      <c r="E530" s="95" t="s">
        <v>605</v>
      </c>
      <c r="F530" s="96">
        <v>1888.4</v>
      </c>
      <c r="G530" s="97">
        <v>1339.4</v>
      </c>
      <c r="H530" s="97">
        <f t="shared" si="16"/>
        <v>70.92776954035162</v>
      </c>
    </row>
    <row r="531" spans="1:8" ht="11.25">
      <c r="A531" s="93">
        <f t="shared" si="17"/>
        <v>521</v>
      </c>
      <c r="B531" s="94" t="s">
        <v>457</v>
      </c>
      <c r="C531" s="95" t="s">
        <v>74</v>
      </c>
      <c r="D531" s="95" t="s">
        <v>72</v>
      </c>
      <c r="E531" s="95" t="s">
        <v>458</v>
      </c>
      <c r="F531" s="96">
        <v>1888.4</v>
      </c>
      <c r="G531" s="97">
        <v>1339.4</v>
      </c>
      <c r="H531" s="97">
        <f t="shared" si="16"/>
        <v>70.92776954035162</v>
      </c>
    </row>
    <row r="532" spans="1:8" ht="67.5">
      <c r="A532" s="93">
        <f t="shared" si="17"/>
        <v>522</v>
      </c>
      <c r="B532" s="98" t="s">
        <v>75</v>
      </c>
      <c r="C532" s="95" t="s">
        <v>76</v>
      </c>
      <c r="D532" s="95"/>
      <c r="E532" s="95"/>
      <c r="F532" s="96">
        <v>49.8</v>
      </c>
      <c r="G532" s="97"/>
      <c r="H532" s="97">
        <f t="shared" si="16"/>
        <v>0</v>
      </c>
    </row>
    <row r="533" spans="1:8" ht="22.5">
      <c r="A533" s="93">
        <f t="shared" si="17"/>
        <v>523</v>
      </c>
      <c r="B533" s="94" t="s">
        <v>69</v>
      </c>
      <c r="C533" s="95" t="s">
        <v>76</v>
      </c>
      <c r="D533" s="95" t="s">
        <v>70</v>
      </c>
      <c r="E533" s="95"/>
      <c r="F533" s="96">
        <v>49.8</v>
      </c>
      <c r="G533" s="97"/>
      <c r="H533" s="97">
        <f t="shared" si="16"/>
        <v>0</v>
      </c>
    </row>
    <row r="534" spans="1:8" ht="11.25">
      <c r="A534" s="93">
        <f t="shared" si="17"/>
        <v>524</v>
      </c>
      <c r="B534" s="94" t="s">
        <v>71</v>
      </c>
      <c r="C534" s="95" t="s">
        <v>76</v>
      </c>
      <c r="D534" s="95" t="s">
        <v>72</v>
      </c>
      <c r="E534" s="95"/>
      <c r="F534" s="96">
        <v>49.8</v>
      </c>
      <c r="G534" s="97"/>
      <c r="H534" s="97">
        <f t="shared" si="16"/>
        <v>0</v>
      </c>
    </row>
    <row r="535" spans="1:8" ht="11.25">
      <c r="A535" s="93">
        <f t="shared" si="17"/>
        <v>525</v>
      </c>
      <c r="B535" s="94" t="s">
        <v>604</v>
      </c>
      <c r="C535" s="95" t="s">
        <v>76</v>
      </c>
      <c r="D535" s="95" t="s">
        <v>72</v>
      </c>
      <c r="E535" s="95" t="s">
        <v>605</v>
      </c>
      <c r="F535" s="96">
        <v>49.8</v>
      </c>
      <c r="G535" s="97"/>
      <c r="H535" s="97">
        <f t="shared" si="16"/>
        <v>0</v>
      </c>
    </row>
    <row r="536" spans="1:8" ht="11.25">
      <c r="A536" s="93">
        <f t="shared" si="17"/>
        <v>526</v>
      </c>
      <c r="B536" s="94" t="s">
        <v>457</v>
      </c>
      <c r="C536" s="95" t="s">
        <v>76</v>
      </c>
      <c r="D536" s="95" t="s">
        <v>72</v>
      </c>
      <c r="E536" s="95" t="s">
        <v>458</v>
      </c>
      <c r="F536" s="96">
        <v>49.8</v>
      </c>
      <c r="G536" s="97"/>
      <c r="H536" s="97">
        <f t="shared" si="16"/>
        <v>0</v>
      </c>
    </row>
    <row r="537" spans="1:8" ht="33.75">
      <c r="A537" s="93">
        <f t="shared" si="17"/>
        <v>527</v>
      </c>
      <c r="B537" s="94" t="s">
        <v>77</v>
      </c>
      <c r="C537" s="95" t="s">
        <v>78</v>
      </c>
      <c r="D537" s="95"/>
      <c r="E537" s="95"/>
      <c r="F537" s="96">
        <v>152</v>
      </c>
      <c r="G537" s="97">
        <f>G538+G543</f>
        <v>66.1</v>
      </c>
      <c r="H537" s="97">
        <f t="shared" si="16"/>
        <v>43.48684210526315</v>
      </c>
    </row>
    <row r="538" spans="1:8" ht="67.5">
      <c r="A538" s="93">
        <f t="shared" si="17"/>
        <v>528</v>
      </c>
      <c r="B538" s="98" t="s">
        <v>79</v>
      </c>
      <c r="C538" s="95" t="s">
        <v>80</v>
      </c>
      <c r="D538" s="95"/>
      <c r="E538" s="95"/>
      <c r="F538" s="96">
        <v>75</v>
      </c>
      <c r="G538" s="97">
        <v>66.1</v>
      </c>
      <c r="H538" s="97">
        <f t="shared" si="16"/>
        <v>88.13333333333333</v>
      </c>
    </row>
    <row r="539" spans="1:8" ht="22.5">
      <c r="A539" s="93">
        <f t="shared" si="17"/>
        <v>529</v>
      </c>
      <c r="B539" s="94" t="s">
        <v>517</v>
      </c>
      <c r="C539" s="95" t="s">
        <v>80</v>
      </c>
      <c r="D539" s="95" t="s">
        <v>518</v>
      </c>
      <c r="E539" s="95"/>
      <c r="F539" s="96">
        <v>75</v>
      </c>
      <c r="G539" s="97">
        <v>66.1</v>
      </c>
      <c r="H539" s="97">
        <f t="shared" si="16"/>
        <v>88.13333333333333</v>
      </c>
    </row>
    <row r="540" spans="1:8" ht="22.5">
      <c r="A540" s="93">
        <f t="shared" si="17"/>
        <v>530</v>
      </c>
      <c r="B540" s="94" t="s">
        <v>519</v>
      </c>
      <c r="C540" s="95" t="s">
        <v>80</v>
      </c>
      <c r="D540" s="95" t="s">
        <v>520</v>
      </c>
      <c r="E540" s="95"/>
      <c r="F540" s="96">
        <v>75</v>
      </c>
      <c r="G540" s="97">
        <v>66.1</v>
      </c>
      <c r="H540" s="97">
        <f t="shared" si="16"/>
        <v>88.13333333333333</v>
      </c>
    </row>
    <row r="541" spans="1:8" ht="11.25">
      <c r="A541" s="93">
        <f t="shared" si="17"/>
        <v>531</v>
      </c>
      <c r="B541" s="94" t="s">
        <v>604</v>
      </c>
      <c r="C541" s="95" t="s">
        <v>80</v>
      </c>
      <c r="D541" s="95" t="s">
        <v>520</v>
      </c>
      <c r="E541" s="95" t="s">
        <v>605</v>
      </c>
      <c r="F541" s="96">
        <v>75</v>
      </c>
      <c r="G541" s="97">
        <v>66.1</v>
      </c>
      <c r="H541" s="97">
        <f t="shared" si="16"/>
        <v>88.13333333333333</v>
      </c>
    </row>
    <row r="542" spans="1:8" ht="11.25">
      <c r="A542" s="93">
        <f t="shared" si="17"/>
        <v>532</v>
      </c>
      <c r="B542" s="94" t="s">
        <v>457</v>
      </c>
      <c r="C542" s="95" t="s">
        <v>80</v>
      </c>
      <c r="D542" s="95" t="s">
        <v>520</v>
      </c>
      <c r="E542" s="95" t="s">
        <v>458</v>
      </c>
      <c r="F542" s="96">
        <v>75</v>
      </c>
      <c r="G542" s="97">
        <v>66.1</v>
      </c>
      <c r="H542" s="97">
        <f t="shared" si="16"/>
        <v>88.13333333333333</v>
      </c>
    </row>
    <row r="543" spans="1:8" ht="67.5">
      <c r="A543" s="93">
        <f t="shared" si="17"/>
        <v>533</v>
      </c>
      <c r="B543" s="98" t="s">
        <v>81</v>
      </c>
      <c r="C543" s="95" t="s">
        <v>82</v>
      </c>
      <c r="D543" s="95"/>
      <c r="E543" s="95"/>
      <c r="F543" s="96">
        <v>77</v>
      </c>
      <c r="G543" s="97"/>
      <c r="H543" s="97">
        <f t="shared" si="16"/>
        <v>0</v>
      </c>
    </row>
    <row r="544" spans="1:8" ht="22.5">
      <c r="A544" s="93">
        <f t="shared" si="17"/>
        <v>534</v>
      </c>
      <c r="B544" s="94" t="s">
        <v>69</v>
      </c>
      <c r="C544" s="95" t="s">
        <v>82</v>
      </c>
      <c r="D544" s="95" t="s">
        <v>70</v>
      </c>
      <c r="E544" s="95"/>
      <c r="F544" s="96">
        <v>77</v>
      </c>
      <c r="G544" s="97"/>
      <c r="H544" s="97">
        <f t="shared" si="16"/>
        <v>0</v>
      </c>
    </row>
    <row r="545" spans="1:8" ht="11.25">
      <c r="A545" s="93">
        <f t="shared" si="17"/>
        <v>535</v>
      </c>
      <c r="B545" s="94" t="s">
        <v>71</v>
      </c>
      <c r="C545" s="95" t="s">
        <v>82</v>
      </c>
      <c r="D545" s="95" t="s">
        <v>72</v>
      </c>
      <c r="E545" s="95"/>
      <c r="F545" s="96">
        <v>77</v>
      </c>
      <c r="G545" s="97"/>
      <c r="H545" s="97">
        <f t="shared" si="16"/>
        <v>0</v>
      </c>
    </row>
    <row r="546" spans="1:8" ht="11.25">
      <c r="A546" s="93">
        <f t="shared" si="17"/>
        <v>536</v>
      </c>
      <c r="B546" s="94" t="s">
        <v>604</v>
      </c>
      <c r="C546" s="95" t="s">
        <v>82</v>
      </c>
      <c r="D546" s="95" t="s">
        <v>72</v>
      </c>
      <c r="E546" s="95" t="s">
        <v>605</v>
      </c>
      <c r="F546" s="96">
        <v>77</v>
      </c>
      <c r="G546" s="97"/>
      <c r="H546" s="97">
        <f t="shared" si="16"/>
        <v>0</v>
      </c>
    </row>
    <row r="547" spans="1:8" ht="11.25">
      <c r="A547" s="93">
        <f t="shared" si="17"/>
        <v>537</v>
      </c>
      <c r="B547" s="94" t="s">
        <v>457</v>
      </c>
      <c r="C547" s="95" t="s">
        <v>82</v>
      </c>
      <c r="D547" s="95" t="s">
        <v>72</v>
      </c>
      <c r="E547" s="95" t="s">
        <v>458</v>
      </c>
      <c r="F547" s="96">
        <v>77</v>
      </c>
      <c r="G547" s="97"/>
      <c r="H547" s="97">
        <f t="shared" si="16"/>
        <v>0</v>
      </c>
    </row>
    <row r="548" spans="1:8" ht="11.25">
      <c r="A548" s="93">
        <f t="shared" si="17"/>
        <v>538</v>
      </c>
      <c r="B548" s="94" t="s">
        <v>105</v>
      </c>
      <c r="C548" s="95" t="s">
        <v>106</v>
      </c>
      <c r="D548" s="95"/>
      <c r="E548" s="95"/>
      <c r="F548" s="97">
        <f>F549+F554+F559</f>
        <v>1889.2</v>
      </c>
      <c r="G548" s="97">
        <f>G549+G554+G559</f>
        <v>503.5</v>
      </c>
      <c r="H548" s="97">
        <f t="shared" si="16"/>
        <v>26.651492695320773</v>
      </c>
    </row>
    <row r="549" spans="1:8" ht="56.25">
      <c r="A549" s="93">
        <f t="shared" si="17"/>
        <v>539</v>
      </c>
      <c r="B549" s="94" t="s">
        <v>618</v>
      </c>
      <c r="C549" s="95" t="s">
        <v>619</v>
      </c>
      <c r="D549" s="95"/>
      <c r="E549" s="95"/>
      <c r="F549" s="96">
        <v>264.3</v>
      </c>
      <c r="G549" s="97">
        <v>113.3</v>
      </c>
      <c r="H549" s="97">
        <f t="shared" si="16"/>
        <v>42.8679530836171</v>
      </c>
    </row>
    <row r="550" spans="1:8" ht="11.25">
      <c r="A550" s="93">
        <f t="shared" si="17"/>
        <v>540</v>
      </c>
      <c r="B550" s="94" t="s">
        <v>109</v>
      </c>
      <c r="C550" s="95" t="s">
        <v>619</v>
      </c>
      <c r="D550" s="95" t="s">
        <v>110</v>
      </c>
      <c r="E550" s="95"/>
      <c r="F550" s="96">
        <v>264.3</v>
      </c>
      <c r="G550" s="97">
        <v>113.3</v>
      </c>
      <c r="H550" s="97">
        <f t="shared" si="16"/>
        <v>42.8679530836171</v>
      </c>
    </row>
    <row r="551" spans="1:8" ht="22.5">
      <c r="A551" s="93">
        <f t="shared" si="17"/>
        <v>541</v>
      </c>
      <c r="B551" s="94" t="s">
        <v>111</v>
      </c>
      <c r="C551" s="95" t="s">
        <v>619</v>
      </c>
      <c r="D551" s="95" t="s">
        <v>112</v>
      </c>
      <c r="E551" s="95"/>
      <c r="F551" s="96">
        <v>264.3</v>
      </c>
      <c r="G551" s="97">
        <v>113.3</v>
      </c>
      <c r="H551" s="97">
        <f t="shared" si="16"/>
        <v>42.8679530836171</v>
      </c>
    </row>
    <row r="552" spans="1:8" ht="11.25">
      <c r="A552" s="93">
        <f t="shared" si="17"/>
        <v>542</v>
      </c>
      <c r="B552" s="94" t="s">
        <v>606</v>
      </c>
      <c r="C552" s="95" t="s">
        <v>619</v>
      </c>
      <c r="D552" s="95" t="s">
        <v>112</v>
      </c>
      <c r="E552" s="95" t="s">
        <v>404</v>
      </c>
      <c r="F552" s="96">
        <v>264.3</v>
      </c>
      <c r="G552" s="97">
        <v>113.3</v>
      </c>
      <c r="H552" s="97">
        <f t="shared" si="16"/>
        <v>42.8679530836171</v>
      </c>
    </row>
    <row r="553" spans="1:8" ht="11.25">
      <c r="A553" s="93">
        <f t="shared" si="17"/>
        <v>543</v>
      </c>
      <c r="B553" s="94" t="s">
        <v>405</v>
      </c>
      <c r="C553" s="95" t="s">
        <v>619</v>
      </c>
      <c r="D553" s="95" t="s">
        <v>112</v>
      </c>
      <c r="E553" s="95" t="s">
        <v>406</v>
      </c>
      <c r="F553" s="96">
        <v>264.3</v>
      </c>
      <c r="G553" s="97">
        <v>113.3</v>
      </c>
      <c r="H553" s="97">
        <f t="shared" si="16"/>
        <v>42.8679530836171</v>
      </c>
    </row>
    <row r="554" spans="1:8" ht="56.25">
      <c r="A554" s="93">
        <f t="shared" si="17"/>
        <v>544</v>
      </c>
      <c r="B554" s="94" t="s">
        <v>107</v>
      </c>
      <c r="C554" s="95" t="s">
        <v>108</v>
      </c>
      <c r="D554" s="95"/>
      <c r="E554" s="95"/>
      <c r="F554" s="96">
        <v>704.9</v>
      </c>
      <c r="G554" s="97">
        <v>302.1</v>
      </c>
      <c r="H554" s="97">
        <f t="shared" si="16"/>
        <v>42.85714285714286</v>
      </c>
    </row>
    <row r="555" spans="1:8" ht="11.25">
      <c r="A555" s="93">
        <f t="shared" si="17"/>
        <v>545</v>
      </c>
      <c r="B555" s="94" t="s">
        <v>109</v>
      </c>
      <c r="C555" s="95" t="s">
        <v>108</v>
      </c>
      <c r="D555" s="95" t="s">
        <v>110</v>
      </c>
      <c r="E555" s="95"/>
      <c r="F555" s="96">
        <v>704.9</v>
      </c>
      <c r="G555" s="97">
        <v>302.1</v>
      </c>
      <c r="H555" s="97">
        <f t="shared" si="16"/>
        <v>42.85714285714286</v>
      </c>
    </row>
    <row r="556" spans="1:8" ht="22.5">
      <c r="A556" s="93">
        <f t="shared" si="17"/>
        <v>546</v>
      </c>
      <c r="B556" s="94" t="s">
        <v>111</v>
      </c>
      <c r="C556" s="95" t="s">
        <v>108</v>
      </c>
      <c r="D556" s="95" t="s">
        <v>112</v>
      </c>
      <c r="E556" s="95"/>
      <c r="F556" s="96">
        <v>704.9</v>
      </c>
      <c r="G556" s="97">
        <v>302.1</v>
      </c>
      <c r="H556" s="97">
        <f t="shared" si="16"/>
        <v>42.85714285714286</v>
      </c>
    </row>
    <row r="557" spans="1:8" ht="11.25">
      <c r="A557" s="93">
        <f t="shared" si="17"/>
        <v>547</v>
      </c>
      <c r="B557" s="94" t="s">
        <v>606</v>
      </c>
      <c r="C557" s="95" t="s">
        <v>108</v>
      </c>
      <c r="D557" s="95" t="s">
        <v>112</v>
      </c>
      <c r="E557" s="95" t="s">
        <v>404</v>
      </c>
      <c r="F557" s="96">
        <v>704.9</v>
      </c>
      <c r="G557" s="97">
        <v>302.1</v>
      </c>
      <c r="H557" s="97">
        <f t="shared" si="16"/>
        <v>42.85714285714286</v>
      </c>
    </row>
    <row r="558" spans="1:8" ht="11.25">
      <c r="A558" s="93">
        <f t="shared" si="17"/>
        <v>548</v>
      </c>
      <c r="B558" s="94" t="s">
        <v>405</v>
      </c>
      <c r="C558" s="95" t="s">
        <v>108</v>
      </c>
      <c r="D558" s="95" t="s">
        <v>112</v>
      </c>
      <c r="E558" s="95" t="s">
        <v>406</v>
      </c>
      <c r="F558" s="96">
        <v>704.9</v>
      </c>
      <c r="G558" s="97">
        <v>302.1</v>
      </c>
      <c r="H558" s="97">
        <f t="shared" si="16"/>
        <v>42.85714285714286</v>
      </c>
    </row>
    <row r="559" spans="1:8" ht="67.5">
      <c r="A559" s="93">
        <f t="shared" si="17"/>
        <v>549</v>
      </c>
      <c r="B559" s="98" t="s">
        <v>113</v>
      </c>
      <c r="C559" s="95" t="s">
        <v>114</v>
      </c>
      <c r="D559" s="95"/>
      <c r="E559" s="95"/>
      <c r="F559" s="96">
        <v>920</v>
      </c>
      <c r="G559" s="97">
        <v>88.1</v>
      </c>
      <c r="H559" s="97">
        <f t="shared" si="16"/>
        <v>9.576086956521738</v>
      </c>
    </row>
    <row r="560" spans="1:8" ht="11.25">
      <c r="A560" s="93">
        <f t="shared" si="17"/>
        <v>550</v>
      </c>
      <c r="B560" s="94" t="s">
        <v>109</v>
      </c>
      <c r="C560" s="95" t="s">
        <v>114</v>
      </c>
      <c r="D560" s="95" t="s">
        <v>110</v>
      </c>
      <c r="E560" s="95"/>
      <c r="F560" s="96">
        <v>920</v>
      </c>
      <c r="G560" s="97">
        <v>88.1</v>
      </c>
      <c r="H560" s="97">
        <f t="shared" si="16"/>
        <v>9.576086956521738</v>
      </c>
    </row>
    <row r="561" spans="1:8" ht="22.5">
      <c r="A561" s="93">
        <f t="shared" si="17"/>
        <v>551</v>
      </c>
      <c r="B561" s="94" t="s">
        <v>111</v>
      </c>
      <c r="C561" s="95" t="s">
        <v>114</v>
      </c>
      <c r="D561" s="95" t="s">
        <v>112</v>
      </c>
      <c r="E561" s="95"/>
      <c r="F561" s="96">
        <v>920</v>
      </c>
      <c r="G561" s="97">
        <v>88.1</v>
      </c>
      <c r="H561" s="97">
        <f t="shared" si="16"/>
        <v>9.576086956521738</v>
      </c>
    </row>
    <row r="562" spans="1:8" ht="11.25">
      <c r="A562" s="93">
        <f t="shared" si="17"/>
        <v>552</v>
      </c>
      <c r="B562" s="94" t="s">
        <v>606</v>
      </c>
      <c r="C562" s="95" t="s">
        <v>114</v>
      </c>
      <c r="D562" s="95" t="s">
        <v>112</v>
      </c>
      <c r="E562" s="95" t="s">
        <v>404</v>
      </c>
      <c r="F562" s="96">
        <v>920</v>
      </c>
      <c r="G562" s="97">
        <v>88.1</v>
      </c>
      <c r="H562" s="97">
        <f t="shared" si="16"/>
        <v>9.576086956521738</v>
      </c>
    </row>
    <row r="563" spans="1:8" ht="11.25">
      <c r="A563" s="93">
        <f t="shared" si="17"/>
        <v>553</v>
      </c>
      <c r="B563" s="94" t="s">
        <v>405</v>
      </c>
      <c r="C563" s="95" t="s">
        <v>114</v>
      </c>
      <c r="D563" s="95" t="s">
        <v>112</v>
      </c>
      <c r="E563" s="95" t="s">
        <v>406</v>
      </c>
      <c r="F563" s="96">
        <v>920</v>
      </c>
      <c r="G563" s="97">
        <v>88.1</v>
      </c>
      <c r="H563" s="97">
        <f t="shared" si="16"/>
        <v>9.576086956521738</v>
      </c>
    </row>
    <row r="564" spans="1:8" ht="32.25">
      <c r="A564" s="93">
        <f t="shared" si="17"/>
        <v>554</v>
      </c>
      <c r="B564" s="90" t="s">
        <v>713</v>
      </c>
      <c r="C564" s="91" t="s">
        <v>9</v>
      </c>
      <c r="D564" s="91"/>
      <c r="E564" s="91"/>
      <c r="F564" s="103">
        <v>200</v>
      </c>
      <c r="G564" s="92"/>
      <c r="H564" s="92">
        <f t="shared" si="16"/>
        <v>0</v>
      </c>
    </row>
    <row r="565" spans="1:8" ht="11.25">
      <c r="A565" s="93">
        <f t="shared" si="17"/>
        <v>555</v>
      </c>
      <c r="B565" s="94" t="s">
        <v>533</v>
      </c>
      <c r="C565" s="95" t="s">
        <v>10</v>
      </c>
      <c r="D565" s="95"/>
      <c r="E565" s="95"/>
      <c r="F565" s="96">
        <v>200</v>
      </c>
      <c r="G565" s="97"/>
      <c r="H565" s="97">
        <f t="shared" si="16"/>
        <v>0</v>
      </c>
    </row>
    <row r="566" spans="1:8" ht="78.75">
      <c r="A566" s="93">
        <f t="shared" si="17"/>
        <v>556</v>
      </c>
      <c r="B566" s="98" t="s">
        <v>714</v>
      </c>
      <c r="C566" s="95" t="s">
        <v>715</v>
      </c>
      <c r="D566" s="95"/>
      <c r="E566" s="95"/>
      <c r="F566" s="96">
        <v>150</v>
      </c>
      <c r="G566" s="97"/>
      <c r="H566" s="97">
        <f t="shared" si="16"/>
        <v>0</v>
      </c>
    </row>
    <row r="567" spans="1:8" ht="11.25">
      <c r="A567" s="93">
        <f t="shared" si="17"/>
        <v>557</v>
      </c>
      <c r="B567" s="94" t="s">
        <v>549</v>
      </c>
      <c r="C567" s="95" t="s">
        <v>715</v>
      </c>
      <c r="D567" s="95" t="s">
        <v>550</v>
      </c>
      <c r="E567" s="95"/>
      <c r="F567" s="96">
        <v>150</v>
      </c>
      <c r="G567" s="97"/>
      <c r="H567" s="97">
        <f t="shared" si="16"/>
        <v>0</v>
      </c>
    </row>
    <row r="568" spans="1:8" ht="33.75">
      <c r="A568" s="93">
        <f t="shared" si="17"/>
        <v>558</v>
      </c>
      <c r="B568" s="94" t="s">
        <v>571</v>
      </c>
      <c r="C568" s="95" t="s">
        <v>715</v>
      </c>
      <c r="D568" s="95" t="s">
        <v>572</v>
      </c>
      <c r="E568" s="95"/>
      <c r="F568" s="96">
        <v>150</v>
      </c>
      <c r="G568" s="97"/>
      <c r="H568" s="97">
        <f t="shared" si="16"/>
        <v>0</v>
      </c>
    </row>
    <row r="569" spans="1:8" ht="11.25">
      <c r="A569" s="93">
        <f t="shared" si="17"/>
        <v>559</v>
      </c>
      <c r="B569" s="94" t="s">
        <v>613</v>
      </c>
      <c r="C569" s="95" t="s">
        <v>715</v>
      </c>
      <c r="D569" s="95" t="s">
        <v>572</v>
      </c>
      <c r="E569" s="95" t="s">
        <v>445</v>
      </c>
      <c r="F569" s="96">
        <v>150</v>
      </c>
      <c r="G569" s="97"/>
      <c r="H569" s="97">
        <f t="shared" si="16"/>
        <v>0</v>
      </c>
    </row>
    <row r="570" spans="1:8" ht="11.25">
      <c r="A570" s="93">
        <f t="shared" si="17"/>
        <v>560</v>
      </c>
      <c r="B570" s="94" t="s">
        <v>450</v>
      </c>
      <c r="C570" s="95" t="s">
        <v>715</v>
      </c>
      <c r="D570" s="95" t="s">
        <v>572</v>
      </c>
      <c r="E570" s="95" t="s">
        <v>451</v>
      </c>
      <c r="F570" s="96">
        <v>150</v>
      </c>
      <c r="G570" s="97"/>
      <c r="H570" s="97">
        <f t="shared" si="16"/>
        <v>0</v>
      </c>
    </row>
    <row r="571" spans="1:8" ht="90">
      <c r="A571" s="93">
        <f t="shared" si="17"/>
        <v>561</v>
      </c>
      <c r="B571" s="98" t="s">
        <v>716</v>
      </c>
      <c r="C571" s="95" t="s">
        <v>11</v>
      </c>
      <c r="D571" s="95"/>
      <c r="E571" s="95"/>
      <c r="F571" s="96">
        <v>40</v>
      </c>
      <c r="G571" s="97"/>
      <c r="H571" s="97">
        <f t="shared" si="16"/>
        <v>0</v>
      </c>
    </row>
    <row r="572" spans="1:8" ht="11.25">
      <c r="A572" s="93">
        <f t="shared" si="17"/>
        <v>562</v>
      </c>
      <c r="B572" s="94" t="s">
        <v>549</v>
      </c>
      <c r="C572" s="95" t="s">
        <v>11</v>
      </c>
      <c r="D572" s="95" t="s">
        <v>550</v>
      </c>
      <c r="E572" s="95"/>
      <c r="F572" s="96">
        <v>40</v>
      </c>
      <c r="G572" s="97"/>
      <c r="H572" s="97">
        <f t="shared" si="16"/>
        <v>0</v>
      </c>
    </row>
    <row r="573" spans="1:8" ht="33.75">
      <c r="A573" s="93">
        <f t="shared" si="17"/>
        <v>563</v>
      </c>
      <c r="B573" s="94" t="s">
        <v>571</v>
      </c>
      <c r="C573" s="95" t="s">
        <v>11</v>
      </c>
      <c r="D573" s="95" t="s">
        <v>572</v>
      </c>
      <c r="E573" s="95"/>
      <c r="F573" s="96">
        <v>40</v>
      </c>
      <c r="G573" s="97"/>
      <c r="H573" s="97">
        <f t="shared" si="16"/>
        <v>0</v>
      </c>
    </row>
    <row r="574" spans="1:8" ht="11.25">
      <c r="A574" s="93">
        <f t="shared" si="17"/>
        <v>564</v>
      </c>
      <c r="B574" s="94" t="s">
        <v>613</v>
      </c>
      <c r="C574" s="95" t="s">
        <v>11</v>
      </c>
      <c r="D574" s="95" t="s">
        <v>572</v>
      </c>
      <c r="E574" s="95" t="s">
        <v>445</v>
      </c>
      <c r="F574" s="96">
        <v>40</v>
      </c>
      <c r="G574" s="97"/>
      <c r="H574" s="97">
        <f t="shared" si="16"/>
        <v>0</v>
      </c>
    </row>
    <row r="575" spans="1:8" ht="11.25">
      <c r="A575" s="93">
        <f t="shared" si="17"/>
        <v>565</v>
      </c>
      <c r="B575" s="94" t="s">
        <v>450</v>
      </c>
      <c r="C575" s="95" t="s">
        <v>11</v>
      </c>
      <c r="D575" s="95" t="s">
        <v>572</v>
      </c>
      <c r="E575" s="95" t="s">
        <v>451</v>
      </c>
      <c r="F575" s="96">
        <v>40</v>
      </c>
      <c r="G575" s="97"/>
      <c r="H575" s="97">
        <f t="shared" si="16"/>
        <v>0</v>
      </c>
    </row>
    <row r="576" spans="1:8" ht="78.75">
      <c r="A576" s="93">
        <f t="shared" si="17"/>
        <v>566</v>
      </c>
      <c r="B576" s="98" t="s">
        <v>717</v>
      </c>
      <c r="C576" s="95" t="s">
        <v>12</v>
      </c>
      <c r="D576" s="95"/>
      <c r="E576" s="95"/>
      <c r="F576" s="96">
        <v>10</v>
      </c>
      <c r="G576" s="97"/>
      <c r="H576" s="97">
        <f t="shared" si="16"/>
        <v>0</v>
      </c>
    </row>
    <row r="577" spans="1:8" ht="11.25">
      <c r="A577" s="93">
        <f t="shared" si="17"/>
        <v>567</v>
      </c>
      <c r="B577" s="94" t="s">
        <v>549</v>
      </c>
      <c r="C577" s="95" t="s">
        <v>12</v>
      </c>
      <c r="D577" s="95" t="s">
        <v>550</v>
      </c>
      <c r="E577" s="95"/>
      <c r="F577" s="96">
        <v>10</v>
      </c>
      <c r="G577" s="97"/>
      <c r="H577" s="97">
        <f t="shared" si="16"/>
        <v>0</v>
      </c>
    </row>
    <row r="578" spans="1:8" ht="33.75">
      <c r="A578" s="93">
        <f t="shared" si="17"/>
        <v>568</v>
      </c>
      <c r="B578" s="94" t="s">
        <v>571</v>
      </c>
      <c r="C578" s="95" t="s">
        <v>12</v>
      </c>
      <c r="D578" s="95" t="s">
        <v>572</v>
      </c>
      <c r="E578" s="95"/>
      <c r="F578" s="96">
        <v>10</v>
      </c>
      <c r="G578" s="97"/>
      <c r="H578" s="97">
        <f t="shared" si="16"/>
        <v>0</v>
      </c>
    </row>
    <row r="579" spans="1:8" ht="11.25">
      <c r="A579" s="93">
        <f t="shared" si="17"/>
        <v>569</v>
      </c>
      <c r="B579" s="94" t="s">
        <v>613</v>
      </c>
      <c r="C579" s="95" t="s">
        <v>12</v>
      </c>
      <c r="D579" s="95" t="s">
        <v>572</v>
      </c>
      <c r="E579" s="95" t="s">
        <v>445</v>
      </c>
      <c r="F579" s="96">
        <v>10</v>
      </c>
      <c r="G579" s="97"/>
      <c r="H579" s="97">
        <f t="shared" si="16"/>
        <v>0</v>
      </c>
    </row>
    <row r="580" spans="1:8" ht="11.25">
      <c r="A580" s="93">
        <f t="shared" si="17"/>
        <v>570</v>
      </c>
      <c r="B580" s="94" t="s">
        <v>450</v>
      </c>
      <c r="C580" s="95" t="s">
        <v>12</v>
      </c>
      <c r="D580" s="95" t="s">
        <v>572</v>
      </c>
      <c r="E580" s="95" t="s">
        <v>451</v>
      </c>
      <c r="F580" s="96">
        <v>10</v>
      </c>
      <c r="G580" s="97"/>
      <c r="H580" s="97">
        <f t="shared" si="16"/>
        <v>0</v>
      </c>
    </row>
    <row r="581" spans="1:8" ht="21.75">
      <c r="A581" s="93">
        <f t="shared" si="17"/>
        <v>571</v>
      </c>
      <c r="B581" s="90" t="s">
        <v>586</v>
      </c>
      <c r="C581" s="91" t="s">
        <v>587</v>
      </c>
      <c r="D581" s="91"/>
      <c r="E581" s="91"/>
      <c r="F581" s="92">
        <f>F582</f>
        <v>16128.8</v>
      </c>
      <c r="G581" s="92">
        <f>G582</f>
        <v>8486.800000000001</v>
      </c>
      <c r="H581" s="92">
        <f t="shared" si="16"/>
        <v>52.61891771241507</v>
      </c>
    </row>
    <row r="582" spans="1:8" ht="11.25">
      <c r="A582" s="93">
        <f t="shared" si="17"/>
        <v>572</v>
      </c>
      <c r="B582" s="94" t="s">
        <v>533</v>
      </c>
      <c r="C582" s="95" t="s">
        <v>588</v>
      </c>
      <c r="D582" s="95"/>
      <c r="E582" s="95"/>
      <c r="F582" s="97">
        <f>F583+F589</f>
        <v>16128.8</v>
      </c>
      <c r="G582" s="97">
        <f>G583+G589</f>
        <v>8486.800000000001</v>
      </c>
      <c r="H582" s="97">
        <f t="shared" si="16"/>
        <v>52.61891771241507</v>
      </c>
    </row>
    <row r="583" spans="1:8" ht="56.25">
      <c r="A583" s="93">
        <f t="shared" si="17"/>
        <v>573</v>
      </c>
      <c r="B583" s="94" t="s">
        <v>147</v>
      </c>
      <c r="C583" s="95" t="s">
        <v>148</v>
      </c>
      <c r="D583" s="95"/>
      <c r="E583" s="95"/>
      <c r="F583" s="96">
        <v>110</v>
      </c>
      <c r="G583" s="97">
        <f>G584</f>
        <v>81.2</v>
      </c>
      <c r="H583" s="97">
        <f t="shared" si="16"/>
        <v>73.81818181818181</v>
      </c>
    </row>
    <row r="584" spans="1:8" ht="22.5">
      <c r="A584" s="93">
        <f t="shared" si="17"/>
        <v>574</v>
      </c>
      <c r="B584" s="94" t="s">
        <v>517</v>
      </c>
      <c r="C584" s="95" t="s">
        <v>148</v>
      </c>
      <c r="D584" s="95" t="s">
        <v>518</v>
      </c>
      <c r="E584" s="95"/>
      <c r="F584" s="96">
        <v>110</v>
      </c>
      <c r="G584" s="97">
        <v>81.2</v>
      </c>
      <c r="H584" s="97">
        <f t="shared" si="16"/>
        <v>73.81818181818181</v>
      </c>
    </row>
    <row r="585" spans="1:8" ht="22.5">
      <c r="A585" s="93">
        <f t="shared" si="17"/>
        <v>575</v>
      </c>
      <c r="B585" s="94" t="s">
        <v>519</v>
      </c>
      <c r="C585" s="95" t="s">
        <v>148</v>
      </c>
      <c r="D585" s="95" t="s">
        <v>520</v>
      </c>
      <c r="E585" s="95"/>
      <c r="F585" s="96">
        <v>110</v>
      </c>
      <c r="G585" s="97">
        <v>81.2</v>
      </c>
      <c r="H585" s="97">
        <f t="shared" si="16"/>
        <v>73.81818181818181</v>
      </c>
    </row>
    <row r="586" spans="1:8" ht="11.25">
      <c r="A586" s="93">
        <f t="shared" si="17"/>
        <v>576</v>
      </c>
      <c r="B586" s="94" t="s">
        <v>604</v>
      </c>
      <c r="C586" s="95" t="s">
        <v>148</v>
      </c>
      <c r="D586" s="95" t="s">
        <v>520</v>
      </c>
      <c r="E586" s="95" t="s">
        <v>605</v>
      </c>
      <c r="F586" s="96">
        <v>110</v>
      </c>
      <c r="G586" s="97">
        <v>81.2</v>
      </c>
      <c r="H586" s="97">
        <f t="shared" si="16"/>
        <v>73.81818181818181</v>
      </c>
    </row>
    <row r="587" spans="1:8" ht="11.25">
      <c r="A587" s="93">
        <f t="shared" si="17"/>
        <v>577</v>
      </c>
      <c r="B587" s="94" t="s">
        <v>409</v>
      </c>
      <c r="C587" s="95" t="s">
        <v>148</v>
      </c>
      <c r="D587" s="95" t="s">
        <v>520</v>
      </c>
      <c r="E587" s="95" t="s">
        <v>410</v>
      </c>
      <c r="F587" s="96">
        <v>28.8</v>
      </c>
      <c r="G587" s="97"/>
      <c r="H587" s="97">
        <f t="shared" si="16"/>
        <v>0</v>
      </c>
    </row>
    <row r="588" spans="1:8" ht="11.25">
      <c r="A588" s="93">
        <f t="shared" si="17"/>
        <v>578</v>
      </c>
      <c r="B588" s="94" t="s">
        <v>411</v>
      </c>
      <c r="C588" s="95" t="s">
        <v>148</v>
      </c>
      <c r="D588" s="95" t="s">
        <v>520</v>
      </c>
      <c r="E588" s="95" t="s">
        <v>412</v>
      </c>
      <c r="F588" s="96">
        <v>81.2</v>
      </c>
      <c r="G588" s="97">
        <v>81.2</v>
      </c>
      <c r="H588" s="97">
        <f aca="true" t="shared" si="18" ref="H588:H651">G588/F588*100</f>
        <v>100</v>
      </c>
    </row>
    <row r="589" spans="1:8" ht="90">
      <c r="A589" s="93">
        <f aca="true" t="shared" si="19" ref="A589:A652">A588+1</f>
        <v>579</v>
      </c>
      <c r="B589" s="98" t="s">
        <v>589</v>
      </c>
      <c r="C589" s="95" t="s">
        <v>590</v>
      </c>
      <c r="D589" s="95"/>
      <c r="E589" s="95"/>
      <c r="F589" s="96">
        <v>16018.8</v>
      </c>
      <c r="G589" s="97">
        <v>8405.6</v>
      </c>
      <c r="H589" s="97">
        <f t="shared" si="18"/>
        <v>52.47334382101032</v>
      </c>
    </row>
    <row r="590" spans="1:8" ht="11.25">
      <c r="A590" s="93">
        <f t="shared" si="19"/>
        <v>580</v>
      </c>
      <c r="B590" s="94" t="s">
        <v>549</v>
      </c>
      <c r="C590" s="95" t="s">
        <v>590</v>
      </c>
      <c r="D590" s="95" t="s">
        <v>550</v>
      </c>
      <c r="E590" s="95"/>
      <c r="F590" s="96">
        <v>16018.8</v>
      </c>
      <c r="G590" s="97">
        <v>8405.6</v>
      </c>
      <c r="H590" s="97">
        <f t="shared" si="18"/>
        <v>52.47334382101032</v>
      </c>
    </row>
    <row r="591" spans="1:8" ht="33.75">
      <c r="A591" s="93">
        <f t="shared" si="19"/>
        <v>581</v>
      </c>
      <c r="B591" s="94" t="s">
        <v>571</v>
      </c>
      <c r="C591" s="95" t="s">
        <v>590</v>
      </c>
      <c r="D591" s="95" t="s">
        <v>572</v>
      </c>
      <c r="E591" s="95"/>
      <c r="F591" s="96">
        <v>16018.8</v>
      </c>
      <c r="G591" s="97">
        <v>8405.6</v>
      </c>
      <c r="H591" s="97">
        <f t="shared" si="18"/>
        <v>52.47334382101032</v>
      </c>
    </row>
    <row r="592" spans="1:8" ht="11.25">
      <c r="A592" s="93">
        <f t="shared" si="19"/>
        <v>582</v>
      </c>
      <c r="B592" s="94" t="s">
        <v>613</v>
      </c>
      <c r="C592" s="95" t="s">
        <v>590</v>
      </c>
      <c r="D592" s="95" t="s">
        <v>572</v>
      </c>
      <c r="E592" s="95" t="s">
        <v>445</v>
      </c>
      <c r="F592" s="96">
        <v>16018.8</v>
      </c>
      <c r="G592" s="97">
        <v>8405.6</v>
      </c>
      <c r="H592" s="97">
        <f t="shared" si="18"/>
        <v>52.47334382101032</v>
      </c>
    </row>
    <row r="593" spans="1:8" ht="11.25">
      <c r="A593" s="93">
        <f t="shared" si="19"/>
        <v>583</v>
      </c>
      <c r="B593" s="94" t="s">
        <v>448</v>
      </c>
      <c r="C593" s="95" t="s">
        <v>590</v>
      </c>
      <c r="D593" s="95" t="s">
        <v>572</v>
      </c>
      <c r="E593" s="95" t="s">
        <v>449</v>
      </c>
      <c r="F593" s="96">
        <v>16018.8</v>
      </c>
      <c r="G593" s="97">
        <v>8405.6</v>
      </c>
      <c r="H593" s="97">
        <f t="shared" si="18"/>
        <v>52.47334382101032</v>
      </c>
    </row>
    <row r="594" spans="1:8" ht="32.25">
      <c r="A594" s="93">
        <f t="shared" si="19"/>
        <v>584</v>
      </c>
      <c r="B594" s="90" t="s">
        <v>718</v>
      </c>
      <c r="C594" s="91" t="s">
        <v>532</v>
      </c>
      <c r="D594" s="91"/>
      <c r="E594" s="91"/>
      <c r="F594" s="103">
        <v>1063.1</v>
      </c>
      <c r="G594" s="92">
        <f>G595</f>
        <v>458.8</v>
      </c>
      <c r="H594" s="92">
        <f t="shared" si="18"/>
        <v>43.15680556862008</v>
      </c>
    </row>
    <row r="595" spans="1:8" ht="11.25">
      <c r="A595" s="93">
        <f t="shared" si="19"/>
        <v>585</v>
      </c>
      <c r="B595" s="94" t="s">
        <v>533</v>
      </c>
      <c r="C595" s="95" t="s">
        <v>534</v>
      </c>
      <c r="D595" s="95"/>
      <c r="E595" s="95"/>
      <c r="F595" s="97">
        <f>F596+F601+F606+F611</f>
        <v>1063.1</v>
      </c>
      <c r="G595" s="97">
        <f>G596+G601+G606+G611</f>
        <v>458.8</v>
      </c>
      <c r="H595" s="97">
        <f t="shared" si="18"/>
        <v>43.15680556862008</v>
      </c>
    </row>
    <row r="596" spans="1:8" ht="78.75">
      <c r="A596" s="93">
        <f t="shared" si="19"/>
        <v>586</v>
      </c>
      <c r="B596" s="98" t="s">
        <v>719</v>
      </c>
      <c r="C596" s="95" t="s">
        <v>535</v>
      </c>
      <c r="D596" s="95"/>
      <c r="E596" s="95"/>
      <c r="F596" s="96">
        <v>87.2</v>
      </c>
      <c r="G596" s="97"/>
      <c r="H596" s="97">
        <f t="shared" si="18"/>
        <v>0</v>
      </c>
    </row>
    <row r="597" spans="1:8" ht="22.5">
      <c r="A597" s="93">
        <f t="shared" si="19"/>
        <v>587</v>
      </c>
      <c r="B597" s="94" t="s">
        <v>517</v>
      </c>
      <c r="C597" s="95" t="s">
        <v>535</v>
      </c>
      <c r="D597" s="95" t="s">
        <v>518</v>
      </c>
      <c r="E597" s="95"/>
      <c r="F597" s="96">
        <v>87.2</v>
      </c>
      <c r="G597" s="97"/>
      <c r="H597" s="97">
        <f t="shared" si="18"/>
        <v>0</v>
      </c>
    </row>
    <row r="598" spans="1:8" ht="22.5">
      <c r="A598" s="93">
        <f t="shared" si="19"/>
        <v>588</v>
      </c>
      <c r="B598" s="94" t="s">
        <v>519</v>
      </c>
      <c r="C598" s="95" t="s">
        <v>535</v>
      </c>
      <c r="D598" s="95" t="s">
        <v>520</v>
      </c>
      <c r="E598" s="95"/>
      <c r="F598" s="96">
        <v>87.2</v>
      </c>
      <c r="G598" s="97"/>
      <c r="H598" s="97">
        <f t="shared" si="18"/>
        <v>0</v>
      </c>
    </row>
    <row r="599" spans="1:8" ht="11.25">
      <c r="A599" s="93">
        <f t="shared" si="19"/>
        <v>589</v>
      </c>
      <c r="B599" s="94" t="s">
        <v>614</v>
      </c>
      <c r="C599" s="95" t="s">
        <v>535</v>
      </c>
      <c r="D599" s="95" t="s">
        <v>520</v>
      </c>
      <c r="E599" s="95" t="s">
        <v>615</v>
      </c>
      <c r="F599" s="96">
        <v>87.2</v>
      </c>
      <c r="G599" s="97"/>
      <c r="H599" s="97">
        <f t="shared" si="18"/>
        <v>0</v>
      </c>
    </row>
    <row r="600" spans="1:8" ht="45">
      <c r="A600" s="93">
        <f t="shared" si="19"/>
        <v>590</v>
      </c>
      <c r="B600" s="94" t="s">
        <v>523</v>
      </c>
      <c r="C600" s="95" t="s">
        <v>535</v>
      </c>
      <c r="D600" s="95" t="s">
        <v>520</v>
      </c>
      <c r="E600" s="95" t="s">
        <v>400</v>
      </c>
      <c r="F600" s="96">
        <v>87.2</v>
      </c>
      <c r="G600" s="97"/>
      <c r="H600" s="97">
        <f t="shared" si="18"/>
        <v>0</v>
      </c>
    </row>
    <row r="601" spans="1:8" ht="78.75">
      <c r="A601" s="93">
        <f t="shared" si="19"/>
        <v>591</v>
      </c>
      <c r="B601" s="98" t="s">
        <v>720</v>
      </c>
      <c r="C601" s="95" t="s">
        <v>536</v>
      </c>
      <c r="D601" s="95"/>
      <c r="E601" s="95"/>
      <c r="F601" s="96">
        <v>761.9</v>
      </c>
      <c r="G601" s="97">
        <v>443.1</v>
      </c>
      <c r="H601" s="97">
        <f t="shared" si="18"/>
        <v>58.157238482740524</v>
      </c>
    </row>
    <row r="602" spans="1:8" ht="22.5">
      <c r="A602" s="93">
        <f t="shared" si="19"/>
        <v>592</v>
      </c>
      <c r="B602" s="94" t="s">
        <v>517</v>
      </c>
      <c r="C602" s="95" t="s">
        <v>536</v>
      </c>
      <c r="D602" s="95" t="s">
        <v>518</v>
      </c>
      <c r="E602" s="95"/>
      <c r="F602" s="96">
        <v>761.9</v>
      </c>
      <c r="G602" s="97">
        <v>443.1</v>
      </c>
      <c r="H602" s="97">
        <f t="shared" si="18"/>
        <v>58.157238482740524</v>
      </c>
    </row>
    <row r="603" spans="1:8" ht="22.5">
      <c r="A603" s="93">
        <f t="shared" si="19"/>
        <v>593</v>
      </c>
      <c r="B603" s="94" t="s">
        <v>519</v>
      </c>
      <c r="C603" s="95" t="s">
        <v>536</v>
      </c>
      <c r="D603" s="95" t="s">
        <v>520</v>
      </c>
      <c r="E603" s="95"/>
      <c r="F603" s="96">
        <v>761.9</v>
      </c>
      <c r="G603" s="97">
        <v>443.1</v>
      </c>
      <c r="H603" s="97">
        <f t="shared" si="18"/>
        <v>58.157238482740524</v>
      </c>
    </row>
    <row r="604" spans="1:8" ht="11.25">
      <c r="A604" s="93">
        <f t="shared" si="19"/>
        <v>594</v>
      </c>
      <c r="B604" s="94" t="s">
        <v>614</v>
      </c>
      <c r="C604" s="95" t="s">
        <v>536</v>
      </c>
      <c r="D604" s="95" t="s">
        <v>520</v>
      </c>
      <c r="E604" s="95" t="s">
        <v>615</v>
      </c>
      <c r="F604" s="96">
        <v>761.9</v>
      </c>
      <c r="G604" s="97">
        <v>443.1</v>
      </c>
      <c r="H604" s="97">
        <f t="shared" si="18"/>
        <v>58.157238482740524</v>
      </c>
    </row>
    <row r="605" spans="1:8" ht="45">
      <c r="A605" s="93">
        <f t="shared" si="19"/>
        <v>595</v>
      </c>
      <c r="B605" s="94" t="s">
        <v>523</v>
      </c>
      <c r="C605" s="95" t="s">
        <v>536</v>
      </c>
      <c r="D605" s="95" t="s">
        <v>520</v>
      </c>
      <c r="E605" s="95" t="s">
        <v>400</v>
      </c>
      <c r="F605" s="96">
        <v>761.9</v>
      </c>
      <c r="G605" s="97">
        <v>443.1</v>
      </c>
      <c r="H605" s="97">
        <f t="shared" si="18"/>
        <v>58.157238482740524</v>
      </c>
    </row>
    <row r="606" spans="1:8" ht="78.75">
      <c r="A606" s="93">
        <f t="shared" si="19"/>
        <v>596</v>
      </c>
      <c r="B606" s="98" t="s">
        <v>721</v>
      </c>
      <c r="C606" s="95" t="s">
        <v>537</v>
      </c>
      <c r="D606" s="95"/>
      <c r="E606" s="95"/>
      <c r="F606" s="96">
        <v>50</v>
      </c>
      <c r="G606" s="97"/>
      <c r="H606" s="97">
        <f t="shared" si="18"/>
        <v>0</v>
      </c>
    </row>
    <row r="607" spans="1:8" ht="22.5">
      <c r="A607" s="93">
        <f t="shared" si="19"/>
        <v>597</v>
      </c>
      <c r="B607" s="94" t="s">
        <v>517</v>
      </c>
      <c r="C607" s="95" t="s">
        <v>537</v>
      </c>
      <c r="D607" s="95" t="s">
        <v>518</v>
      </c>
      <c r="E607" s="95"/>
      <c r="F607" s="96">
        <v>50</v>
      </c>
      <c r="G607" s="97"/>
      <c r="H607" s="97">
        <f t="shared" si="18"/>
        <v>0</v>
      </c>
    </row>
    <row r="608" spans="1:8" ht="22.5">
      <c r="A608" s="93">
        <f t="shared" si="19"/>
        <v>598</v>
      </c>
      <c r="B608" s="94" t="s">
        <v>519</v>
      </c>
      <c r="C608" s="95" t="s">
        <v>537</v>
      </c>
      <c r="D608" s="95" t="s">
        <v>520</v>
      </c>
      <c r="E608" s="95"/>
      <c r="F608" s="96">
        <v>50</v>
      </c>
      <c r="G608" s="97"/>
      <c r="H608" s="97">
        <f t="shared" si="18"/>
        <v>0</v>
      </c>
    </row>
    <row r="609" spans="1:8" ht="11.25">
      <c r="A609" s="93">
        <f t="shared" si="19"/>
        <v>599</v>
      </c>
      <c r="B609" s="94" t="s">
        <v>614</v>
      </c>
      <c r="C609" s="95" t="s">
        <v>537</v>
      </c>
      <c r="D609" s="95" t="s">
        <v>520</v>
      </c>
      <c r="E609" s="95" t="s">
        <v>615</v>
      </c>
      <c r="F609" s="96">
        <v>50</v>
      </c>
      <c r="G609" s="97"/>
      <c r="H609" s="97">
        <f t="shared" si="18"/>
        <v>0</v>
      </c>
    </row>
    <row r="610" spans="1:8" ht="45">
      <c r="A610" s="93">
        <f t="shared" si="19"/>
        <v>600</v>
      </c>
      <c r="B610" s="94" t="s">
        <v>523</v>
      </c>
      <c r="C610" s="95" t="s">
        <v>537</v>
      </c>
      <c r="D610" s="95" t="s">
        <v>520</v>
      </c>
      <c r="E610" s="95" t="s">
        <v>400</v>
      </c>
      <c r="F610" s="96">
        <v>50</v>
      </c>
      <c r="G610" s="97"/>
      <c r="H610" s="97">
        <f t="shared" si="18"/>
        <v>0</v>
      </c>
    </row>
    <row r="611" spans="1:8" ht="56.25">
      <c r="A611" s="93">
        <f t="shared" si="19"/>
        <v>601</v>
      </c>
      <c r="B611" s="94" t="s">
        <v>722</v>
      </c>
      <c r="C611" s="95" t="s">
        <v>538</v>
      </c>
      <c r="D611" s="95"/>
      <c r="E611" s="95"/>
      <c r="F611" s="96">
        <v>164</v>
      </c>
      <c r="G611" s="97">
        <v>15.7</v>
      </c>
      <c r="H611" s="97">
        <f t="shared" si="18"/>
        <v>9.573170731707318</v>
      </c>
    </row>
    <row r="612" spans="1:8" ht="22.5">
      <c r="A612" s="93">
        <f t="shared" si="19"/>
        <v>602</v>
      </c>
      <c r="B612" s="94" t="s">
        <v>517</v>
      </c>
      <c r="C612" s="95" t="s">
        <v>538</v>
      </c>
      <c r="D612" s="95" t="s">
        <v>518</v>
      </c>
      <c r="E612" s="95"/>
      <c r="F612" s="96">
        <v>164</v>
      </c>
      <c r="G612" s="97">
        <v>15.7</v>
      </c>
      <c r="H612" s="97">
        <f t="shared" si="18"/>
        <v>9.573170731707318</v>
      </c>
    </row>
    <row r="613" spans="1:8" ht="22.5">
      <c r="A613" s="93">
        <f t="shared" si="19"/>
        <v>603</v>
      </c>
      <c r="B613" s="94" t="s">
        <v>519</v>
      </c>
      <c r="C613" s="95" t="s">
        <v>538</v>
      </c>
      <c r="D613" s="95" t="s">
        <v>520</v>
      </c>
      <c r="E613" s="95"/>
      <c r="F613" s="96">
        <v>164</v>
      </c>
      <c r="G613" s="97">
        <v>15.7</v>
      </c>
      <c r="H613" s="97">
        <f t="shared" si="18"/>
        <v>9.573170731707318</v>
      </c>
    </row>
    <row r="614" spans="1:8" ht="11.25">
      <c r="A614" s="93">
        <f t="shared" si="19"/>
        <v>604</v>
      </c>
      <c r="B614" s="94" t="s">
        <v>614</v>
      </c>
      <c r="C614" s="95" t="s">
        <v>538</v>
      </c>
      <c r="D614" s="95" t="s">
        <v>520</v>
      </c>
      <c r="E614" s="95" t="s">
        <v>615</v>
      </c>
      <c r="F614" s="96">
        <v>164</v>
      </c>
      <c r="G614" s="97">
        <v>15.7</v>
      </c>
      <c r="H614" s="97">
        <f t="shared" si="18"/>
        <v>9.573170731707318</v>
      </c>
    </row>
    <row r="615" spans="1:8" ht="45">
      <c r="A615" s="93">
        <f t="shared" si="19"/>
        <v>605</v>
      </c>
      <c r="B615" s="94" t="s">
        <v>523</v>
      </c>
      <c r="C615" s="95" t="s">
        <v>538</v>
      </c>
      <c r="D615" s="95" t="s">
        <v>520</v>
      </c>
      <c r="E615" s="95" t="s">
        <v>400</v>
      </c>
      <c r="F615" s="96">
        <v>164</v>
      </c>
      <c r="G615" s="97">
        <v>15.7</v>
      </c>
      <c r="H615" s="97">
        <f t="shared" si="18"/>
        <v>9.573170731707318</v>
      </c>
    </row>
    <row r="616" spans="1:8" ht="21.75">
      <c r="A616" s="93">
        <f t="shared" si="19"/>
        <v>606</v>
      </c>
      <c r="B616" s="90" t="s">
        <v>565</v>
      </c>
      <c r="C616" s="91" t="s">
        <v>566</v>
      </c>
      <c r="D616" s="91"/>
      <c r="E616" s="91"/>
      <c r="F616" s="103">
        <v>5985</v>
      </c>
      <c r="G616" s="92">
        <f>G617+G628+G655</f>
        <v>1665.1000000000001</v>
      </c>
      <c r="H616" s="92">
        <f t="shared" si="18"/>
        <v>27.82121971595656</v>
      </c>
    </row>
    <row r="617" spans="1:8" ht="22.5">
      <c r="A617" s="93">
        <f t="shared" si="19"/>
        <v>607</v>
      </c>
      <c r="B617" s="94" t="s">
        <v>567</v>
      </c>
      <c r="C617" s="95" t="s">
        <v>568</v>
      </c>
      <c r="D617" s="95"/>
      <c r="E617" s="95"/>
      <c r="F617" s="96">
        <v>301.7</v>
      </c>
      <c r="G617" s="97">
        <f>G618+G623</f>
        <v>171.9</v>
      </c>
      <c r="H617" s="97">
        <f t="shared" si="18"/>
        <v>56.97712959893935</v>
      </c>
    </row>
    <row r="618" spans="1:8" ht="90">
      <c r="A618" s="93">
        <f t="shared" si="19"/>
        <v>608</v>
      </c>
      <c r="B618" s="98" t="s">
        <v>569</v>
      </c>
      <c r="C618" s="95" t="s">
        <v>570</v>
      </c>
      <c r="D618" s="95"/>
      <c r="E618" s="95"/>
      <c r="F618" s="96">
        <v>49</v>
      </c>
      <c r="G618" s="97">
        <v>34.9</v>
      </c>
      <c r="H618" s="97">
        <f t="shared" si="18"/>
        <v>71.22448979591837</v>
      </c>
    </row>
    <row r="619" spans="1:8" ht="11.25">
      <c r="A619" s="93">
        <f t="shared" si="19"/>
        <v>609</v>
      </c>
      <c r="B619" s="94" t="s">
        <v>549</v>
      </c>
      <c r="C619" s="95" t="s">
        <v>570</v>
      </c>
      <c r="D619" s="95" t="s">
        <v>550</v>
      </c>
      <c r="E619" s="95"/>
      <c r="F619" s="96">
        <v>49</v>
      </c>
      <c r="G619" s="97">
        <v>34.9</v>
      </c>
      <c r="H619" s="97">
        <f t="shared" si="18"/>
        <v>71.22448979591837</v>
      </c>
    </row>
    <row r="620" spans="1:8" ht="33.75">
      <c r="A620" s="93">
        <f t="shared" si="19"/>
        <v>610</v>
      </c>
      <c r="B620" s="94" t="s">
        <v>571</v>
      </c>
      <c r="C620" s="95" t="s">
        <v>570</v>
      </c>
      <c r="D620" s="95" t="s">
        <v>572</v>
      </c>
      <c r="E620" s="95"/>
      <c r="F620" s="96">
        <v>49</v>
      </c>
      <c r="G620" s="97">
        <v>34.9</v>
      </c>
      <c r="H620" s="97">
        <f t="shared" si="18"/>
        <v>71.22448979591837</v>
      </c>
    </row>
    <row r="621" spans="1:8" ht="11.25">
      <c r="A621" s="93">
        <f t="shared" si="19"/>
        <v>611</v>
      </c>
      <c r="B621" s="94" t="s">
        <v>613</v>
      </c>
      <c r="C621" s="95" t="s">
        <v>570</v>
      </c>
      <c r="D621" s="95" t="s">
        <v>572</v>
      </c>
      <c r="E621" s="95" t="s">
        <v>445</v>
      </c>
      <c r="F621" s="96">
        <v>49</v>
      </c>
      <c r="G621" s="97">
        <v>34.9</v>
      </c>
      <c r="H621" s="97">
        <f t="shared" si="18"/>
        <v>71.22448979591837</v>
      </c>
    </row>
    <row r="622" spans="1:8" ht="11.25">
      <c r="A622" s="93">
        <f t="shared" si="19"/>
        <v>612</v>
      </c>
      <c r="B622" s="94" t="s">
        <v>446</v>
      </c>
      <c r="C622" s="95" t="s">
        <v>570</v>
      </c>
      <c r="D622" s="95" t="s">
        <v>572</v>
      </c>
      <c r="E622" s="95" t="s">
        <v>447</v>
      </c>
      <c r="F622" s="96">
        <v>49</v>
      </c>
      <c r="G622" s="97">
        <v>34.9</v>
      </c>
      <c r="H622" s="97">
        <f t="shared" si="18"/>
        <v>71.22448979591837</v>
      </c>
    </row>
    <row r="623" spans="1:8" ht="78.75">
      <c r="A623" s="93">
        <f t="shared" si="19"/>
        <v>613</v>
      </c>
      <c r="B623" s="98" t="s">
        <v>573</v>
      </c>
      <c r="C623" s="95" t="s">
        <v>574</v>
      </c>
      <c r="D623" s="95"/>
      <c r="E623" s="95"/>
      <c r="F623" s="96">
        <v>252.7</v>
      </c>
      <c r="G623" s="97">
        <v>137</v>
      </c>
      <c r="H623" s="97">
        <f t="shared" si="18"/>
        <v>54.21448357736447</v>
      </c>
    </row>
    <row r="624" spans="1:8" ht="11.25">
      <c r="A624" s="93">
        <f t="shared" si="19"/>
        <v>614</v>
      </c>
      <c r="B624" s="94" t="s">
        <v>549</v>
      </c>
      <c r="C624" s="95" t="s">
        <v>574</v>
      </c>
      <c r="D624" s="95" t="s">
        <v>550</v>
      </c>
      <c r="E624" s="95"/>
      <c r="F624" s="96">
        <v>252.7</v>
      </c>
      <c r="G624" s="97">
        <v>137</v>
      </c>
      <c r="H624" s="97">
        <f t="shared" si="18"/>
        <v>54.21448357736447</v>
      </c>
    </row>
    <row r="625" spans="1:8" ht="33.75">
      <c r="A625" s="93">
        <f t="shared" si="19"/>
        <v>615</v>
      </c>
      <c r="B625" s="94" t="s">
        <v>571</v>
      </c>
      <c r="C625" s="95" t="s">
        <v>574</v>
      </c>
      <c r="D625" s="95" t="s">
        <v>572</v>
      </c>
      <c r="E625" s="95"/>
      <c r="F625" s="96">
        <v>252.7</v>
      </c>
      <c r="G625" s="97">
        <v>137</v>
      </c>
      <c r="H625" s="97">
        <f t="shared" si="18"/>
        <v>54.21448357736447</v>
      </c>
    </row>
    <row r="626" spans="1:8" ht="11.25">
      <c r="A626" s="93">
        <f t="shared" si="19"/>
        <v>616</v>
      </c>
      <c r="B626" s="94" t="s">
        <v>613</v>
      </c>
      <c r="C626" s="95" t="s">
        <v>574</v>
      </c>
      <c r="D626" s="95" t="s">
        <v>572</v>
      </c>
      <c r="E626" s="95" t="s">
        <v>445</v>
      </c>
      <c r="F626" s="96">
        <v>252.7</v>
      </c>
      <c r="G626" s="97">
        <v>137</v>
      </c>
      <c r="H626" s="97">
        <f t="shared" si="18"/>
        <v>54.21448357736447</v>
      </c>
    </row>
    <row r="627" spans="1:8" ht="11.25">
      <c r="A627" s="93">
        <f t="shared" si="19"/>
        <v>617</v>
      </c>
      <c r="B627" s="94" t="s">
        <v>446</v>
      </c>
      <c r="C627" s="95" t="s">
        <v>574</v>
      </c>
      <c r="D627" s="95" t="s">
        <v>572</v>
      </c>
      <c r="E627" s="95" t="s">
        <v>447</v>
      </c>
      <c r="F627" s="96">
        <v>252.7</v>
      </c>
      <c r="G627" s="97">
        <v>137</v>
      </c>
      <c r="H627" s="97">
        <f t="shared" si="18"/>
        <v>54.21448357736447</v>
      </c>
    </row>
    <row r="628" spans="1:8" ht="22.5">
      <c r="A628" s="93">
        <f t="shared" si="19"/>
        <v>618</v>
      </c>
      <c r="B628" s="94" t="s">
        <v>575</v>
      </c>
      <c r="C628" s="95" t="s">
        <v>576</v>
      </c>
      <c r="D628" s="95"/>
      <c r="E628" s="95"/>
      <c r="F628" s="97">
        <f>F629+F634+F639+F644+F649</f>
        <v>2213.9</v>
      </c>
      <c r="G628" s="97">
        <f>G629+G634+G639+G644+G649</f>
        <v>0</v>
      </c>
      <c r="H628" s="97">
        <f t="shared" si="18"/>
        <v>0</v>
      </c>
    </row>
    <row r="629" spans="1:8" ht="56.25">
      <c r="A629" s="93">
        <f t="shared" si="19"/>
        <v>619</v>
      </c>
      <c r="B629" s="94" t="s">
        <v>13</v>
      </c>
      <c r="C629" s="95" t="s">
        <v>14</v>
      </c>
      <c r="D629" s="95"/>
      <c r="E629" s="95"/>
      <c r="F629" s="96">
        <v>270.4</v>
      </c>
      <c r="G629" s="97"/>
      <c r="H629" s="97">
        <f t="shared" si="18"/>
        <v>0</v>
      </c>
    </row>
    <row r="630" spans="1:8" ht="22.5">
      <c r="A630" s="93">
        <f t="shared" si="19"/>
        <v>620</v>
      </c>
      <c r="B630" s="94" t="s">
        <v>517</v>
      </c>
      <c r="C630" s="95" t="s">
        <v>14</v>
      </c>
      <c r="D630" s="95" t="s">
        <v>518</v>
      </c>
      <c r="E630" s="95"/>
      <c r="F630" s="96">
        <v>270.4</v>
      </c>
      <c r="G630" s="97"/>
      <c r="H630" s="97">
        <f t="shared" si="18"/>
        <v>0</v>
      </c>
    </row>
    <row r="631" spans="1:8" ht="22.5">
      <c r="A631" s="93">
        <f t="shared" si="19"/>
        <v>621</v>
      </c>
      <c r="B631" s="94" t="s">
        <v>519</v>
      </c>
      <c r="C631" s="95" t="s">
        <v>14</v>
      </c>
      <c r="D631" s="95" t="s">
        <v>520</v>
      </c>
      <c r="E631" s="95"/>
      <c r="F631" s="96">
        <v>270.4</v>
      </c>
      <c r="G631" s="97"/>
      <c r="H631" s="97">
        <f t="shared" si="18"/>
        <v>0</v>
      </c>
    </row>
    <row r="632" spans="1:8" ht="11.25">
      <c r="A632" s="93">
        <f t="shared" si="19"/>
        <v>622</v>
      </c>
      <c r="B632" s="94" t="s">
        <v>613</v>
      </c>
      <c r="C632" s="95" t="s">
        <v>14</v>
      </c>
      <c r="D632" s="95" t="s">
        <v>520</v>
      </c>
      <c r="E632" s="95" t="s">
        <v>445</v>
      </c>
      <c r="F632" s="96">
        <v>270.4</v>
      </c>
      <c r="G632" s="97"/>
      <c r="H632" s="97">
        <f t="shared" si="18"/>
        <v>0</v>
      </c>
    </row>
    <row r="633" spans="1:8" ht="11.25">
      <c r="A633" s="93">
        <f t="shared" si="19"/>
        <v>623</v>
      </c>
      <c r="B633" s="94" t="s">
        <v>450</v>
      </c>
      <c r="C633" s="95" t="s">
        <v>14</v>
      </c>
      <c r="D633" s="95" t="s">
        <v>520</v>
      </c>
      <c r="E633" s="95" t="s">
        <v>451</v>
      </c>
      <c r="F633" s="96">
        <v>270.4</v>
      </c>
      <c r="G633" s="97"/>
      <c r="H633" s="97">
        <f t="shared" si="18"/>
        <v>0</v>
      </c>
    </row>
    <row r="634" spans="1:8" ht="56.25">
      <c r="A634" s="93">
        <f t="shared" si="19"/>
        <v>624</v>
      </c>
      <c r="B634" s="94" t="s">
        <v>723</v>
      </c>
      <c r="C634" s="95" t="s">
        <v>724</v>
      </c>
      <c r="D634" s="95"/>
      <c r="E634" s="95"/>
      <c r="F634" s="96">
        <v>584.6</v>
      </c>
      <c r="G634" s="97"/>
      <c r="H634" s="97">
        <f t="shared" si="18"/>
        <v>0</v>
      </c>
    </row>
    <row r="635" spans="1:8" ht="22.5">
      <c r="A635" s="93">
        <f t="shared" si="19"/>
        <v>625</v>
      </c>
      <c r="B635" s="94" t="s">
        <v>517</v>
      </c>
      <c r="C635" s="95" t="s">
        <v>724</v>
      </c>
      <c r="D635" s="95" t="s">
        <v>518</v>
      </c>
      <c r="E635" s="95"/>
      <c r="F635" s="96">
        <v>584.6</v>
      </c>
      <c r="G635" s="97"/>
      <c r="H635" s="97">
        <f t="shared" si="18"/>
        <v>0</v>
      </c>
    </row>
    <row r="636" spans="1:8" ht="22.5">
      <c r="A636" s="93">
        <f t="shared" si="19"/>
        <v>626</v>
      </c>
      <c r="B636" s="94" t="s">
        <v>519</v>
      </c>
      <c r="C636" s="95" t="s">
        <v>724</v>
      </c>
      <c r="D636" s="95" t="s">
        <v>520</v>
      </c>
      <c r="E636" s="95"/>
      <c r="F636" s="96">
        <v>584.6</v>
      </c>
      <c r="G636" s="97"/>
      <c r="H636" s="97">
        <f t="shared" si="18"/>
        <v>0</v>
      </c>
    </row>
    <row r="637" spans="1:8" ht="11.25">
      <c r="A637" s="93">
        <f t="shared" si="19"/>
        <v>627</v>
      </c>
      <c r="B637" s="94" t="s">
        <v>613</v>
      </c>
      <c r="C637" s="95" t="s">
        <v>724</v>
      </c>
      <c r="D637" s="95" t="s">
        <v>520</v>
      </c>
      <c r="E637" s="95" t="s">
        <v>445</v>
      </c>
      <c r="F637" s="96">
        <v>584.6</v>
      </c>
      <c r="G637" s="97"/>
      <c r="H637" s="97">
        <f t="shared" si="18"/>
        <v>0</v>
      </c>
    </row>
    <row r="638" spans="1:8" ht="11.25">
      <c r="A638" s="93">
        <f t="shared" si="19"/>
        <v>628</v>
      </c>
      <c r="B638" s="94" t="s">
        <v>450</v>
      </c>
      <c r="C638" s="95" t="s">
        <v>724</v>
      </c>
      <c r="D638" s="95" t="s">
        <v>520</v>
      </c>
      <c r="E638" s="95" t="s">
        <v>451</v>
      </c>
      <c r="F638" s="96">
        <v>584.6</v>
      </c>
      <c r="G638" s="97"/>
      <c r="H638" s="97">
        <f t="shared" si="18"/>
        <v>0</v>
      </c>
    </row>
    <row r="639" spans="1:8" ht="78.75">
      <c r="A639" s="93">
        <f t="shared" si="19"/>
        <v>629</v>
      </c>
      <c r="B639" s="98" t="s">
        <v>15</v>
      </c>
      <c r="C639" s="95" t="s">
        <v>16</v>
      </c>
      <c r="D639" s="95"/>
      <c r="E639" s="95"/>
      <c r="F639" s="96">
        <v>601</v>
      </c>
      <c r="G639" s="97"/>
      <c r="H639" s="97">
        <f t="shared" si="18"/>
        <v>0</v>
      </c>
    </row>
    <row r="640" spans="1:8" ht="22.5">
      <c r="A640" s="93">
        <f t="shared" si="19"/>
        <v>630</v>
      </c>
      <c r="B640" s="94" t="s">
        <v>517</v>
      </c>
      <c r="C640" s="95" t="s">
        <v>16</v>
      </c>
      <c r="D640" s="95" t="s">
        <v>518</v>
      </c>
      <c r="E640" s="95"/>
      <c r="F640" s="96">
        <v>601</v>
      </c>
      <c r="G640" s="97"/>
      <c r="H640" s="97">
        <f t="shared" si="18"/>
        <v>0</v>
      </c>
    </row>
    <row r="641" spans="1:8" ht="22.5">
      <c r="A641" s="93">
        <f t="shared" si="19"/>
        <v>631</v>
      </c>
      <c r="B641" s="94" t="s">
        <v>519</v>
      </c>
      <c r="C641" s="95" t="s">
        <v>16</v>
      </c>
      <c r="D641" s="95" t="s">
        <v>520</v>
      </c>
      <c r="E641" s="95"/>
      <c r="F641" s="96">
        <v>601</v>
      </c>
      <c r="G641" s="97"/>
      <c r="H641" s="97">
        <f t="shared" si="18"/>
        <v>0</v>
      </c>
    </row>
    <row r="642" spans="1:8" ht="11.25">
      <c r="A642" s="93">
        <f t="shared" si="19"/>
        <v>632</v>
      </c>
      <c r="B642" s="94" t="s">
        <v>613</v>
      </c>
      <c r="C642" s="95" t="s">
        <v>16</v>
      </c>
      <c r="D642" s="95" t="s">
        <v>520</v>
      </c>
      <c r="E642" s="95" t="s">
        <v>445</v>
      </c>
      <c r="F642" s="96">
        <v>601</v>
      </c>
      <c r="G642" s="97"/>
      <c r="H642" s="97">
        <f t="shared" si="18"/>
        <v>0</v>
      </c>
    </row>
    <row r="643" spans="1:8" ht="11.25">
      <c r="A643" s="93">
        <f t="shared" si="19"/>
        <v>633</v>
      </c>
      <c r="B643" s="94" t="s">
        <v>450</v>
      </c>
      <c r="C643" s="95" t="s">
        <v>16</v>
      </c>
      <c r="D643" s="95" t="s">
        <v>520</v>
      </c>
      <c r="E643" s="95" t="s">
        <v>451</v>
      </c>
      <c r="F643" s="96">
        <v>601</v>
      </c>
      <c r="G643" s="97"/>
      <c r="H643" s="97">
        <f t="shared" si="18"/>
        <v>0</v>
      </c>
    </row>
    <row r="644" spans="1:8" ht="78.75">
      <c r="A644" s="93">
        <f t="shared" si="19"/>
        <v>634</v>
      </c>
      <c r="B644" s="98" t="s">
        <v>725</v>
      </c>
      <c r="C644" s="95" t="s">
        <v>726</v>
      </c>
      <c r="D644" s="95"/>
      <c r="E644" s="95"/>
      <c r="F644" s="96">
        <v>755.8</v>
      </c>
      <c r="G644" s="97"/>
      <c r="H644" s="97">
        <f t="shared" si="18"/>
        <v>0</v>
      </c>
    </row>
    <row r="645" spans="1:8" ht="22.5">
      <c r="A645" s="93">
        <f t="shared" si="19"/>
        <v>635</v>
      </c>
      <c r="B645" s="94" t="s">
        <v>517</v>
      </c>
      <c r="C645" s="95" t="s">
        <v>726</v>
      </c>
      <c r="D645" s="95" t="s">
        <v>518</v>
      </c>
      <c r="E645" s="95"/>
      <c r="F645" s="96">
        <v>755.8</v>
      </c>
      <c r="G645" s="97"/>
      <c r="H645" s="97">
        <f t="shared" si="18"/>
        <v>0</v>
      </c>
    </row>
    <row r="646" spans="1:8" ht="22.5">
      <c r="A646" s="93">
        <f t="shared" si="19"/>
        <v>636</v>
      </c>
      <c r="B646" s="94" t="s">
        <v>519</v>
      </c>
      <c r="C646" s="95" t="s">
        <v>726</v>
      </c>
      <c r="D646" s="95" t="s">
        <v>520</v>
      </c>
      <c r="E646" s="95"/>
      <c r="F646" s="96">
        <v>755.8</v>
      </c>
      <c r="G646" s="97"/>
      <c r="H646" s="97">
        <f t="shared" si="18"/>
        <v>0</v>
      </c>
    </row>
    <row r="647" spans="1:8" ht="11.25">
      <c r="A647" s="93">
        <f t="shared" si="19"/>
        <v>637</v>
      </c>
      <c r="B647" s="94" t="s">
        <v>606</v>
      </c>
      <c r="C647" s="95" t="s">
        <v>726</v>
      </c>
      <c r="D647" s="95" t="s">
        <v>520</v>
      </c>
      <c r="E647" s="95" t="s">
        <v>404</v>
      </c>
      <c r="F647" s="96">
        <v>755.8</v>
      </c>
      <c r="G647" s="97"/>
      <c r="H647" s="97">
        <f t="shared" si="18"/>
        <v>0</v>
      </c>
    </row>
    <row r="648" spans="1:8" ht="11.25">
      <c r="A648" s="93">
        <f t="shared" si="19"/>
        <v>638</v>
      </c>
      <c r="B648" s="94" t="s">
        <v>405</v>
      </c>
      <c r="C648" s="95" t="s">
        <v>726</v>
      </c>
      <c r="D648" s="95" t="s">
        <v>520</v>
      </c>
      <c r="E648" s="95" t="s">
        <v>406</v>
      </c>
      <c r="F648" s="96">
        <v>755.8</v>
      </c>
      <c r="G648" s="97"/>
      <c r="H648" s="97">
        <f t="shared" si="18"/>
        <v>0</v>
      </c>
    </row>
    <row r="649" spans="1:8" ht="67.5">
      <c r="A649" s="93">
        <f t="shared" si="19"/>
        <v>639</v>
      </c>
      <c r="B649" s="94" t="s">
        <v>577</v>
      </c>
      <c r="C649" s="95" t="s">
        <v>578</v>
      </c>
      <c r="D649" s="95"/>
      <c r="E649" s="95"/>
      <c r="F649" s="96">
        <v>2.1</v>
      </c>
      <c r="G649" s="97"/>
      <c r="H649" s="97">
        <f t="shared" si="18"/>
        <v>0</v>
      </c>
    </row>
    <row r="650" spans="1:8" ht="22.5">
      <c r="A650" s="93">
        <f t="shared" si="19"/>
        <v>640</v>
      </c>
      <c r="B650" s="94" t="s">
        <v>517</v>
      </c>
      <c r="C650" s="95" t="s">
        <v>578</v>
      </c>
      <c r="D650" s="95" t="s">
        <v>518</v>
      </c>
      <c r="E650" s="95"/>
      <c r="F650" s="96">
        <v>2.1</v>
      </c>
      <c r="G650" s="97"/>
      <c r="H650" s="97">
        <f t="shared" si="18"/>
        <v>0</v>
      </c>
    </row>
    <row r="651" spans="1:8" ht="22.5">
      <c r="A651" s="93">
        <f t="shared" si="19"/>
        <v>641</v>
      </c>
      <c r="B651" s="94" t="s">
        <v>519</v>
      </c>
      <c r="C651" s="95" t="s">
        <v>578</v>
      </c>
      <c r="D651" s="95" t="s">
        <v>520</v>
      </c>
      <c r="E651" s="95"/>
      <c r="F651" s="96">
        <v>2.1</v>
      </c>
      <c r="G651" s="97"/>
      <c r="H651" s="97">
        <f t="shared" si="18"/>
        <v>0</v>
      </c>
    </row>
    <row r="652" spans="1:8" ht="11.25">
      <c r="A652" s="93">
        <f t="shared" si="19"/>
        <v>642</v>
      </c>
      <c r="B652" s="94" t="s">
        <v>613</v>
      </c>
      <c r="C652" s="95" t="s">
        <v>578</v>
      </c>
      <c r="D652" s="95" t="s">
        <v>520</v>
      </c>
      <c r="E652" s="95" t="s">
        <v>445</v>
      </c>
      <c r="F652" s="96">
        <v>2.1</v>
      </c>
      <c r="G652" s="97"/>
      <c r="H652" s="97">
        <f aca="true" t="shared" si="20" ref="H652:H715">G652/F652*100</f>
        <v>0</v>
      </c>
    </row>
    <row r="653" spans="1:8" ht="11.25">
      <c r="A653" s="93">
        <f aca="true" t="shared" si="21" ref="A653:A716">A652+1</f>
        <v>643</v>
      </c>
      <c r="B653" s="94" t="s">
        <v>450</v>
      </c>
      <c r="C653" s="95" t="s">
        <v>578</v>
      </c>
      <c r="D653" s="95" t="s">
        <v>520</v>
      </c>
      <c r="E653" s="95" t="s">
        <v>451</v>
      </c>
      <c r="F653" s="96">
        <v>2.1</v>
      </c>
      <c r="G653" s="97"/>
      <c r="H653" s="97">
        <f t="shared" si="20"/>
        <v>0</v>
      </c>
    </row>
    <row r="654" spans="1:8" ht="11.25">
      <c r="A654" s="93">
        <f t="shared" si="21"/>
        <v>644</v>
      </c>
      <c r="B654" s="100" t="s">
        <v>450</v>
      </c>
      <c r="C654" s="101" t="s">
        <v>578</v>
      </c>
      <c r="D654" s="101" t="s">
        <v>685</v>
      </c>
      <c r="E654" s="101" t="s">
        <v>451</v>
      </c>
      <c r="F654" s="102">
        <v>2.1</v>
      </c>
      <c r="G654" s="97"/>
      <c r="H654" s="97">
        <f t="shared" si="20"/>
        <v>0</v>
      </c>
    </row>
    <row r="655" spans="1:8" ht="22.5">
      <c r="A655" s="93">
        <f t="shared" si="21"/>
        <v>645</v>
      </c>
      <c r="B655" s="94" t="s">
        <v>579</v>
      </c>
      <c r="C655" s="95" t="s">
        <v>580</v>
      </c>
      <c r="D655" s="95"/>
      <c r="E655" s="95"/>
      <c r="F655" s="96">
        <v>3469.4</v>
      </c>
      <c r="G655" s="97">
        <f>G656</f>
        <v>1493.2</v>
      </c>
      <c r="H655" s="97">
        <f t="shared" si="20"/>
        <v>43.03914221479218</v>
      </c>
    </row>
    <row r="656" spans="1:8" ht="78.75">
      <c r="A656" s="93">
        <f t="shared" si="21"/>
        <v>646</v>
      </c>
      <c r="B656" s="98" t="s">
        <v>581</v>
      </c>
      <c r="C656" s="95" t="s">
        <v>582</v>
      </c>
      <c r="D656" s="95"/>
      <c r="E656" s="95"/>
      <c r="F656" s="97">
        <f>F657+F661</f>
        <v>3469.4</v>
      </c>
      <c r="G656" s="97">
        <f>G657+G661</f>
        <v>1493.2</v>
      </c>
      <c r="H656" s="97">
        <f t="shared" si="20"/>
        <v>43.03914221479218</v>
      </c>
    </row>
    <row r="657" spans="1:8" ht="56.25">
      <c r="A657" s="93">
        <f t="shared" si="21"/>
        <v>647</v>
      </c>
      <c r="B657" s="94" t="s">
        <v>512</v>
      </c>
      <c r="C657" s="95" t="s">
        <v>582</v>
      </c>
      <c r="D657" s="95" t="s">
        <v>513</v>
      </c>
      <c r="E657" s="95"/>
      <c r="F657" s="96">
        <v>2896.8</v>
      </c>
      <c r="G657" s="97">
        <v>1288.9</v>
      </c>
      <c r="H657" s="97">
        <f t="shared" si="20"/>
        <v>44.4939243302955</v>
      </c>
    </row>
    <row r="658" spans="1:8" ht="22.5">
      <c r="A658" s="93">
        <f t="shared" si="21"/>
        <v>648</v>
      </c>
      <c r="B658" s="94" t="s">
        <v>514</v>
      </c>
      <c r="C658" s="95" t="s">
        <v>582</v>
      </c>
      <c r="D658" s="95" t="s">
        <v>291</v>
      </c>
      <c r="E658" s="95"/>
      <c r="F658" s="96">
        <v>2896.8</v>
      </c>
      <c r="G658" s="97">
        <v>1288.9</v>
      </c>
      <c r="H658" s="97">
        <f t="shared" si="20"/>
        <v>44.4939243302955</v>
      </c>
    </row>
    <row r="659" spans="1:8" ht="11.25">
      <c r="A659" s="93">
        <f t="shared" si="21"/>
        <v>649</v>
      </c>
      <c r="B659" s="94" t="s">
        <v>613</v>
      </c>
      <c r="C659" s="95" t="s">
        <v>582</v>
      </c>
      <c r="D659" s="95" t="s">
        <v>291</v>
      </c>
      <c r="E659" s="95" t="s">
        <v>445</v>
      </c>
      <c r="F659" s="96">
        <v>2896.8</v>
      </c>
      <c r="G659" s="97">
        <v>1288.9</v>
      </c>
      <c r="H659" s="97">
        <f t="shared" si="20"/>
        <v>44.4939243302955</v>
      </c>
    </row>
    <row r="660" spans="1:8" ht="11.25">
      <c r="A660" s="93">
        <f t="shared" si="21"/>
        <v>650</v>
      </c>
      <c r="B660" s="94" t="s">
        <v>446</v>
      </c>
      <c r="C660" s="95" t="s">
        <v>582</v>
      </c>
      <c r="D660" s="95" t="s">
        <v>291</v>
      </c>
      <c r="E660" s="95" t="s">
        <v>447</v>
      </c>
      <c r="F660" s="96">
        <v>2896.8</v>
      </c>
      <c r="G660" s="97">
        <v>1288.9</v>
      </c>
      <c r="H660" s="97">
        <f t="shared" si="20"/>
        <v>44.4939243302955</v>
      </c>
    </row>
    <row r="661" spans="1:8" ht="22.5">
      <c r="A661" s="93">
        <f t="shared" si="21"/>
        <v>651</v>
      </c>
      <c r="B661" s="94" t="s">
        <v>517</v>
      </c>
      <c r="C661" s="95" t="s">
        <v>582</v>
      </c>
      <c r="D661" s="95" t="s">
        <v>518</v>
      </c>
      <c r="E661" s="95"/>
      <c r="F661" s="96">
        <v>572.6</v>
      </c>
      <c r="G661" s="97">
        <v>204.3</v>
      </c>
      <c r="H661" s="97">
        <f t="shared" si="20"/>
        <v>35.679357317499125</v>
      </c>
    </row>
    <row r="662" spans="1:8" ht="22.5">
      <c r="A662" s="93">
        <f t="shared" si="21"/>
        <v>652</v>
      </c>
      <c r="B662" s="94" t="s">
        <v>519</v>
      </c>
      <c r="C662" s="95" t="s">
        <v>582</v>
      </c>
      <c r="D662" s="95" t="s">
        <v>520</v>
      </c>
      <c r="E662" s="95"/>
      <c r="F662" s="96">
        <v>572.6</v>
      </c>
      <c r="G662" s="97">
        <v>204.3</v>
      </c>
      <c r="H662" s="97">
        <f t="shared" si="20"/>
        <v>35.679357317499125</v>
      </c>
    </row>
    <row r="663" spans="1:8" ht="11.25">
      <c r="A663" s="93">
        <f t="shared" si="21"/>
        <v>653</v>
      </c>
      <c r="B663" s="94" t="s">
        <v>613</v>
      </c>
      <c r="C663" s="95" t="s">
        <v>582</v>
      </c>
      <c r="D663" s="95" t="s">
        <v>520</v>
      </c>
      <c r="E663" s="95" t="s">
        <v>445</v>
      </c>
      <c r="F663" s="96">
        <v>572.6</v>
      </c>
      <c r="G663" s="97">
        <v>204.3</v>
      </c>
      <c r="H663" s="97">
        <f t="shared" si="20"/>
        <v>35.679357317499125</v>
      </c>
    </row>
    <row r="664" spans="1:8" ht="11.25">
      <c r="A664" s="93">
        <f t="shared" si="21"/>
        <v>654</v>
      </c>
      <c r="B664" s="94" t="s">
        <v>446</v>
      </c>
      <c r="C664" s="95" t="s">
        <v>582</v>
      </c>
      <c r="D664" s="95" t="s">
        <v>520</v>
      </c>
      <c r="E664" s="95" t="s">
        <v>447</v>
      </c>
      <c r="F664" s="96">
        <v>572.6</v>
      </c>
      <c r="G664" s="97">
        <v>204.3</v>
      </c>
      <c r="H664" s="97">
        <f t="shared" si="20"/>
        <v>35.679357317499125</v>
      </c>
    </row>
    <row r="665" spans="1:8" ht="32.25">
      <c r="A665" s="93">
        <f t="shared" si="21"/>
        <v>655</v>
      </c>
      <c r="B665" s="90" t="s">
        <v>17</v>
      </c>
      <c r="C665" s="91" t="s">
        <v>18</v>
      </c>
      <c r="D665" s="91"/>
      <c r="E665" s="91"/>
      <c r="F665" s="92">
        <f>F666+F677</f>
        <v>4260</v>
      </c>
      <c r="G665" s="92">
        <f>G666+G677</f>
        <v>2160</v>
      </c>
      <c r="H665" s="92">
        <f t="shared" si="20"/>
        <v>50.70422535211267</v>
      </c>
    </row>
    <row r="666" spans="1:8" ht="33.75">
      <c r="A666" s="93">
        <f t="shared" si="21"/>
        <v>656</v>
      </c>
      <c r="B666" s="94" t="s">
        <v>19</v>
      </c>
      <c r="C666" s="95" t="s">
        <v>20</v>
      </c>
      <c r="D666" s="95"/>
      <c r="E666" s="95"/>
      <c r="F666" s="96">
        <v>100</v>
      </c>
      <c r="G666" s="97"/>
      <c r="H666" s="97">
        <f t="shared" si="20"/>
        <v>0</v>
      </c>
    </row>
    <row r="667" spans="1:8" ht="67.5">
      <c r="A667" s="93">
        <f t="shared" si="21"/>
        <v>657</v>
      </c>
      <c r="B667" s="98" t="s">
        <v>21</v>
      </c>
      <c r="C667" s="95" t="s">
        <v>22</v>
      </c>
      <c r="D667" s="95"/>
      <c r="E667" s="95"/>
      <c r="F667" s="96">
        <v>50</v>
      </c>
      <c r="G667" s="97"/>
      <c r="H667" s="97">
        <f t="shared" si="20"/>
        <v>0</v>
      </c>
    </row>
    <row r="668" spans="1:8" ht="22.5">
      <c r="A668" s="93">
        <f t="shared" si="21"/>
        <v>658</v>
      </c>
      <c r="B668" s="94" t="s">
        <v>517</v>
      </c>
      <c r="C668" s="95" t="s">
        <v>22</v>
      </c>
      <c r="D668" s="95" t="s">
        <v>518</v>
      </c>
      <c r="E668" s="95"/>
      <c r="F668" s="96">
        <v>50</v>
      </c>
      <c r="G668" s="97"/>
      <c r="H668" s="97">
        <f t="shared" si="20"/>
        <v>0</v>
      </c>
    </row>
    <row r="669" spans="1:8" ht="22.5">
      <c r="A669" s="93">
        <f t="shared" si="21"/>
        <v>659</v>
      </c>
      <c r="B669" s="94" t="s">
        <v>519</v>
      </c>
      <c r="C669" s="95" t="s">
        <v>22</v>
      </c>
      <c r="D669" s="95" t="s">
        <v>520</v>
      </c>
      <c r="E669" s="95"/>
      <c r="F669" s="96">
        <v>50</v>
      </c>
      <c r="G669" s="97"/>
      <c r="H669" s="97">
        <f t="shared" si="20"/>
        <v>0</v>
      </c>
    </row>
    <row r="670" spans="1:8" ht="11.25">
      <c r="A670" s="93">
        <f t="shared" si="21"/>
        <v>660</v>
      </c>
      <c r="B670" s="94" t="s">
        <v>613</v>
      </c>
      <c r="C670" s="95" t="s">
        <v>22</v>
      </c>
      <c r="D670" s="95" t="s">
        <v>520</v>
      </c>
      <c r="E670" s="95" t="s">
        <v>445</v>
      </c>
      <c r="F670" s="96">
        <v>50</v>
      </c>
      <c r="G670" s="97"/>
      <c r="H670" s="97">
        <f t="shared" si="20"/>
        <v>0</v>
      </c>
    </row>
    <row r="671" spans="1:8" ht="11.25">
      <c r="A671" s="93">
        <f t="shared" si="21"/>
        <v>661</v>
      </c>
      <c r="B671" s="94" t="s">
        <v>450</v>
      </c>
      <c r="C671" s="95" t="s">
        <v>22</v>
      </c>
      <c r="D671" s="95" t="s">
        <v>520</v>
      </c>
      <c r="E671" s="95" t="s">
        <v>451</v>
      </c>
      <c r="F671" s="96">
        <v>50</v>
      </c>
      <c r="G671" s="97"/>
      <c r="H671" s="97">
        <f t="shared" si="20"/>
        <v>0</v>
      </c>
    </row>
    <row r="672" spans="1:8" ht="67.5">
      <c r="A672" s="93">
        <f t="shared" si="21"/>
        <v>662</v>
      </c>
      <c r="B672" s="98" t="s">
        <v>23</v>
      </c>
      <c r="C672" s="95" t="s">
        <v>24</v>
      </c>
      <c r="D672" s="95"/>
      <c r="E672" s="95"/>
      <c r="F672" s="96">
        <v>50</v>
      </c>
      <c r="G672" s="97"/>
      <c r="H672" s="97">
        <f t="shared" si="20"/>
        <v>0</v>
      </c>
    </row>
    <row r="673" spans="1:8" ht="22.5">
      <c r="A673" s="93">
        <f t="shared" si="21"/>
        <v>663</v>
      </c>
      <c r="B673" s="94" t="s">
        <v>517</v>
      </c>
      <c r="C673" s="95" t="s">
        <v>24</v>
      </c>
      <c r="D673" s="95" t="s">
        <v>518</v>
      </c>
      <c r="E673" s="95"/>
      <c r="F673" s="96">
        <v>50</v>
      </c>
      <c r="G673" s="97"/>
      <c r="H673" s="97">
        <f t="shared" si="20"/>
        <v>0</v>
      </c>
    </row>
    <row r="674" spans="1:8" ht="22.5">
      <c r="A674" s="93">
        <f t="shared" si="21"/>
        <v>664</v>
      </c>
      <c r="B674" s="94" t="s">
        <v>519</v>
      </c>
      <c r="C674" s="95" t="s">
        <v>24</v>
      </c>
      <c r="D674" s="95" t="s">
        <v>520</v>
      </c>
      <c r="E674" s="95"/>
      <c r="F674" s="96">
        <v>50</v>
      </c>
      <c r="G674" s="97"/>
      <c r="H674" s="97">
        <f t="shared" si="20"/>
        <v>0</v>
      </c>
    </row>
    <row r="675" spans="1:8" ht="11.25">
      <c r="A675" s="93">
        <f t="shared" si="21"/>
        <v>665</v>
      </c>
      <c r="B675" s="94" t="s">
        <v>613</v>
      </c>
      <c r="C675" s="95" t="s">
        <v>24</v>
      </c>
      <c r="D675" s="95" t="s">
        <v>520</v>
      </c>
      <c r="E675" s="95" t="s">
        <v>445</v>
      </c>
      <c r="F675" s="96">
        <v>50</v>
      </c>
      <c r="G675" s="97"/>
      <c r="H675" s="97">
        <f t="shared" si="20"/>
        <v>0</v>
      </c>
    </row>
    <row r="676" spans="1:8" ht="11.25">
      <c r="A676" s="93">
        <f t="shared" si="21"/>
        <v>666</v>
      </c>
      <c r="B676" s="94" t="s">
        <v>450</v>
      </c>
      <c r="C676" s="95" t="s">
        <v>24</v>
      </c>
      <c r="D676" s="95" t="s">
        <v>520</v>
      </c>
      <c r="E676" s="95" t="s">
        <v>451</v>
      </c>
      <c r="F676" s="96">
        <v>50</v>
      </c>
      <c r="G676" s="97"/>
      <c r="H676" s="97">
        <f t="shared" si="20"/>
        <v>0</v>
      </c>
    </row>
    <row r="677" spans="1:8" ht="33.75">
      <c r="A677" s="93">
        <f t="shared" si="21"/>
        <v>667</v>
      </c>
      <c r="B677" s="94" t="s">
        <v>38</v>
      </c>
      <c r="C677" s="95" t="s">
        <v>39</v>
      </c>
      <c r="D677" s="95"/>
      <c r="E677" s="95"/>
      <c r="F677" s="96">
        <v>4160</v>
      </c>
      <c r="G677" s="97">
        <f>G678+G683</f>
        <v>2160</v>
      </c>
      <c r="H677" s="97">
        <f t="shared" si="20"/>
        <v>51.92307692307693</v>
      </c>
    </row>
    <row r="678" spans="1:8" ht="67.5">
      <c r="A678" s="93">
        <f t="shared" si="21"/>
        <v>668</v>
      </c>
      <c r="B678" s="94" t="s">
        <v>40</v>
      </c>
      <c r="C678" s="95" t="s">
        <v>41</v>
      </c>
      <c r="D678" s="95"/>
      <c r="E678" s="95"/>
      <c r="F678" s="96">
        <v>2000</v>
      </c>
      <c r="G678" s="97"/>
      <c r="H678" s="97">
        <f t="shared" si="20"/>
        <v>0</v>
      </c>
    </row>
    <row r="679" spans="1:8" ht="33.75">
      <c r="A679" s="93">
        <f t="shared" si="21"/>
        <v>669</v>
      </c>
      <c r="B679" s="94" t="s">
        <v>652</v>
      </c>
      <c r="C679" s="95" t="s">
        <v>41</v>
      </c>
      <c r="D679" s="95" t="s">
        <v>653</v>
      </c>
      <c r="E679" s="95"/>
      <c r="F679" s="96">
        <v>2000</v>
      </c>
      <c r="G679" s="97"/>
      <c r="H679" s="97">
        <f t="shared" si="20"/>
        <v>0</v>
      </c>
    </row>
    <row r="680" spans="1:8" ht="11.25">
      <c r="A680" s="93">
        <f t="shared" si="21"/>
        <v>670</v>
      </c>
      <c r="B680" s="94" t="s">
        <v>727</v>
      </c>
      <c r="C680" s="95" t="s">
        <v>41</v>
      </c>
      <c r="D680" s="95" t="s">
        <v>303</v>
      </c>
      <c r="E680" s="95"/>
      <c r="F680" s="96">
        <v>2000</v>
      </c>
      <c r="G680" s="97"/>
      <c r="H680" s="97">
        <f t="shared" si="20"/>
        <v>0</v>
      </c>
    </row>
    <row r="681" spans="1:8" ht="11.25">
      <c r="A681" s="93">
        <f t="shared" si="21"/>
        <v>671</v>
      </c>
      <c r="B681" s="94" t="s">
        <v>610</v>
      </c>
      <c r="C681" s="95" t="s">
        <v>41</v>
      </c>
      <c r="D681" s="95" t="s">
        <v>303</v>
      </c>
      <c r="E681" s="95" t="s">
        <v>452</v>
      </c>
      <c r="F681" s="96">
        <v>2000</v>
      </c>
      <c r="G681" s="97"/>
      <c r="H681" s="97">
        <f t="shared" si="20"/>
        <v>0</v>
      </c>
    </row>
    <row r="682" spans="1:8" ht="11.25">
      <c r="A682" s="93">
        <f t="shared" si="21"/>
        <v>672</v>
      </c>
      <c r="B682" s="94" t="s">
        <v>36</v>
      </c>
      <c r="C682" s="95" t="s">
        <v>41</v>
      </c>
      <c r="D682" s="95" t="s">
        <v>303</v>
      </c>
      <c r="E682" s="95" t="s">
        <v>37</v>
      </c>
      <c r="F682" s="96">
        <v>2000</v>
      </c>
      <c r="G682" s="97"/>
      <c r="H682" s="97">
        <f t="shared" si="20"/>
        <v>0</v>
      </c>
    </row>
    <row r="683" spans="1:8" ht="67.5">
      <c r="A683" s="93">
        <f t="shared" si="21"/>
        <v>673</v>
      </c>
      <c r="B683" s="94" t="s">
        <v>728</v>
      </c>
      <c r="C683" s="95" t="s">
        <v>729</v>
      </c>
      <c r="D683" s="95"/>
      <c r="E683" s="95"/>
      <c r="F683" s="96">
        <v>2160</v>
      </c>
      <c r="G683" s="97">
        <v>2160</v>
      </c>
      <c r="H683" s="97">
        <f t="shared" si="20"/>
        <v>100</v>
      </c>
    </row>
    <row r="684" spans="1:8" ht="22.5">
      <c r="A684" s="93">
        <f t="shared" si="21"/>
        <v>674</v>
      </c>
      <c r="B684" s="94" t="s">
        <v>517</v>
      </c>
      <c r="C684" s="95" t="s">
        <v>729</v>
      </c>
      <c r="D684" s="95" t="s">
        <v>518</v>
      </c>
      <c r="E684" s="95"/>
      <c r="F684" s="96">
        <v>2160</v>
      </c>
      <c r="G684" s="97">
        <v>2160</v>
      </c>
      <c r="H684" s="97">
        <f t="shared" si="20"/>
        <v>100</v>
      </c>
    </row>
    <row r="685" spans="1:8" ht="22.5">
      <c r="A685" s="93">
        <f t="shared" si="21"/>
        <v>675</v>
      </c>
      <c r="B685" s="94" t="s">
        <v>519</v>
      </c>
      <c r="C685" s="95" t="s">
        <v>729</v>
      </c>
      <c r="D685" s="95" t="s">
        <v>520</v>
      </c>
      <c r="E685" s="95"/>
      <c r="F685" s="96">
        <v>2160</v>
      </c>
      <c r="G685" s="97">
        <v>2160</v>
      </c>
      <c r="H685" s="97">
        <f t="shared" si="20"/>
        <v>100</v>
      </c>
    </row>
    <row r="686" spans="1:8" ht="11.25">
      <c r="A686" s="93">
        <f t="shared" si="21"/>
        <v>676</v>
      </c>
      <c r="B686" s="94" t="s">
        <v>610</v>
      </c>
      <c r="C686" s="95" t="s">
        <v>729</v>
      </c>
      <c r="D686" s="95" t="s">
        <v>520</v>
      </c>
      <c r="E686" s="95" t="s">
        <v>452</v>
      </c>
      <c r="F686" s="96">
        <v>2160</v>
      </c>
      <c r="G686" s="97">
        <v>2160</v>
      </c>
      <c r="H686" s="97">
        <f t="shared" si="20"/>
        <v>100</v>
      </c>
    </row>
    <row r="687" spans="1:8" ht="11.25">
      <c r="A687" s="93">
        <f t="shared" si="21"/>
        <v>677</v>
      </c>
      <c r="B687" s="94" t="s">
        <v>36</v>
      </c>
      <c r="C687" s="95" t="s">
        <v>729</v>
      </c>
      <c r="D687" s="95" t="s">
        <v>520</v>
      </c>
      <c r="E687" s="95" t="s">
        <v>37</v>
      </c>
      <c r="F687" s="96">
        <v>2160</v>
      </c>
      <c r="G687" s="97">
        <v>2160</v>
      </c>
      <c r="H687" s="97">
        <f t="shared" si="20"/>
        <v>100</v>
      </c>
    </row>
    <row r="688" spans="1:8" ht="21.75">
      <c r="A688" s="93">
        <f t="shared" si="21"/>
        <v>678</v>
      </c>
      <c r="B688" s="90" t="s">
        <v>171</v>
      </c>
      <c r="C688" s="91" t="s">
        <v>172</v>
      </c>
      <c r="D688" s="91"/>
      <c r="E688" s="91"/>
      <c r="F688" s="92">
        <f>F689+F705+F711</f>
        <v>133418.9</v>
      </c>
      <c r="G688" s="92">
        <f>G689+G705+G711</f>
        <v>68033.8</v>
      </c>
      <c r="H688" s="92">
        <f t="shared" si="20"/>
        <v>50.992625482596544</v>
      </c>
    </row>
    <row r="689" spans="1:8" ht="45">
      <c r="A689" s="93">
        <f t="shared" si="21"/>
        <v>679</v>
      </c>
      <c r="B689" s="94" t="s">
        <v>194</v>
      </c>
      <c r="C689" s="95" t="s">
        <v>195</v>
      </c>
      <c r="D689" s="95"/>
      <c r="E689" s="95"/>
      <c r="F689" s="97">
        <f>F690+F695+F700</f>
        <v>127002.8</v>
      </c>
      <c r="G689" s="97">
        <f>G690+G695+G700</f>
        <v>64420.9</v>
      </c>
      <c r="H689" s="97">
        <f t="shared" si="20"/>
        <v>50.723999785831495</v>
      </c>
    </row>
    <row r="690" spans="1:8" ht="78.75">
      <c r="A690" s="93">
        <f t="shared" si="21"/>
        <v>680</v>
      </c>
      <c r="B690" s="98" t="s">
        <v>196</v>
      </c>
      <c r="C690" s="95" t="s">
        <v>197</v>
      </c>
      <c r="D690" s="95"/>
      <c r="E690" s="95"/>
      <c r="F690" s="96">
        <v>10551.8</v>
      </c>
      <c r="G690" s="97">
        <v>5275.8</v>
      </c>
      <c r="H690" s="97">
        <f t="shared" si="20"/>
        <v>49.99905229439528</v>
      </c>
    </row>
    <row r="691" spans="1:8" ht="11.25">
      <c r="A691" s="93">
        <f t="shared" si="21"/>
        <v>681</v>
      </c>
      <c r="B691" s="94" t="s">
        <v>46</v>
      </c>
      <c r="C691" s="95" t="s">
        <v>197</v>
      </c>
      <c r="D691" s="95" t="s">
        <v>397</v>
      </c>
      <c r="E691" s="95"/>
      <c r="F691" s="96">
        <v>10551.8</v>
      </c>
      <c r="G691" s="97">
        <v>5275.8</v>
      </c>
      <c r="H691" s="97">
        <f t="shared" si="20"/>
        <v>49.99905229439528</v>
      </c>
    </row>
    <row r="692" spans="1:8" ht="11.25">
      <c r="A692" s="93">
        <f t="shared" si="21"/>
        <v>682</v>
      </c>
      <c r="B692" s="94" t="s">
        <v>247</v>
      </c>
      <c r="C692" s="95" t="s">
        <v>197</v>
      </c>
      <c r="D692" s="95" t="s">
        <v>198</v>
      </c>
      <c r="E692" s="95"/>
      <c r="F692" s="96">
        <v>10551.8</v>
      </c>
      <c r="G692" s="97">
        <v>5275.8</v>
      </c>
      <c r="H692" s="97">
        <f t="shared" si="20"/>
        <v>49.99905229439528</v>
      </c>
    </row>
    <row r="693" spans="1:8" ht="22.5">
      <c r="A693" s="93">
        <f t="shared" si="21"/>
        <v>683</v>
      </c>
      <c r="B693" s="94" t="s">
        <v>730</v>
      </c>
      <c r="C693" s="95" t="s">
        <v>197</v>
      </c>
      <c r="D693" s="95" t="s">
        <v>198</v>
      </c>
      <c r="E693" s="95" t="s">
        <v>620</v>
      </c>
      <c r="F693" s="96">
        <v>10551.8</v>
      </c>
      <c r="G693" s="97">
        <v>5275.8</v>
      </c>
      <c r="H693" s="97">
        <f t="shared" si="20"/>
        <v>49.99905229439528</v>
      </c>
    </row>
    <row r="694" spans="1:8" ht="33.75">
      <c r="A694" s="93">
        <f t="shared" si="21"/>
        <v>684</v>
      </c>
      <c r="B694" s="94" t="s">
        <v>243</v>
      </c>
      <c r="C694" s="95" t="s">
        <v>197</v>
      </c>
      <c r="D694" s="95" t="s">
        <v>198</v>
      </c>
      <c r="E694" s="95" t="s">
        <v>244</v>
      </c>
      <c r="F694" s="96">
        <v>10551.8</v>
      </c>
      <c r="G694" s="97">
        <v>5275.8</v>
      </c>
      <c r="H694" s="97">
        <f t="shared" si="20"/>
        <v>49.99905229439528</v>
      </c>
    </row>
    <row r="695" spans="1:8" ht="90">
      <c r="A695" s="93">
        <f t="shared" si="21"/>
        <v>685</v>
      </c>
      <c r="B695" s="98" t="s">
        <v>199</v>
      </c>
      <c r="C695" s="95" t="s">
        <v>200</v>
      </c>
      <c r="D695" s="95"/>
      <c r="E695" s="95"/>
      <c r="F695" s="96">
        <v>53561</v>
      </c>
      <c r="G695" s="97">
        <v>41485.7</v>
      </c>
      <c r="H695" s="97">
        <f t="shared" si="20"/>
        <v>77.45505124997666</v>
      </c>
    </row>
    <row r="696" spans="1:8" ht="11.25">
      <c r="A696" s="93">
        <f t="shared" si="21"/>
        <v>686</v>
      </c>
      <c r="B696" s="94" t="s">
        <v>46</v>
      </c>
      <c r="C696" s="95" t="s">
        <v>200</v>
      </c>
      <c r="D696" s="95" t="s">
        <v>397</v>
      </c>
      <c r="E696" s="95"/>
      <c r="F696" s="96">
        <v>53561</v>
      </c>
      <c r="G696" s="97">
        <v>41485.7</v>
      </c>
      <c r="H696" s="97">
        <f t="shared" si="20"/>
        <v>77.45505124997666</v>
      </c>
    </row>
    <row r="697" spans="1:8" ht="11.25">
      <c r="A697" s="93">
        <f t="shared" si="21"/>
        <v>687</v>
      </c>
      <c r="B697" s="94" t="s">
        <v>247</v>
      </c>
      <c r="C697" s="95" t="s">
        <v>200</v>
      </c>
      <c r="D697" s="95" t="s">
        <v>198</v>
      </c>
      <c r="E697" s="95"/>
      <c r="F697" s="96">
        <v>53561</v>
      </c>
      <c r="G697" s="97">
        <v>41485.7</v>
      </c>
      <c r="H697" s="97">
        <f t="shared" si="20"/>
        <v>77.45505124997666</v>
      </c>
    </row>
    <row r="698" spans="1:8" ht="22.5">
      <c r="A698" s="93">
        <f t="shared" si="21"/>
        <v>688</v>
      </c>
      <c r="B698" s="94" t="s">
        <v>730</v>
      </c>
      <c r="C698" s="95" t="s">
        <v>200</v>
      </c>
      <c r="D698" s="95" t="s">
        <v>198</v>
      </c>
      <c r="E698" s="95" t="s">
        <v>620</v>
      </c>
      <c r="F698" s="96">
        <v>53561</v>
      </c>
      <c r="G698" s="97">
        <v>41485.7</v>
      </c>
      <c r="H698" s="97">
        <f t="shared" si="20"/>
        <v>77.45505124997666</v>
      </c>
    </row>
    <row r="699" spans="1:8" ht="33.75">
      <c r="A699" s="93">
        <f t="shared" si="21"/>
        <v>689</v>
      </c>
      <c r="B699" s="94" t="s">
        <v>243</v>
      </c>
      <c r="C699" s="95" t="s">
        <v>200</v>
      </c>
      <c r="D699" s="95" t="s">
        <v>198</v>
      </c>
      <c r="E699" s="95" t="s">
        <v>244</v>
      </c>
      <c r="F699" s="96">
        <v>53561</v>
      </c>
      <c r="G699" s="97">
        <v>41485.7</v>
      </c>
      <c r="H699" s="97">
        <f t="shared" si="20"/>
        <v>77.45505124997666</v>
      </c>
    </row>
    <row r="700" spans="1:8" ht="78.75">
      <c r="A700" s="93">
        <f t="shared" si="21"/>
        <v>690</v>
      </c>
      <c r="B700" s="98" t="s">
        <v>731</v>
      </c>
      <c r="C700" s="95" t="s">
        <v>201</v>
      </c>
      <c r="D700" s="95"/>
      <c r="E700" s="95"/>
      <c r="F700" s="96">
        <v>62890</v>
      </c>
      <c r="G700" s="97">
        <v>17659.4</v>
      </c>
      <c r="H700" s="97">
        <f t="shared" si="20"/>
        <v>28.079821911273655</v>
      </c>
    </row>
    <row r="701" spans="1:8" ht="11.25">
      <c r="A701" s="93">
        <f t="shared" si="21"/>
        <v>691</v>
      </c>
      <c r="B701" s="94" t="s">
        <v>46</v>
      </c>
      <c r="C701" s="95" t="s">
        <v>201</v>
      </c>
      <c r="D701" s="95" t="s">
        <v>397</v>
      </c>
      <c r="E701" s="95"/>
      <c r="F701" s="96">
        <v>62890</v>
      </c>
      <c r="G701" s="97">
        <v>17659.4</v>
      </c>
      <c r="H701" s="97">
        <f t="shared" si="20"/>
        <v>28.079821911273655</v>
      </c>
    </row>
    <row r="702" spans="1:8" ht="11.25">
      <c r="A702" s="93">
        <f t="shared" si="21"/>
        <v>692</v>
      </c>
      <c r="B702" s="94" t="s">
        <v>225</v>
      </c>
      <c r="C702" s="95" t="s">
        <v>201</v>
      </c>
      <c r="D702" s="95" t="s">
        <v>47</v>
      </c>
      <c r="E702" s="95"/>
      <c r="F702" s="96">
        <v>62890</v>
      </c>
      <c r="G702" s="97">
        <v>17659.4</v>
      </c>
      <c r="H702" s="97">
        <f t="shared" si="20"/>
        <v>28.079821911273655</v>
      </c>
    </row>
    <row r="703" spans="1:8" ht="22.5">
      <c r="A703" s="93">
        <f t="shared" si="21"/>
        <v>693</v>
      </c>
      <c r="B703" s="94" t="s">
        <v>730</v>
      </c>
      <c r="C703" s="95" t="s">
        <v>201</v>
      </c>
      <c r="D703" s="95" t="s">
        <v>47</v>
      </c>
      <c r="E703" s="95" t="s">
        <v>620</v>
      </c>
      <c r="F703" s="96">
        <v>62890</v>
      </c>
      <c r="G703" s="97">
        <v>17659.4</v>
      </c>
      <c r="H703" s="97">
        <f t="shared" si="20"/>
        <v>28.079821911273655</v>
      </c>
    </row>
    <row r="704" spans="1:8" ht="11.25">
      <c r="A704" s="93">
        <f t="shared" si="21"/>
        <v>694</v>
      </c>
      <c r="B704" s="94" t="s">
        <v>245</v>
      </c>
      <c r="C704" s="95" t="s">
        <v>201</v>
      </c>
      <c r="D704" s="95" t="s">
        <v>47</v>
      </c>
      <c r="E704" s="95" t="s">
        <v>246</v>
      </c>
      <c r="F704" s="96">
        <v>62890</v>
      </c>
      <c r="G704" s="97">
        <v>17659.4</v>
      </c>
      <c r="H704" s="97">
        <f t="shared" si="20"/>
        <v>28.079821911273655</v>
      </c>
    </row>
    <row r="705" spans="1:8" ht="11.25">
      <c r="A705" s="93">
        <f t="shared" si="21"/>
        <v>695</v>
      </c>
      <c r="B705" s="94" t="s">
        <v>186</v>
      </c>
      <c r="C705" s="95" t="s">
        <v>187</v>
      </c>
      <c r="D705" s="95"/>
      <c r="E705" s="95"/>
      <c r="F705" s="96">
        <v>250</v>
      </c>
      <c r="G705" s="97">
        <v>17.4</v>
      </c>
      <c r="H705" s="97">
        <f t="shared" si="20"/>
        <v>6.959999999999999</v>
      </c>
    </row>
    <row r="706" spans="1:8" ht="45">
      <c r="A706" s="93">
        <f t="shared" si="21"/>
        <v>696</v>
      </c>
      <c r="B706" s="94" t="s">
        <v>188</v>
      </c>
      <c r="C706" s="95" t="s">
        <v>189</v>
      </c>
      <c r="D706" s="95"/>
      <c r="E706" s="95"/>
      <c r="F706" s="96">
        <v>250</v>
      </c>
      <c r="G706" s="97">
        <v>17.4</v>
      </c>
      <c r="H706" s="97">
        <f t="shared" si="20"/>
        <v>6.959999999999999</v>
      </c>
    </row>
    <row r="707" spans="1:8" ht="22.5">
      <c r="A707" s="93">
        <f t="shared" si="21"/>
        <v>697</v>
      </c>
      <c r="B707" s="94" t="s">
        <v>190</v>
      </c>
      <c r="C707" s="95" t="s">
        <v>189</v>
      </c>
      <c r="D707" s="95" t="s">
        <v>191</v>
      </c>
      <c r="E707" s="95"/>
      <c r="F707" s="96">
        <v>250</v>
      </c>
      <c r="G707" s="97">
        <v>17.4</v>
      </c>
      <c r="H707" s="97">
        <f t="shared" si="20"/>
        <v>6.959999999999999</v>
      </c>
    </row>
    <row r="708" spans="1:8" ht="11.25">
      <c r="A708" s="93">
        <f t="shared" si="21"/>
        <v>698</v>
      </c>
      <c r="B708" s="94" t="s">
        <v>192</v>
      </c>
      <c r="C708" s="95" t="s">
        <v>189</v>
      </c>
      <c r="D708" s="95" t="s">
        <v>193</v>
      </c>
      <c r="E708" s="95"/>
      <c r="F708" s="96">
        <v>250</v>
      </c>
      <c r="G708" s="97">
        <v>17.4</v>
      </c>
      <c r="H708" s="97">
        <f t="shared" si="20"/>
        <v>6.959999999999999</v>
      </c>
    </row>
    <row r="709" spans="1:8" ht="22.5">
      <c r="A709" s="93">
        <f t="shared" si="21"/>
        <v>699</v>
      </c>
      <c r="B709" s="94" t="s">
        <v>621</v>
      </c>
      <c r="C709" s="95" t="s">
        <v>189</v>
      </c>
      <c r="D709" s="95" t="s">
        <v>193</v>
      </c>
      <c r="E709" s="95" t="s">
        <v>622</v>
      </c>
      <c r="F709" s="96">
        <v>250</v>
      </c>
      <c r="G709" s="97">
        <v>17.4</v>
      </c>
      <c r="H709" s="97">
        <f t="shared" si="20"/>
        <v>6.959999999999999</v>
      </c>
    </row>
    <row r="710" spans="1:8" ht="22.5">
      <c r="A710" s="93">
        <f t="shared" si="21"/>
        <v>700</v>
      </c>
      <c r="B710" s="94" t="s">
        <v>241</v>
      </c>
      <c r="C710" s="95" t="s">
        <v>189</v>
      </c>
      <c r="D710" s="95" t="s">
        <v>193</v>
      </c>
      <c r="E710" s="95" t="s">
        <v>242</v>
      </c>
      <c r="F710" s="96">
        <v>250</v>
      </c>
      <c r="G710" s="97">
        <v>17.4</v>
      </c>
      <c r="H710" s="97">
        <f t="shared" si="20"/>
        <v>6.959999999999999</v>
      </c>
    </row>
    <row r="711" spans="1:8" ht="22.5">
      <c r="A711" s="93">
        <f t="shared" si="21"/>
        <v>701</v>
      </c>
      <c r="B711" s="94" t="s">
        <v>173</v>
      </c>
      <c r="C711" s="95" t="s">
        <v>174</v>
      </c>
      <c r="D711" s="95"/>
      <c r="E711" s="95"/>
      <c r="F711" s="96">
        <v>6166.1</v>
      </c>
      <c r="G711" s="97">
        <f>G712</f>
        <v>3595.4999999999995</v>
      </c>
      <c r="H711" s="97">
        <f t="shared" si="20"/>
        <v>58.3107636917987</v>
      </c>
    </row>
    <row r="712" spans="1:8" ht="67.5">
      <c r="A712" s="93">
        <f t="shared" si="21"/>
        <v>702</v>
      </c>
      <c r="B712" s="94" t="s">
        <v>175</v>
      </c>
      <c r="C712" s="95" t="s">
        <v>176</v>
      </c>
      <c r="D712" s="95"/>
      <c r="E712" s="95"/>
      <c r="F712" s="96">
        <v>6166.1</v>
      </c>
      <c r="G712" s="97">
        <f>G713+G717+G721+G725</f>
        <v>3595.4999999999995</v>
      </c>
      <c r="H712" s="97">
        <f t="shared" si="20"/>
        <v>58.3107636917987</v>
      </c>
    </row>
    <row r="713" spans="1:8" ht="56.25">
      <c r="A713" s="93">
        <f t="shared" si="21"/>
        <v>703</v>
      </c>
      <c r="B713" s="94" t="s">
        <v>512</v>
      </c>
      <c r="C713" s="95" t="s">
        <v>176</v>
      </c>
      <c r="D713" s="95" t="s">
        <v>513</v>
      </c>
      <c r="E713" s="95"/>
      <c r="F713" s="96">
        <v>4346</v>
      </c>
      <c r="G713" s="97">
        <v>3067.2</v>
      </c>
      <c r="H713" s="97">
        <f t="shared" si="20"/>
        <v>70.57524160147261</v>
      </c>
    </row>
    <row r="714" spans="1:8" ht="22.5">
      <c r="A714" s="93">
        <f t="shared" si="21"/>
        <v>704</v>
      </c>
      <c r="B714" s="94" t="s">
        <v>514</v>
      </c>
      <c r="C714" s="95" t="s">
        <v>176</v>
      </c>
      <c r="D714" s="95" t="s">
        <v>291</v>
      </c>
      <c r="E714" s="95"/>
      <c r="F714" s="96">
        <v>4346</v>
      </c>
      <c r="G714" s="97">
        <v>3067.2</v>
      </c>
      <c r="H714" s="97">
        <f t="shared" si="20"/>
        <v>70.57524160147261</v>
      </c>
    </row>
    <row r="715" spans="1:8" ht="11.25">
      <c r="A715" s="93">
        <f t="shared" si="21"/>
        <v>705</v>
      </c>
      <c r="B715" s="94" t="s">
        <v>614</v>
      </c>
      <c r="C715" s="95" t="s">
        <v>176</v>
      </c>
      <c r="D715" s="95" t="s">
        <v>291</v>
      </c>
      <c r="E715" s="95" t="s">
        <v>615</v>
      </c>
      <c r="F715" s="96">
        <v>4346</v>
      </c>
      <c r="G715" s="97">
        <v>3067.2</v>
      </c>
      <c r="H715" s="97">
        <f t="shared" si="20"/>
        <v>70.57524160147261</v>
      </c>
    </row>
    <row r="716" spans="1:8" ht="33.75">
      <c r="A716" s="93">
        <f t="shared" si="21"/>
        <v>706</v>
      </c>
      <c r="B716" s="94" t="s">
        <v>239</v>
      </c>
      <c r="C716" s="95" t="s">
        <v>176</v>
      </c>
      <c r="D716" s="95" t="s">
        <v>291</v>
      </c>
      <c r="E716" s="95" t="s">
        <v>240</v>
      </c>
      <c r="F716" s="96">
        <v>4346</v>
      </c>
      <c r="G716" s="97">
        <v>3067.2</v>
      </c>
      <c r="H716" s="97">
        <f aca="true" t="shared" si="22" ref="H716:H779">G716/F716*100</f>
        <v>70.57524160147261</v>
      </c>
    </row>
    <row r="717" spans="1:8" ht="22.5">
      <c r="A717" s="93">
        <f aca="true" t="shared" si="23" ref="A717:A780">A716+1</f>
        <v>707</v>
      </c>
      <c r="B717" s="94" t="s">
        <v>517</v>
      </c>
      <c r="C717" s="95" t="s">
        <v>176</v>
      </c>
      <c r="D717" s="95" t="s">
        <v>518</v>
      </c>
      <c r="E717" s="95"/>
      <c r="F717" s="96">
        <v>1810.9</v>
      </c>
      <c r="G717" s="97">
        <v>520.1</v>
      </c>
      <c r="H717" s="97">
        <f t="shared" si="22"/>
        <v>28.720525705450328</v>
      </c>
    </row>
    <row r="718" spans="1:8" ht="22.5">
      <c r="A718" s="93">
        <f t="shared" si="23"/>
        <v>708</v>
      </c>
      <c r="B718" s="94" t="s">
        <v>519</v>
      </c>
      <c r="C718" s="95" t="s">
        <v>176</v>
      </c>
      <c r="D718" s="95" t="s">
        <v>520</v>
      </c>
      <c r="E718" s="95"/>
      <c r="F718" s="96">
        <v>1810.9</v>
      </c>
      <c r="G718" s="97">
        <v>520.1</v>
      </c>
      <c r="H718" s="97">
        <f t="shared" si="22"/>
        <v>28.720525705450328</v>
      </c>
    </row>
    <row r="719" spans="1:8" ht="11.25">
      <c r="A719" s="93">
        <f t="shared" si="23"/>
        <v>709</v>
      </c>
      <c r="B719" s="94" t="s">
        <v>614</v>
      </c>
      <c r="C719" s="95" t="s">
        <v>176</v>
      </c>
      <c r="D719" s="95" t="s">
        <v>520</v>
      </c>
      <c r="E719" s="95" t="s">
        <v>615</v>
      </c>
      <c r="F719" s="96">
        <v>1810.9</v>
      </c>
      <c r="G719" s="97">
        <v>520.1</v>
      </c>
      <c r="H719" s="97">
        <f t="shared" si="22"/>
        <v>28.720525705450328</v>
      </c>
    </row>
    <row r="720" spans="1:8" ht="33.75">
      <c r="A720" s="93">
        <f t="shared" si="23"/>
        <v>710</v>
      </c>
      <c r="B720" s="94" t="s">
        <v>239</v>
      </c>
      <c r="C720" s="95" t="s">
        <v>176</v>
      </c>
      <c r="D720" s="95" t="s">
        <v>520</v>
      </c>
      <c r="E720" s="95" t="s">
        <v>240</v>
      </c>
      <c r="F720" s="96">
        <v>1810.9</v>
      </c>
      <c r="G720" s="97">
        <v>520.1</v>
      </c>
      <c r="H720" s="97">
        <f t="shared" si="22"/>
        <v>28.720525705450328</v>
      </c>
    </row>
    <row r="721" spans="1:8" ht="11.25">
      <c r="A721" s="93">
        <f t="shared" si="23"/>
        <v>711</v>
      </c>
      <c r="B721" s="94" t="s">
        <v>109</v>
      </c>
      <c r="C721" s="95" t="s">
        <v>176</v>
      </c>
      <c r="D721" s="95" t="s">
        <v>110</v>
      </c>
      <c r="E721" s="95"/>
      <c r="F721" s="96">
        <v>8.2</v>
      </c>
      <c r="G721" s="97">
        <v>8.2</v>
      </c>
      <c r="H721" s="97">
        <f t="shared" si="22"/>
        <v>100</v>
      </c>
    </row>
    <row r="722" spans="1:8" ht="22.5">
      <c r="A722" s="93">
        <f t="shared" si="23"/>
        <v>712</v>
      </c>
      <c r="B722" s="94" t="s">
        <v>111</v>
      </c>
      <c r="C722" s="95" t="s">
        <v>176</v>
      </c>
      <c r="D722" s="95" t="s">
        <v>112</v>
      </c>
      <c r="E722" s="95"/>
      <c r="F722" s="96">
        <v>8.2</v>
      </c>
      <c r="G722" s="97">
        <v>8.2</v>
      </c>
      <c r="H722" s="97">
        <f t="shared" si="22"/>
        <v>100</v>
      </c>
    </row>
    <row r="723" spans="1:8" ht="11.25">
      <c r="A723" s="93">
        <f t="shared" si="23"/>
        <v>713</v>
      </c>
      <c r="B723" s="94" t="s">
        <v>614</v>
      </c>
      <c r="C723" s="95" t="s">
        <v>176</v>
      </c>
      <c r="D723" s="95" t="s">
        <v>112</v>
      </c>
      <c r="E723" s="95" t="s">
        <v>615</v>
      </c>
      <c r="F723" s="96">
        <v>8.2</v>
      </c>
      <c r="G723" s="97">
        <v>8.2</v>
      </c>
      <c r="H723" s="97">
        <f t="shared" si="22"/>
        <v>100</v>
      </c>
    </row>
    <row r="724" spans="1:8" ht="33.75">
      <c r="A724" s="93">
        <f t="shared" si="23"/>
        <v>714</v>
      </c>
      <c r="B724" s="94" t="s">
        <v>239</v>
      </c>
      <c r="C724" s="95" t="s">
        <v>176</v>
      </c>
      <c r="D724" s="95" t="s">
        <v>112</v>
      </c>
      <c r="E724" s="95" t="s">
        <v>240</v>
      </c>
      <c r="F724" s="96">
        <v>8.2</v>
      </c>
      <c r="G724" s="97">
        <v>8.2</v>
      </c>
      <c r="H724" s="97">
        <f t="shared" si="22"/>
        <v>100</v>
      </c>
    </row>
    <row r="725" spans="1:8" ht="11.25">
      <c r="A725" s="93">
        <f t="shared" si="23"/>
        <v>715</v>
      </c>
      <c r="B725" s="94" t="s">
        <v>549</v>
      </c>
      <c r="C725" s="95" t="s">
        <v>176</v>
      </c>
      <c r="D725" s="95" t="s">
        <v>550</v>
      </c>
      <c r="E725" s="95"/>
      <c r="F725" s="96">
        <v>1</v>
      </c>
      <c r="G725" s="97"/>
      <c r="H725" s="97">
        <f t="shared" si="22"/>
        <v>0</v>
      </c>
    </row>
    <row r="726" spans="1:8" ht="11.25">
      <c r="A726" s="93">
        <f t="shared" si="23"/>
        <v>716</v>
      </c>
      <c r="B726" s="94" t="s">
        <v>551</v>
      </c>
      <c r="C726" s="95" t="s">
        <v>176</v>
      </c>
      <c r="D726" s="95" t="s">
        <v>552</v>
      </c>
      <c r="E726" s="95"/>
      <c r="F726" s="96">
        <v>1</v>
      </c>
      <c r="G726" s="97"/>
      <c r="H726" s="97">
        <f t="shared" si="22"/>
        <v>0</v>
      </c>
    </row>
    <row r="727" spans="1:8" ht="11.25">
      <c r="A727" s="93">
        <f t="shared" si="23"/>
        <v>717</v>
      </c>
      <c r="B727" s="94" t="s">
        <v>614</v>
      </c>
      <c r="C727" s="95" t="s">
        <v>176</v>
      </c>
      <c r="D727" s="95" t="s">
        <v>552</v>
      </c>
      <c r="E727" s="95" t="s">
        <v>615</v>
      </c>
      <c r="F727" s="96">
        <v>1</v>
      </c>
      <c r="G727" s="97"/>
      <c r="H727" s="97">
        <f t="shared" si="22"/>
        <v>0</v>
      </c>
    </row>
    <row r="728" spans="1:8" ht="33.75">
      <c r="A728" s="93">
        <f t="shared" si="23"/>
        <v>718</v>
      </c>
      <c r="B728" s="94" t="s">
        <v>239</v>
      </c>
      <c r="C728" s="95" t="s">
        <v>176</v>
      </c>
      <c r="D728" s="95" t="s">
        <v>552</v>
      </c>
      <c r="E728" s="95" t="s">
        <v>240</v>
      </c>
      <c r="F728" s="96">
        <v>1</v>
      </c>
      <c r="G728" s="97"/>
      <c r="H728" s="97">
        <f t="shared" si="22"/>
        <v>0</v>
      </c>
    </row>
    <row r="729" spans="1:8" ht="32.25">
      <c r="A729" s="93">
        <f t="shared" si="23"/>
        <v>719</v>
      </c>
      <c r="B729" s="90" t="s">
        <v>25</v>
      </c>
      <c r="C729" s="91" t="s">
        <v>26</v>
      </c>
      <c r="D729" s="91"/>
      <c r="E729" s="91"/>
      <c r="F729" s="103">
        <v>950</v>
      </c>
      <c r="G729" s="92">
        <f>G730</f>
        <v>269.9</v>
      </c>
      <c r="H729" s="92">
        <f t="shared" si="22"/>
        <v>28.41052631578947</v>
      </c>
    </row>
    <row r="730" spans="1:8" ht="11.25">
      <c r="A730" s="93">
        <f t="shared" si="23"/>
        <v>720</v>
      </c>
      <c r="B730" s="94" t="s">
        <v>533</v>
      </c>
      <c r="C730" s="95" t="s">
        <v>27</v>
      </c>
      <c r="D730" s="95"/>
      <c r="E730" s="95"/>
      <c r="F730" s="97">
        <f>F731+F736+F741+F746</f>
        <v>950</v>
      </c>
      <c r="G730" s="97">
        <f>G731+G736+G741+G746</f>
        <v>269.9</v>
      </c>
      <c r="H730" s="97">
        <f t="shared" si="22"/>
        <v>28.41052631578947</v>
      </c>
    </row>
    <row r="731" spans="1:8" ht="56.25">
      <c r="A731" s="93">
        <f t="shared" si="23"/>
        <v>721</v>
      </c>
      <c r="B731" s="94" t="s">
        <v>28</v>
      </c>
      <c r="C731" s="95" t="s">
        <v>29</v>
      </c>
      <c r="D731" s="95"/>
      <c r="E731" s="95"/>
      <c r="F731" s="96">
        <v>820</v>
      </c>
      <c r="G731" s="97">
        <v>230.2</v>
      </c>
      <c r="H731" s="97">
        <f t="shared" si="22"/>
        <v>28.073170731707314</v>
      </c>
    </row>
    <row r="732" spans="1:8" ht="22.5">
      <c r="A732" s="93">
        <f t="shared" si="23"/>
        <v>722</v>
      </c>
      <c r="B732" s="94" t="s">
        <v>517</v>
      </c>
      <c r="C732" s="95" t="s">
        <v>29</v>
      </c>
      <c r="D732" s="95" t="s">
        <v>518</v>
      </c>
      <c r="E732" s="95"/>
      <c r="F732" s="96">
        <v>820</v>
      </c>
      <c r="G732" s="97">
        <v>230.2</v>
      </c>
      <c r="H732" s="97">
        <f t="shared" si="22"/>
        <v>28.073170731707314</v>
      </c>
    </row>
    <row r="733" spans="1:8" ht="22.5">
      <c r="A733" s="93">
        <f t="shared" si="23"/>
        <v>723</v>
      </c>
      <c r="B733" s="94" t="s">
        <v>519</v>
      </c>
      <c r="C733" s="95" t="s">
        <v>29</v>
      </c>
      <c r="D733" s="95" t="s">
        <v>520</v>
      </c>
      <c r="E733" s="95"/>
      <c r="F733" s="96">
        <v>820</v>
      </c>
      <c r="G733" s="97">
        <v>230.2</v>
      </c>
      <c r="H733" s="97">
        <f t="shared" si="22"/>
        <v>28.073170731707314</v>
      </c>
    </row>
    <row r="734" spans="1:8" ht="11.25">
      <c r="A734" s="93">
        <f t="shared" si="23"/>
        <v>724</v>
      </c>
      <c r="B734" s="94" t="s">
        <v>613</v>
      </c>
      <c r="C734" s="95" t="s">
        <v>29</v>
      </c>
      <c r="D734" s="95" t="s">
        <v>520</v>
      </c>
      <c r="E734" s="95" t="s">
        <v>445</v>
      </c>
      <c r="F734" s="96">
        <v>820</v>
      </c>
      <c r="G734" s="97">
        <v>230.2</v>
      </c>
      <c r="H734" s="97">
        <f t="shared" si="22"/>
        <v>28.073170731707314</v>
      </c>
    </row>
    <row r="735" spans="1:8" ht="11.25">
      <c r="A735" s="93">
        <f t="shared" si="23"/>
        <v>725</v>
      </c>
      <c r="B735" s="94" t="s">
        <v>450</v>
      </c>
      <c r="C735" s="95" t="s">
        <v>29</v>
      </c>
      <c r="D735" s="95" t="s">
        <v>520</v>
      </c>
      <c r="E735" s="95" t="s">
        <v>451</v>
      </c>
      <c r="F735" s="96">
        <v>820</v>
      </c>
      <c r="G735" s="97">
        <v>230.2</v>
      </c>
      <c r="H735" s="97">
        <f t="shared" si="22"/>
        <v>28.073170731707314</v>
      </c>
    </row>
    <row r="736" spans="1:8" ht="45">
      <c r="A736" s="93">
        <f t="shared" si="23"/>
        <v>726</v>
      </c>
      <c r="B736" s="94" t="s">
        <v>30</v>
      </c>
      <c r="C736" s="95" t="s">
        <v>31</v>
      </c>
      <c r="D736" s="95"/>
      <c r="E736" s="95"/>
      <c r="F736" s="96">
        <v>20</v>
      </c>
      <c r="G736" s="97"/>
      <c r="H736" s="97">
        <f t="shared" si="22"/>
        <v>0</v>
      </c>
    </row>
    <row r="737" spans="1:8" ht="22.5">
      <c r="A737" s="93">
        <f t="shared" si="23"/>
        <v>727</v>
      </c>
      <c r="B737" s="94" t="s">
        <v>517</v>
      </c>
      <c r="C737" s="95" t="s">
        <v>31</v>
      </c>
      <c r="D737" s="95" t="s">
        <v>518</v>
      </c>
      <c r="E737" s="95"/>
      <c r="F737" s="96">
        <v>20</v>
      </c>
      <c r="G737" s="97"/>
      <c r="H737" s="97">
        <f t="shared" si="22"/>
        <v>0</v>
      </c>
    </row>
    <row r="738" spans="1:8" ht="22.5">
      <c r="A738" s="93">
        <f t="shared" si="23"/>
        <v>728</v>
      </c>
      <c r="B738" s="94" t="s">
        <v>519</v>
      </c>
      <c r="C738" s="95" t="s">
        <v>31</v>
      </c>
      <c r="D738" s="95" t="s">
        <v>520</v>
      </c>
      <c r="E738" s="95"/>
      <c r="F738" s="96">
        <v>20</v>
      </c>
      <c r="G738" s="97"/>
      <c r="H738" s="97">
        <f t="shared" si="22"/>
        <v>0</v>
      </c>
    </row>
    <row r="739" spans="1:8" ht="11.25">
      <c r="A739" s="93">
        <f t="shared" si="23"/>
        <v>729</v>
      </c>
      <c r="B739" s="94" t="s">
        <v>613</v>
      </c>
      <c r="C739" s="95" t="s">
        <v>31</v>
      </c>
      <c r="D739" s="95" t="s">
        <v>520</v>
      </c>
      <c r="E739" s="95" t="s">
        <v>445</v>
      </c>
      <c r="F739" s="96">
        <v>20</v>
      </c>
      <c r="G739" s="97"/>
      <c r="H739" s="97">
        <f t="shared" si="22"/>
        <v>0</v>
      </c>
    </row>
    <row r="740" spans="1:8" ht="11.25">
      <c r="A740" s="93">
        <f t="shared" si="23"/>
        <v>730</v>
      </c>
      <c r="B740" s="94" t="s">
        <v>450</v>
      </c>
      <c r="C740" s="95" t="s">
        <v>31</v>
      </c>
      <c r="D740" s="95" t="s">
        <v>520</v>
      </c>
      <c r="E740" s="95" t="s">
        <v>451</v>
      </c>
      <c r="F740" s="96">
        <v>20</v>
      </c>
      <c r="G740" s="97"/>
      <c r="H740" s="97">
        <f t="shared" si="22"/>
        <v>0</v>
      </c>
    </row>
    <row r="741" spans="1:8" ht="45">
      <c r="A741" s="93">
        <f t="shared" si="23"/>
        <v>731</v>
      </c>
      <c r="B741" s="94" t="s">
        <v>32</v>
      </c>
      <c r="C741" s="95" t="s">
        <v>33</v>
      </c>
      <c r="D741" s="95"/>
      <c r="E741" s="95"/>
      <c r="F741" s="96">
        <v>10</v>
      </c>
      <c r="G741" s="97">
        <v>10</v>
      </c>
      <c r="H741" s="97">
        <f t="shared" si="22"/>
        <v>100</v>
      </c>
    </row>
    <row r="742" spans="1:8" ht="22.5">
      <c r="A742" s="93">
        <f t="shared" si="23"/>
        <v>732</v>
      </c>
      <c r="B742" s="94" t="s">
        <v>517</v>
      </c>
      <c r="C742" s="95" t="s">
        <v>33</v>
      </c>
      <c r="D742" s="95" t="s">
        <v>518</v>
      </c>
      <c r="E742" s="95"/>
      <c r="F742" s="96">
        <v>10</v>
      </c>
      <c r="G742" s="97">
        <v>10</v>
      </c>
      <c r="H742" s="97">
        <f t="shared" si="22"/>
        <v>100</v>
      </c>
    </row>
    <row r="743" spans="1:8" ht="22.5">
      <c r="A743" s="93">
        <f t="shared" si="23"/>
        <v>733</v>
      </c>
      <c r="B743" s="94" t="s">
        <v>519</v>
      </c>
      <c r="C743" s="95" t="s">
        <v>33</v>
      </c>
      <c r="D743" s="95" t="s">
        <v>520</v>
      </c>
      <c r="E743" s="95"/>
      <c r="F743" s="96">
        <v>10</v>
      </c>
      <c r="G743" s="97">
        <v>10</v>
      </c>
      <c r="H743" s="97">
        <f t="shared" si="22"/>
        <v>100</v>
      </c>
    </row>
    <row r="744" spans="1:8" ht="11.25">
      <c r="A744" s="93">
        <f t="shared" si="23"/>
        <v>734</v>
      </c>
      <c r="B744" s="94" t="s">
        <v>613</v>
      </c>
      <c r="C744" s="95" t="s">
        <v>33</v>
      </c>
      <c r="D744" s="95" t="s">
        <v>520</v>
      </c>
      <c r="E744" s="95" t="s">
        <v>445</v>
      </c>
      <c r="F744" s="96">
        <v>10</v>
      </c>
      <c r="G744" s="97"/>
      <c r="H744" s="97">
        <f t="shared" si="22"/>
        <v>0</v>
      </c>
    </row>
    <row r="745" spans="1:8" ht="11.25">
      <c r="A745" s="93">
        <f t="shared" si="23"/>
        <v>735</v>
      </c>
      <c r="B745" s="94" t="s">
        <v>450</v>
      </c>
      <c r="C745" s="95" t="s">
        <v>33</v>
      </c>
      <c r="D745" s="95" t="s">
        <v>520</v>
      </c>
      <c r="E745" s="95" t="s">
        <v>451</v>
      </c>
      <c r="F745" s="96">
        <v>10</v>
      </c>
      <c r="G745" s="97">
        <v>10</v>
      </c>
      <c r="H745" s="97">
        <f t="shared" si="22"/>
        <v>100</v>
      </c>
    </row>
    <row r="746" spans="1:8" ht="67.5">
      <c r="A746" s="93">
        <f t="shared" si="23"/>
        <v>736</v>
      </c>
      <c r="B746" s="94" t="s">
        <v>34</v>
      </c>
      <c r="C746" s="95" t="s">
        <v>35</v>
      </c>
      <c r="D746" s="95"/>
      <c r="E746" s="95"/>
      <c r="F746" s="96">
        <v>100</v>
      </c>
      <c r="G746" s="97">
        <v>29.7</v>
      </c>
      <c r="H746" s="97">
        <f t="shared" si="22"/>
        <v>29.7</v>
      </c>
    </row>
    <row r="747" spans="1:8" ht="22.5">
      <c r="A747" s="93">
        <f t="shared" si="23"/>
        <v>737</v>
      </c>
      <c r="B747" s="94" t="s">
        <v>517</v>
      </c>
      <c r="C747" s="95" t="s">
        <v>35</v>
      </c>
      <c r="D747" s="95" t="s">
        <v>518</v>
      </c>
      <c r="E747" s="95"/>
      <c r="F747" s="96">
        <v>100</v>
      </c>
      <c r="G747" s="97">
        <v>29.7</v>
      </c>
      <c r="H747" s="97">
        <f t="shared" si="22"/>
        <v>29.7</v>
      </c>
    </row>
    <row r="748" spans="1:8" ht="22.5">
      <c r="A748" s="93">
        <f t="shared" si="23"/>
        <v>738</v>
      </c>
      <c r="B748" s="94" t="s">
        <v>519</v>
      </c>
      <c r="C748" s="95" t="s">
        <v>35</v>
      </c>
      <c r="D748" s="95" t="s">
        <v>520</v>
      </c>
      <c r="E748" s="95"/>
      <c r="F748" s="96">
        <v>100</v>
      </c>
      <c r="G748" s="97">
        <v>29.7</v>
      </c>
      <c r="H748" s="97">
        <f t="shared" si="22"/>
        <v>29.7</v>
      </c>
    </row>
    <row r="749" spans="1:8" ht="11.25">
      <c r="A749" s="93">
        <f t="shared" si="23"/>
        <v>739</v>
      </c>
      <c r="B749" s="94" t="s">
        <v>613</v>
      </c>
      <c r="C749" s="95" t="s">
        <v>35</v>
      </c>
      <c r="D749" s="95" t="s">
        <v>520</v>
      </c>
      <c r="E749" s="95" t="s">
        <v>445</v>
      </c>
      <c r="F749" s="96">
        <v>100</v>
      </c>
      <c r="G749" s="97">
        <v>29.7</v>
      </c>
      <c r="H749" s="97">
        <f t="shared" si="22"/>
        <v>29.7</v>
      </c>
    </row>
    <row r="750" spans="1:8" ht="11.25">
      <c r="A750" s="93">
        <f t="shared" si="23"/>
        <v>740</v>
      </c>
      <c r="B750" s="94" t="s">
        <v>450</v>
      </c>
      <c r="C750" s="95" t="s">
        <v>35</v>
      </c>
      <c r="D750" s="95" t="s">
        <v>520</v>
      </c>
      <c r="E750" s="95" t="s">
        <v>451</v>
      </c>
      <c r="F750" s="96">
        <v>100</v>
      </c>
      <c r="G750" s="97">
        <v>29.7</v>
      </c>
      <c r="H750" s="97">
        <f t="shared" si="22"/>
        <v>29.7</v>
      </c>
    </row>
    <row r="751" spans="1:11" ht="22.5">
      <c r="A751" s="93">
        <f t="shared" si="23"/>
        <v>741</v>
      </c>
      <c r="B751" s="94" t="s">
        <v>506</v>
      </c>
      <c r="C751" s="95" t="s">
        <v>507</v>
      </c>
      <c r="D751" s="95"/>
      <c r="E751" s="95"/>
      <c r="F751" s="97">
        <f>F752</f>
        <v>2923.5</v>
      </c>
      <c r="G751" s="97">
        <f>G752</f>
        <v>1671.6999999999998</v>
      </c>
      <c r="H751" s="97">
        <f t="shared" si="22"/>
        <v>57.181460578074216</v>
      </c>
      <c r="K751" s="104"/>
    </row>
    <row r="752" spans="1:8" ht="21.75">
      <c r="A752" s="93">
        <f t="shared" si="23"/>
        <v>742</v>
      </c>
      <c r="B752" s="90" t="s">
        <v>508</v>
      </c>
      <c r="C752" s="91" t="s">
        <v>509</v>
      </c>
      <c r="D752" s="91"/>
      <c r="E752" s="91"/>
      <c r="F752" s="92">
        <f>F753+F762+F771</f>
        <v>2923.5</v>
      </c>
      <c r="G752" s="92">
        <f>G753+G762+G771</f>
        <v>1671.6999999999998</v>
      </c>
      <c r="H752" s="92">
        <f t="shared" si="22"/>
        <v>57.181460578074216</v>
      </c>
    </row>
    <row r="753" spans="1:8" ht="33.75">
      <c r="A753" s="93">
        <f t="shared" si="23"/>
        <v>743</v>
      </c>
      <c r="B753" s="94" t="s">
        <v>510</v>
      </c>
      <c r="C753" s="95" t="s">
        <v>511</v>
      </c>
      <c r="D753" s="95"/>
      <c r="E753" s="95"/>
      <c r="F753" s="96">
        <v>939.5</v>
      </c>
      <c r="G753" s="97">
        <f>G754+G758</f>
        <v>570.8</v>
      </c>
      <c r="H753" s="97">
        <f t="shared" si="22"/>
        <v>60.75572112825971</v>
      </c>
    </row>
    <row r="754" spans="1:8" ht="56.25">
      <c r="A754" s="93">
        <f t="shared" si="23"/>
        <v>744</v>
      </c>
      <c r="B754" s="94" t="s">
        <v>512</v>
      </c>
      <c r="C754" s="95" t="s">
        <v>511</v>
      </c>
      <c r="D754" s="95" t="s">
        <v>513</v>
      </c>
      <c r="E754" s="95"/>
      <c r="F754" s="96">
        <v>937.1</v>
      </c>
      <c r="G754" s="97">
        <v>570.8</v>
      </c>
      <c r="H754" s="97">
        <f t="shared" si="22"/>
        <v>60.91132216412335</v>
      </c>
    </row>
    <row r="755" spans="1:8" ht="22.5">
      <c r="A755" s="93">
        <f t="shared" si="23"/>
        <v>745</v>
      </c>
      <c r="B755" s="94" t="s">
        <v>514</v>
      </c>
      <c r="C755" s="95" t="s">
        <v>511</v>
      </c>
      <c r="D755" s="95" t="s">
        <v>291</v>
      </c>
      <c r="E755" s="95"/>
      <c r="F755" s="96">
        <v>937.1</v>
      </c>
      <c r="G755" s="97">
        <v>570.8</v>
      </c>
      <c r="H755" s="97">
        <f t="shared" si="22"/>
        <v>60.91132216412335</v>
      </c>
    </row>
    <row r="756" spans="1:8" ht="11.25">
      <c r="A756" s="93">
        <f t="shared" si="23"/>
        <v>746</v>
      </c>
      <c r="B756" s="94" t="s">
        <v>614</v>
      </c>
      <c r="C756" s="95" t="s">
        <v>511</v>
      </c>
      <c r="D756" s="95" t="s">
        <v>291</v>
      </c>
      <c r="E756" s="95" t="s">
        <v>615</v>
      </c>
      <c r="F756" s="96">
        <v>937.1</v>
      </c>
      <c r="G756" s="97">
        <v>570.8</v>
      </c>
      <c r="H756" s="97">
        <f t="shared" si="22"/>
        <v>60.91132216412335</v>
      </c>
    </row>
    <row r="757" spans="1:8" ht="33.75">
      <c r="A757" s="93">
        <f t="shared" si="23"/>
        <v>747</v>
      </c>
      <c r="B757" s="94" t="s">
        <v>395</v>
      </c>
      <c r="C757" s="95" t="s">
        <v>511</v>
      </c>
      <c r="D757" s="95" t="s">
        <v>291</v>
      </c>
      <c r="E757" s="95" t="s">
        <v>396</v>
      </c>
      <c r="F757" s="96">
        <v>937.1</v>
      </c>
      <c r="G757" s="97">
        <v>570.8</v>
      </c>
      <c r="H757" s="97">
        <f t="shared" si="22"/>
        <v>60.91132216412335</v>
      </c>
    </row>
    <row r="758" spans="1:8" ht="22.5">
      <c r="A758" s="93">
        <f t="shared" si="23"/>
        <v>748</v>
      </c>
      <c r="B758" s="94" t="s">
        <v>517</v>
      </c>
      <c r="C758" s="95" t="s">
        <v>511</v>
      </c>
      <c r="D758" s="95" t="s">
        <v>518</v>
      </c>
      <c r="E758" s="95"/>
      <c r="F758" s="96">
        <v>2.4</v>
      </c>
      <c r="G758" s="97"/>
      <c r="H758" s="97">
        <f t="shared" si="22"/>
        <v>0</v>
      </c>
    </row>
    <row r="759" spans="1:8" ht="22.5">
      <c r="A759" s="93">
        <f t="shared" si="23"/>
        <v>749</v>
      </c>
      <c r="B759" s="94" t="s">
        <v>519</v>
      </c>
      <c r="C759" s="95" t="s">
        <v>511</v>
      </c>
      <c r="D759" s="95" t="s">
        <v>520</v>
      </c>
      <c r="E759" s="95"/>
      <c r="F759" s="96">
        <v>2.4</v>
      </c>
      <c r="G759" s="97"/>
      <c r="H759" s="97">
        <f t="shared" si="22"/>
        <v>0</v>
      </c>
    </row>
    <row r="760" spans="1:8" ht="11.25">
      <c r="A760" s="93">
        <f t="shared" si="23"/>
        <v>750</v>
      </c>
      <c r="B760" s="94" t="s">
        <v>614</v>
      </c>
      <c r="C760" s="95" t="s">
        <v>511</v>
      </c>
      <c r="D760" s="95" t="s">
        <v>520</v>
      </c>
      <c r="E760" s="95" t="s">
        <v>615</v>
      </c>
      <c r="F760" s="96">
        <v>2.4</v>
      </c>
      <c r="G760" s="97"/>
      <c r="H760" s="97">
        <f t="shared" si="22"/>
        <v>0</v>
      </c>
    </row>
    <row r="761" spans="1:8" ht="33.75">
      <c r="A761" s="93">
        <f t="shared" si="23"/>
        <v>751</v>
      </c>
      <c r="B761" s="94" t="s">
        <v>395</v>
      </c>
      <c r="C761" s="95" t="s">
        <v>511</v>
      </c>
      <c r="D761" s="95" t="s">
        <v>520</v>
      </c>
      <c r="E761" s="95" t="s">
        <v>396</v>
      </c>
      <c r="F761" s="96">
        <v>2.4</v>
      </c>
      <c r="G761" s="97"/>
      <c r="H761" s="97">
        <f t="shared" si="22"/>
        <v>0</v>
      </c>
    </row>
    <row r="762" spans="1:8" ht="33.75">
      <c r="A762" s="93">
        <f t="shared" si="23"/>
        <v>752</v>
      </c>
      <c r="B762" s="94" t="s">
        <v>515</v>
      </c>
      <c r="C762" s="95" t="s">
        <v>516</v>
      </c>
      <c r="D762" s="95"/>
      <c r="E762" s="95"/>
      <c r="F762" s="97">
        <f>F763+F767</f>
        <v>1365.4</v>
      </c>
      <c r="G762" s="97">
        <f>G763+G767</f>
        <v>796.8</v>
      </c>
      <c r="H762" s="97">
        <f t="shared" si="22"/>
        <v>58.35652556027537</v>
      </c>
    </row>
    <row r="763" spans="1:8" ht="56.25">
      <c r="A763" s="93">
        <f t="shared" si="23"/>
        <v>753</v>
      </c>
      <c r="B763" s="94" t="s">
        <v>512</v>
      </c>
      <c r="C763" s="95" t="s">
        <v>516</v>
      </c>
      <c r="D763" s="95" t="s">
        <v>513</v>
      </c>
      <c r="E763" s="95"/>
      <c r="F763" s="96">
        <v>842.6</v>
      </c>
      <c r="G763" s="97">
        <v>508.9</v>
      </c>
      <c r="H763" s="97">
        <f t="shared" si="22"/>
        <v>60.396392119629716</v>
      </c>
    </row>
    <row r="764" spans="1:8" ht="22.5">
      <c r="A764" s="93">
        <f t="shared" si="23"/>
        <v>754</v>
      </c>
      <c r="B764" s="94" t="s">
        <v>514</v>
      </c>
      <c r="C764" s="95" t="s">
        <v>516</v>
      </c>
      <c r="D764" s="95" t="s">
        <v>291</v>
      </c>
      <c r="E764" s="95"/>
      <c r="F764" s="96">
        <v>842.6</v>
      </c>
      <c r="G764" s="97">
        <v>508.9</v>
      </c>
      <c r="H764" s="97">
        <f t="shared" si="22"/>
        <v>60.396392119629716</v>
      </c>
    </row>
    <row r="765" spans="1:8" ht="11.25">
      <c r="A765" s="93">
        <f t="shared" si="23"/>
        <v>755</v>
      </c>
      <c r="B765" s="94" t="s">
        <v>614</v>
      </c>
      <c r="C765" s="95" t="s">
        <v>516</v>
      </c>
      <c r="D765" s="95" t="s">
        <v>291</v>
      </c>
      <c r="E765" s="95" t="s">
        <v>615</v>
      </c>
      <c r="F765" s="96">
        <v>842.6</v>
      </c>
      <c r="G765" s="97">
        <v>508.9</v>
      </c>
      <c r="H765" s="97">
        <f t="shared" si="22"/>
        <v>60.396392119629716</v>
      </c>
    </row>
    <row r="766" spans="1:8" ht="45">
      <c r="A766" s="93">
        <f t="shared" si="23"/>
        <v>756</v>
      </c>
      <c r="B766" s="94" t="s">
        <v>398</v>
      </c>
      <c r="C766" s="95" t="s">
        <v>516</v>
      </c>
      <c r="D766" s="95" t="s">
        <v>291</v>
      </c>
      <c r="E766" s="95" t="s">
        <v>399</v>
      </c>
      <c r="F766" s="96">
        <v>842.6</v>
      </c>
      <c r="G766" s="97">
        <v>508.9</v>
      </c>
      <c r="H766" s="97">
        <f t="shared" si="22"/>
        <v>60.396392119629716</v>
      </c>
    </row>
    <row r="767" spans="1:8" ht="22.5">
      <c r="A767" s="93">
        <f t="shared" si="23"/>
        <v>757</v>
      </c>
      <c r="B767" s="94" t="s">
        <v>517</v>
      </c>
      <c r="C767" s="95" t="s">
        <v>516</v>
      </c>
      <c r="D767" s="95" t="s">
        <v>518</v>
      </c>
      <c r="E767" s="95"/>
      <c r="F767" s="96">
        <v>522.8</v>
      </c>
      <c r="G767" s="97">
        <v>287.9</v>
      </c>
      <c r="H767" s="97">
        <f t="shared" si="22"/>
        <v>55.06885998469778</v>
      </c>
    </row>
    <row r="768" spans="1:8" ht="22.5">
      <c r="A768" s="93">
        <f t="shared" si="23"/>
        <v>758</v>
      </c>
      <c r="B768" s="94" t="s">
        <v>519</v>
      </c>
      <c r="C768" s="95" t="s">
        <v>516</v>
      </c>
      <c r="D768" s="95" t="s">
        <v>520</v>
      </c>
      <c r="E768" s="95"/>
      <c r="F768" s="96">
        <v>522.8</v>
      </c>
      <c r="G768" s="97">
        <v>287.9</v>
      </c>
      <c r="H768" s="97">
        <f t="shared" si="22"/>
        <v>55.06885998469778</v>
      </c>
    </row>
    <row r="769" spans="1:8" ht="11.25">
      <c r="A769" s="93">
        <f t="shared" si="23"/>
        <v>759</v>
      </c>
      <c r="B769" s="94" t="s">
        <v>614</v>
      </c>
      <c r="C769" s="95" t="s">
        <v>516</v>
      </c>
      <c r="D769" s="95" t="s">
        <v>520</v>
      </c>
      <c r="E769" s="95" t="s">
        <v>615</v>
      </c>
      <c r="F769" s="96">
        <v>522.8</v>
      </c>
      <c r="G769" s="97">
        <v>287.9</v>
      </c>
      <c r="H769" s="97">
        <f t="shared" si="22"/>
        <v>55.06885998469778</v>
      </c>
    </row>
    <row r="770" spans="1:8" ht="45">
      <c r="A770" s="93">
        <f t="shared" si="23"/>
        <v>760</v>
      </c>
      <c r="B770" s="94" t="s">
        <v>398</v>
      </c>
      <c r="C770" s="95" t="s">
        <v>516</v>
      </c>
      <c r="D770" s="95" t="s">
        <v>520</v>
      </c>
      <c r="E770" s="95" t="s">
        <v>399</v>
      </c>
      <c r="F770" s="96">
        <v>522.8</v>
      </c>
      <c r="G770" s="97">
        <v>287.9</v>
      </c>
      <c r="H770" s="97">
        <f t="shared" si="22"/>
        <v>55.06885998469778</v>
      </c>
    </row>
    <row r="771" spans="1:8" ht="33.75">
      <c r="A771" s="93">
        <f t="shared" si="23"/>
        <v>761</v>
      </c>
      <c r="B771" s="94" t="s">
        <v>521</v>
      </c>
      <c r="C771" s="95" t="s">
        <v>522</v>
      </c>
      <c r="D771" s="95"/>
      <c r="E771" s="95"/>
      <c r="F771" s="96">
        <v>618.6</v>
      </c>
      <c r="G771" s="97">
        <f>G772+G776</f>
        <v>304.1</v>
      </c>
      <c r="H771" s="97">
        <f t="shared" si="22"/>
        <v>49.159392175881024</v>
      </c>
    </row>
    <row r="772" spans="1:8" ht="56.25">
      <c r="A772" s="93">
        <f t="shared" si="23"/>
        <v>762</v>
      </c>
      <c r="B772" s="94" t="s">
        <v>512</v>
      </c>
      <c r="C772" s="95" t="s">
        <v>522</v>
      </c>
      <c r="D772" s="95" t="s">
        <v>513</v>
      </c>
      <c r="E772" s="95"/>
      <c r="F772" s="96">
        <v>582.6</v>
      </c>
      <c r="G772" s="97">
        <v>304.1</v>
      </c>
      <c r="H772" s="97">
        <f t="shared" si="22"/>
        <v>52.197047717130104</v>
      </c>
    </row>
    <row r="773" spans="1:8" ht="22.5">
      <c r="A773" s="93">
        <f t="shared" si="23"/>
        <v>763</v>
      </c>
      <c r="B773" s="94" t="s">
        <v>514</v>
      </c>
      <c r="C773" s="95" t="s">
        <v>522</v>
      </c>
      <c r="D773" s="95" t="s">
        <v>291</v>
      </c>
      <c r="E773" s="95"/>
      <c r="F773" s="96">
        <v>582.6</v>
      </c>
      <c r="G773" s="97">
        <v>304.1</v>
      </c>
      <c r="H773" s="97">
        <f t="shared" si="22"/>
        <v>52.197047717130104</v>
      </c>
    </row>
    <row r="774" spans="1:8" ht="11.25">
      <c r="A774" s="93">
        <f t="shared" si="23"/>
        <v>764</v>
      </c>
      <c r="B774" s="94" t="s">
        <v>614</v>
      </c>
      <c r="C774" s="95" t="s">
        <v>522</v>
      </c>
      <c r="D774" s="95" t="s">
        <v>291</v>
      </c>
      <c r="E774" s="95" t="s">
        <v>615</v>
      </c>
      <c r="F774" s="96">
        <v>582.6</v>
      </c>
      <c r="G774" s="97">
        <v>304.1</v>
      </c>
      <c r="H774" s="97">
        <f t="shared" si="22"/>
        <v>52.197047717130104</v>
      </c>
    </row>
    <row r="775" spans="1:8" ht="33.75">
      <c r="A775" s="93">
        <f t="shared" si="23"/>
        <v>765</v>
      </c>
      <c r="B775" s="94" t="s">
        <v>239</v>
      </c>
      <c r="C775" s="95" t="s">
        <v>522</v>
      </c>
      <c r="D775" s="95" t="s">
        <v>291</v>
      </c>
      <c r="E775" s="95" t="s">
        <v>240</v>
      </c>
      <c r="F775" s="96">
        <v>582.6</v>
      </c>
      <c r="G775" s="97">
        <v>304.1</v>
      </c>
      <c r="H775" s="97">
        <f t="shared" si="22"/>
        <v>52.197047717130104</v>
      </c>
    </row>
    <row r="776" spans="1:8" ht="22.5">
      <c r="A776" s="93">
        <f t="shared" si="23"/>
        <v>766</v>
      </c>
      <c r="B776" s="94" t="s">
        <v>517</v>
      </c>
      <c r="C776" s="95" t="s">
        <v>522</v>
      </c>
      <c r="D776" s="95" t="s">
        <v>518</v>
      </c>
      <c r="E776" s="95"/>
      <c r="F776" s="96">
        <v>36</v>
      </c>
      <c r="G776" s="97"/>
      <c r="H776" s="97">
        <f t="shared" si="22"/>
        <v>0</v>
      </c>
    </row>
    <row r="777" spans="1:8" ht="22.5">
      <c r="A777" s="93">
        <f t="shared" si="23"/>
        <v>767</v>
      </c>
      <c r="B777" s="94" t="s">
        <v>519</v>
      </c>
      <c r="C777" s="95" t="s">
        <v>522</v>
      </c>
      <c r="D777" s="95" t="s">
        <v>520</v>
      </c>
      <c r="E777" s="95"/>
      <c r="F777" s="96">
        <v>36</v>
      </c>
      <c r="G777" s="97"/>
      <c r="H777" s="97">
        <f t="shared" si="22"/>
        <v>0</v>
      </c>
    </row>
    <row r="778" spans="1:8" ht="11.25">
      <c r="A778" s="93">
        <f t="shared" si="23"/>
        <v>768</v>
      </c>
      <c r="B778" s="94" t="s">
        <v>614</v>
      </c>
      <c r="C778" s="95" t="s">
        <v>522</v>
      </c>
      <c r="D778" s="95" t="s">
        <v>520</v>
      </c>
      <c r="E778" s="95" t="s">
        <v>615</v>
      </c>
      <c r="F778" s="96">
        <v>36</v>
      </c>
      <c r="G778" s="97"/>
      <c r="H778" s="97">
        <f t="shared" si="22"/>
        <v>0</v>
      </c>
    </row>
    <row r="779" spans="1:8" ht="33.75">
      <c r="A779" s="93">
        <f t="shared" si="23"/>
        <v>769</v>
      </c>
      <c r="B779" s="94" t="s">
        <v>239</v>
      </c>
      <c r="C779" s="95" t="s">
        <v>522</v>
      </c>
      <c r="D779" s="95" t="s">
        <v>520</v>
      </c>
      <c r="E779" s="95" t="s">
        <v>240</v>
      </c>
      <c r="F779" s="96">
        <v>36</v>
      </c>
      <c r="G779" s="97"/>
      <c r="H779" s="97">
        <f t="shared" si="22"/>
        <v>0</v>
      </c>
    </row>
    <row r="780" spans="1:8" ht="22.5">
      <c r="A780" s="93">
        <f t="shared" si="23"/>
        <v>770</v>
      </c>
      <c r="B780" s="94" t="s">
        <v>539</v>
      </c>
      <c r="C780" s="95" t="s">
        <v>540</v>
      </c>
      <c r="D780" s="95"/>
      <c r="E780" s="95"/>
      <c r="F780" s="96">
        <v>58936.3</v>
      </c>
      <c r="G780" s="97">
        <f>G781+G848</f>
        <v>19109.399999999998</v>
      </c>
      <c r="H780" s="97">
        <f aca="true" t="shared" si="24" ref="H780:H843">G780/F780*100</f>
        <v>32.42382029411415</v>
      </c>
    </row>
    <row r="781" spans="1:8" ht="21.75">
      <c r="A781" s="93">
        <f aca="true" t="shared" si="25" ref="A781:A844">A780+1</f>
        <v>771</v>
      </c>
      <c r="B781" s="90" t="s">
        <v>541</v>
      </c>
      <c r="C781" s="91" t="s">
        <v>542</v>
      </c>
      <c r="D781" s="91"/>
      <c r="E781" s="91"/>
      <c r="F781" s="103">
        <v>39464.4</v>
      </c>
      <c r="G781" s="92">
        <f>G782+G787+G796+G805+G818+G823+G828+G833+G838+G843</f>
        <v>16508.3</v>
      </c>
      <c r="H781" s="92">
        <f t="shared" si="24"/>
        <v>41.830865286181975</v>
      </c>
    </row>
    <row r="782" spans="1:8" ht="67.5">
      <c r="A782" s="93">
        <f t="shared" si="25"/>
        <v>772</v>
      </c>
      <c r="B782" s="94" t="s">
        <v>732</v>
      </c>
      <c r="C782" s="95" t="s">
        <v>733</v>
      </c>
      <c r="D782" s="95"/>
      <c r="E782" s="95"/>
      <c r="F782" s="96">
        <v>39.6</v>
      </c>
      <c r="G782" s="97"/>
      <c r="H782" s="97">
        <f t="shared" si="24"/>
        <v>0</v>
      </c>
    </row>
    <row r="783" spans="1:8" ht="22.5">
      <c r="A783" s="93">
        <f t="shared" si="25"/>
        <v>773</v>
      </c>
      <c r="B783" s="94" t="s">
        <v>517</v>
      </c>
      <c r="C783" s="95" t="s">
        <v>733</v>
      </c>
      <c r="D783" s="95" t="s">
        <v>518</v>
      </c>
      <c r="E783" s="95"/>
      <c r="F783" s="96">
        <v>39.6</v>
      </c>
      <c r="G783" s="97"/>
      <c r="H783" s="97">
        <f t="shared" si="24"/>
        <v>0</v>
      </c>
    </row>
    <row r="784" spans="1:8" ht="22.5">
      <c r="A784" s="93">
        <f t="shared" si="25"/>
        <v>774</v>
      </c>
      <c r="B784" s="94" t="s">
        <v>519</v>
      </c>
      <c r="C784" s="95" t="s">
        <v>733</v>
      </c>
      <c r="D784" s="95" t="s">
        <v>520</v>
      </c>
      <c r="E784" s="95"/>
      <c r="F784" s="96">
        <v>39.6</v>
      </c>
      <c r="G784" s="97"/>
      <c r="H784" s="97">
        <f t="shared" si="24"/>
        <v>0</v>
      </c>
    </row>
    <row r="785" spans="1:8" ht="11.25">
      <c r="A785" s="93">
        <f t="shared" si="25"/>
        <v>775</v>
      </c>
      <c r="B785" s="94" t="s">
        <v>614</v>
      </c>
      <c r="C785" s="95" t="s">
        <v>733</v>
      </c>
      <c r="D785" s="95" t="s">
        <v>520</v>
      </c>
      <c r="E785" s="95" t="s">
        <v>615</v>
      </c>
      <c r="F785" s="96">
        <v>39.6</v>
      </c>
      <c r="G785" s="97"/>
      <c r="H785" s="97">
        <f t="shared" si="24"/>
        <v>0</v>
      </c>
    </row>
    <row r="786" spans="1:8" ht="11.25">
      <c r="A786" s="93">
        <f t="shared" si="25"/>
        <v>776</v>
      </c>
      <c r="B786" s="94" t="s">
        <v>443</v>
      </c>
      <c r="C786" s="95" t="s">
        <v>733</v>
      </c>
      <c r="D786" s="95" t="s">
        <v>520</v>
      </c>
      <c r="E786" s="95" t="s">
        <v>444</v>
      </c>
      <c r="F786" s="96">
        <v>39.6</v>
      </c>
      <c r="G786" s="97"/>
      <c r="H786" s="97">
        <f t="shared" si="24"/>
        <v>0</v>
      </c>
    </row>
    <row r="787" spans="1:8" ht="56.25">
      <c r="A787" s="93">
        <f t="shared" si="25"/>
        <v>777</v>
      </c>
      <c r="B787" s="94" t="s">
        <v>543</v>
      </c>
      <c r="C787" s="95" t="s">
        <v>544</v>
      </c>
      <c r="D787" s="95"/>
      <c r="E787" s="95"/>
      <c r="F787" s="96">
        <v>1075.6</v>
      </c>
      <c r="G787" s="97">
        <f>G788+G792</f>
        <v>410.3</v>
      </c>
      <c r="H787" s="97">
        <f t="shared" si="24"/>
        <v>38.14615098549647</v>
      </c>
    </row>
    <row r="788" spans="1:8" ht="56.25">
      <c r="A788" s="93">
        <f t="shared" si="25"/>
        <v>778</v>
      </c>
      <c r="B788" s="94" t="s">
        <v>512</v>
      </c>
      <c r="C788" s="95" t="s">
        <v>544</v>
      </c>
      <c r="D788" s="95" t="s">
        <v>513</v>
      </c>
      <c r="E788" s="95"/>
      <c r="F788" s="96">
        <v>827.6</v>
      </c>
      <c r="G788" s="97">
        <v>374.2</v>
      </c>
      <c r="H788" s="97">
        <f t="shared" si="24"/>
        <v>45.21507974867085</v>
      </c>
    </row>
    <row r="789" spans="1:8" ht="22.5">
      <c r="A789" s="93">
        <f t="shared" si="25"/>
        <v>779</v>
      </c>
      <c r="B789" s="94" t="s">
        <v>514</v>
      </c>
      <c r="C789" s="95" t="s">
        <v>544</v>
      </c>
      <c r="D789" s="95" t="s">
        <v>291</v>
      </c>
      <c r="E789" s="95"/>
      <c r="F789" s="96">
        <v>827.6</v>
      </c>
      <c r="G789" s="97">
        <v>374.2</v>
      </c>
      <c r="H789" s="97">
        <f t="shared" si="24"/>
        <v>45.21507974867085</v>
      </c>
    </row>
    <row r="790" spans="1:8" ht="11.25">
      <c r="A790" s="93">
        <f t="shared" si="25"/>
        <v>780</v>
      </c>
      <c r="B790" s="94" t="s">
        <v>614</v>
      </c>
      <c r="C790" s="95" t="s">
        <v>544</v>
      </c>
      <c r="D790" s="95" t="s">
        <v>291</v>
      </c>
      <c r="E790" s="95" t="s">
        <v>615</v>
      </c>
      <c r="F790" s="96">
        <v>827.6</v>
      </c>
      <c r="G790" s="97">
        <v>374.2</v>
      </c>
      <c r="H790" s="97">
        <f t="shared" si="24"/>
        <v>45.21507974867085</v>
      </c>
    </row>
    <row r="791" spans="1:8" ht="45">
      <c r="A791" s="93">
        <f t="shared" si="25"/>
        <v>781</v>
      </c>
      <c r="B791" s="94" t="s">
        <v>523</v>
      </c>
      <c r="C791" s="95" t="s">
        <v>544</v>
      </c>
      <c r="D791" s="95" t="s">
        <v>291</v>
      </c>
      <c r="E791" s="95" t="s">
        <v>400</v>
      </c>
      <c r="F791" s="96">
        <v>827.6</v>
      </c>
      <c r="G791" s="97">
        <v>374.2</v>
      </c>
      <c r="H791" s="97">
        <f t="shared" si="24"/>
        <v>45.21507974867085</v>
      </c>
    </row>
    <row r="792" spans="1:8" ht="22.5">
      <c r="A792" s="93">
        <f t="shared" si="25"/>
        <v>782</v>
      </c>
      <c r="B792" s="94" t="s">
        <v>517</v>
      </c>
      <c r="C792" s="95" t="s">
        <v>544</v>
      </c>
      <c r="D792" s="95" t="s">
        <v>518</v>
      </c>
      <c r="E792" s="95"/>
      <c r="F792" s="96">
        <v>248</v>
      </c>
      <c r="G792" s="97">
        <v>36.1</v>
      </c>
      <c r="H792" s="97">
        <f t="shared" si="24"/>
        <v>14.556451612903226</v>
      </c>
    </row>
    <row r="793" spans="1:8" ht="22.5">
      <c r="A793" s="93">
        <f t="shared" si="25"/>
        <v>783</v>
      </c>
      <c r="B793" s="94" t="s">
        <v>519</v>
      </c>
      <c r="C793" s="95" t="s">
        <v>544</v>
      </c>
      <c r="D793" s="95" t="s">
        <v>520</v>
      </c>
      <c r="E793" s="95"/>
      <c r="F793" s="96">
        <v>248</v>
      </c>
      <c r="G793" s="97">
        <v>36.1</v>
      </c>
      <c r="H793" s="97">
        <f t="shared" si="24"/>
        <v>14.556451612903226</v>
      </c>
    </row>
    <row r="794" spans="1:8" ht="11.25">
      <c r="A794" s="93">
        <f t="shared" si="25"/>
        <v>784</v>
      </c>
      <c r="B794" s="94" t="s">
        <v>614</v>
      </c>
      <c r="C794" s="95" t="s">
        <v>544</v>
      </c>
      <c r="D794" s="95" t="s">
        <v>520</v>
      </c>
      <c r="E794" s="95" t="s">
        <v>615</v>
      </c>
      <c r="F794" s="96">
        <v>248</v>
      </c>
      <c r="G794" s="97">
        <v>36.1</v>
      </c>
      <c r="H794" s="97">
        <f t="shared" si="24"/>
        <v>14.556451612903226</v>
      </c>
    </row>
    <row r="795" spans="1:8" ht="45">
      <c r="A795" s="93">
        <f t="shared" si="25"/>
        <v>785</v>
      </c>
      <c r="B795" s="94" t="s">
        <v>523</v>
      </c>
      <c r="C795" s="95" t="s">
        <v>544</v>
      </c>
      <c r="D795" s="95" t="s">
        <v>520</v>
      </c>
      <c r="E795" s="95" t="s">
        <v>400</v>
      </c>
      <c r="F795" s="96">
        <v>248</v>
      </c>
      <c r="G795" s="97">
        <v>36.1</v>
      </c>
      <c r="H795" s="97">
        <f t="shared" si="24"/>
        <v>14.556451612903226</v>
      </c>
    </row>
    <row r="796" spans="1:8" ht="56.25">
      <c r="A796" s="93">
        <f t="shared" si="25"/>
        <v>786</v>
      </c>
      <c r="B796" s="94" t="s">
        <v>545</v>
      </c>
      <c r="C796" s="95" t="s">
        <v>546</v>
      </c>
      <c r="D796" s="95"/>
      <c r="E796" s="95"/>
      <c r="F796" s="96">
        <v>464.5</v>
      </c>
      <c r="G796" s="97">
        <f>G797+G801</f>
        <v>168.5</v>
      </c>
      <c r="H796" s="97">
        <f t="shared" si="24"/>
        <v>36.27556512378902</v>
      </c>
    </row>
    <row r="797" spans="1:8" ht="56.25">
      <c r="A797" s="93">
        <f t="shared" si="25"/>
        <v>787</v>
      </c>
      <c r="B797" s="94" t="s">
        <v>512</v>
      </c>
      <c r="C797" s="95" t="s">
        <v>546</v>
      </c>
      <c r="D797" s="95" t="s">
        <v>513</v>
      </c>
      <c r="E797" s="95"/>
      <c r="F797" s="96">
        <v>413.8</v>
      </c>
      <c r="G797" s="97">
        <v>163.4</v>
      </c>
      <c r="H797" s="97">
        <f t="shared" si="24"/>
        <v>39.48767520541324</v>
      </c>
    </row>
    <row r="798" spans="1:8" ht="22.5">
      <c r="A798" s="93">
        <f t="shared" si="25"/>
        <v>788</v>
      </c>
      <c r="B798" s="94" t="s">
        <v>514</v>
      </c>
      <c r="C798" s="95" t="s">
        <v>546</v>
      </c>
      <c r="D798" s="95" t="s">
        <v>291</v>
      </c>
      <c r="E798" s="95"/>
      <c r="F798" s="96">
        <v>413.8</v>
      </c>
      <c r="G798" s="97">
        <v>163.4</v>
      </c>
      <c r="H798" s="97">
        <f t="shared" si="24"/>
        <v>39.48767520541324</v>
      </c>
    </row>
    <row r="799" spans="1:8" ht="11.25">
      <c r="A799" s="93">
        <f t="shared" si="25"/>
        <v>789</v>
      </c>
      <c r="B799" s="94" t="s">
        <v>614</v>
      </c>
      <c r="C799" s="95" t="s">
        <v>546</v>
      </c>
      <c r="D799" s="95" t="s">
        <v>291</v>
      </c>
      <c r="E799" s="95" t="s">
        <v>615</v>
      </c>
      <c r="F799" s="96">
        <v>413.8</v>
      </c>
      <c r="G799" s="97">
        <v>163.4</v>
      </c>
      <c r="H799" s="97">
        <f t="shared" si="24"/>
        <v>39.48767520541324</v>
      </c>
    </row>
    <row r="800" spans="1:8" ht="45">
      <c r="A800" s="93">
        <f t="shared" si="25"/>
        <v>790</v>
      </c>
      <c r="B800" s="94" t="s">
        <v>523</v>
      </c>
      <c r="C800" s="95" t="s">
        <v>546</v>
      </c>
      <c r="D800" s="95" t="s">
        <v>291</v>
      </c>
      <c r="E800" s="95" t="s">
        <v>400</v>
      </c>
      <c r="F800" s="96">
        <v>413.8</v>
      </c>
      <c r="G800" s="97">
        <v>163.4</v>
      </c>
      <c r="H800" s="97">
        <f t="shared" si="24"/>
        <v>39.48767520541324</v>
      </c>
    </row>
    <row r="801" spans="1:8" ht="22.5">
      <c r="A801" s="93">
        <f t="shared" si="25"/>
        <v>791</v>
      </c>
      <c r="B801" s="94" t="s">
        <v>517</v>
      </c>
      <c r="C801" s="95" t="s">
        <v>546</v>
      </c>
      <c r="D801" s="95" t="s">
        <v>518</v>
      </c>
      <c r="E801" s="95"/>
      <c r="F801" s="96">
        <v>50.7</v>
      </c>
      <c r="G801" s="97">
        <v>5.1</v>
      </c>
      <c r="H801" s="97">
        <f t="shared" si="24"/>
        <v>10.059171597633135</v>
      </c>
    </row>
    <row r="802" spans="1:8" ht="22.5">
      <c r="A802" s="93">
        <f t="shared" si="25"/>
        <v>792</v>
      </c>
      <c r="B802" s="94" t="s">
        <v>519</v>
      </c>
      <c r="C802" s="95" t="s">
        <v>546</v>
      </c>
      <c r="D802" s="95" t="s">
        <v>520</v>
      </c>
      <c r="E802" s="95"/>
      <c r="F802" s="96">
        <v>50.7</v>
      </c>
      <c r="G802" s="97">
        <v>5.1</v>
      </c>
      <c r="H802" s="97">
        <f t="shared" si="24"/>
        <v>10.059171597633135</v>
      </c>
    </row>
    <row r="803" spans="1:8" ht="11.25">
      <c r="A803" s="93">
        <f t="shared" si="25"/>
        <v>793</v>
      </c>
      <c r="B803" s="94" t="s">
        <v>614</v>
      </c>
      <c r="C803" s="95" t="s">
        <v>546</v>
      </c>
      <c r="D803" s="95" t="s">
        <v>520</v>
      </c>
      <c r="E803" s="95" t="s">
        <v>615</v>
      </c>
      <c r="F803" s="96">
        <v>50.7</v>
      </c>
      <c r="G803" s="97">
        <v>5.1</v>
      </c>
      <c r="H803" s="97">
        <f t="shared" si="24"/>
        <v>10.059171597633135</v>
      </c>
    </row>
    <row r="804" spans="1:8" ht="45">
      <c r="A804" s="93">
        <f t="shared" si="25"/>
        <v>794</v>
      </c>
      <c r="B804" s="94" t="s">
        <v>523</v>
      </c>
      <c r="C804" s="95" t="s">
        <v>546</v>
      </c>
      <c r="D804" s="95" t="s">
        <v>520</v>
      </c>
      <c r="E804" s="95" t="s">
        <v>400</v>
      </c>
      <c r="F804" s="96">
        <v>50.7</v>
      </c>
      <c r="G804" s="97">
        <v>5.1</v>
      </c>
      <c r="H804" s="97">
        <f t="shared" si="24"/>
        <v>10.059171597633135</v>
      </c>
    </row>
    <row r="805" spans="1:8" ht="45">
      <c r="A805" s="93">
        <f t="shared" si="25"/>
        <v>795</v>
      </c>
      <c r="B805" s="94" t="s">
        <v>547</v>
      </c>
      <c r="C805" s="95" t="s">
        <v>548</v>
      </c>
      <c r="D805" s="95"/>
      <c r="E805" s="95"/>
      <c r="F805" s="97">
        <f>F806+F810+F814</f>
        <v>32763.2</v>
      </c>
      <c r="G805" s="97">
        <f>G806+G810+G814</f>
        <v>15403.400000000001</v>
      </c>
      <c r="H805" s="97">
        <f t="shared" si="24"/>
        <v>47.01433315427065</v>
      </c>
    </row>
    <row r="806" spans="1:8" ht="56.25">
      <c r="A806" s="93">
        <f t="shared" si="25"/>
        <v>796</v>
      </c>
      <c r="B806" s="94" t="s">
        <v>512</v>
      </c>
      <c r="C806" s="95" t="s">
        <v>548</v>
      </c>
      <c r="D806" s="95" t="s">
        <v>513</v>
      </c>
      <c r="E806" s="95"/>
      <c r="F806" s="96">
        <v>19984</v>
      </c>
      <c r="G806" s="97">
        <f>10539+2.1</f>
        <v>10541.1</v>
      </c>
      <c r="H806" s="97">
        <f t="shared" si="24"/>
        <v>52.74769815852682</v>
      </c>
    </row>
    <row r="807" spans="1:8" ht="22.5">
      <c r="A807" s="93">
        <f t="shared" si="25"/>
        <v>797</v>
      </c>
      <c r="B807" s="94" t="s">
        <v>514</v>
      </c>
      <c r="C807" s="95" t="s">
        <v>548</v>
      </c>
      <c r="D807" s="95" t="s">
        <v>291</v>
      </c>
      <c r="E807" s="95"/>
      <c r="F807" s="96">
        <v>19984</v>
      </c>
      <c r="G807" s="97">
        <f>10539+2.1</f>
        <v>10541.1</v>
      </c>
      <c r="H807" s="97">
        <f t="shared" si="24"/>
        <v>52.74769815852682</v>
      </c>
    </row>
    <row r="808" spans="1:8" ht="11.25">
      <c r="A808" s="93">
        <f t="shared" si="25"/>
        <v>798</v>
      </c>
      <c r="B808" s="94" t="s">
        <v>614</v>
      </c>
      <c r="C808" s="95" t="s">
        <v>548</v>
      </c>
      <c r="D808" s="95" t="s">
        <v>291</v>
      </c>
      <c r="E808" s="95" t="s">
        <v>615</v>
      </c>
      <c r="F808" s="96">
        <v>19984</v>
      </c>
      <c r="G808" s="97">
        <f>10539+2.1</f>
        <v>10541.1</v>
      </c>
      <c r="H808" s="97">
        <f t="shared" si="24"/>
        <v>52.74769815852682</v>
      </c>
    </row>
    <row r="809" spans="1:8" ht="45">
      <c r="A809" s="93">
        <f t="shared" si="25"/>
        <v>799</v>
      </c>
      <c r="B809" s="94" t="s">
        <v>523</v>
      </c>
      <c r="C809" s="95" t="s">
        <v>548</v>
      </c>
      <c r="D809" s="95" t="s">
        <v>291</v>
      </c>
      <c r="E809" s="95" t="s">
        <v>400</v>
      </c>
      <c r="F809" s="96">
        <v>19984</v>
      </c>
      <c r="G809" s="97">
        <f>10539+2.1</f>
        <v>10541.1</v>
      </c>
      <c r="H809" s="97">
        <f t="shared" si="24"/>
        <v>52.74769815852682</v>
      </c>
    </row>
    <row r="810" spans="1:8" ht="22.5">
      <c r="A810" s="93">
        <f t="shared" si="25"/>
        <v>800</v>
      </c>
      <c r="B810" s="94" t="s">
        <v>517</v>
      </c>
      <c r="C810" s="95" t="s">
        <v>548</v>
      </c>
      <c r="D810" s="95" t="s">
        <v>518</v>
      </c>
      <c r="E810" s="95"/>
      <c r="F810" s="96">
        <v>12755.5</v>
      </c>
      <c r="G810" s="97">
        <v>4848.8</v>
      </c>
      <c r="H810" s="97">
        <f t="shared" si="24"/>
        <v>38.01340598173337</v>
      </c>
    </row>
    <row r="811" spans="1:8" ht="22.5">
      <c r="A811" s="93">
        <f t="shared" si="25"/>
        <v>801</v>
      </c>
      <c r="B811" s="94" t="s">
        <v>519</v>
      </c>
      <c r="C811" s="95" t="s">
        <v>548</v>
      </c>
      <c r="D811" s="95" t="s">
        <v>520</v>
      </c>
      <c r="E811" s="95"/>
      <c r="F811" s="96">
        <v>12755.5</v>
      </c>
      <c r="G811" s="97">
        <v>4848.8</v>
      </c>
      <c r="H811" s="97">
        <f t="shared" si="24"/>
        <v>38.01340598173337</v>
      </c>
    </row>
    <row r="812" spans="1:8" ht="11.25">
      <c r="A812" s="93">
        <f t="shared" si="25"/>
        <v>802</v>
      </c>
      <c r="B812" s="94" t="s">
        <v>614</v>
      </c>
      <c r="C812" s="95" t="s">
        <v>548</v>
      </c>
      <c r="D812" s="95" t="s">
        <v>520</v>
      </c>
      <c r="E812" s="95" t="s">
        <v>615</v>
      </c>
      <c r="F812" s="96">
        <v>12755.5</v>
      </c>
      <c r="G812" s="97">
        <v>4848.8</v>
      </c>
      <c r="H812" s="97">
        <f t="shared" si="24"/>
        <v>38.01340598173337</v>
      </c>
    </row>
    <row r="813" spans="1:8" ht="45">
      <c r="A813" s="93">
        <f t="shared" si="25"/>
        <v>803</v>
      </c>
      <c r="B813" s="94" t="s">
        <v>523</v>
      </c>
      <c r="C813" s="95" t="s">
        <v>548</v>
      </c>
      <c r="D813" s="95" t="s">
        <v>520</v>
      </c>
      <c r="E813" s="95" t="s">
        <v>400</v>
      </c>
      <c r="F813" s="96">
        <v>12755.5</v>
      </c>
      <c r="G813" s="97">
        <v>4848.8</v>
      </c>
      <c r="H813" s="97">
        <f t="shared" si="24"/>
        <v>38.01340598173337</v>
      </c>
    </row>
    <row r="814" spans="1:8" ht="11.25">
      <c r="A814" s="93">
        <f t="shared" si="25"/>
        <v>804</v>
      </c>
      <c r="B814" s="94" t="s">
        <v>549</v>
      </c>
      <c r="C814" s="95" t="s">
        <v>548</v>
      </c>
      <c r="D814" s="95" t="s">
        <v>550</v>
      </c>
      <c r="E814" s="95"/>
      <c r="F814" s="96">
        <v>23.7</v>
      </c>
      <c r="G814" s="97">
        <v>13.5</v>
      </c>
      <c r="H814" s="97">
        <f t="shared" si="24"/>
        <v>56.9620253164557</v>
      </c>
    </row>
    <row r="815" spans="1:8" ht="11.25">
      <c r="A815" s="93">
        <f t="shared" si="25"/>
        <v>805</v>
      </c>
      <c r="B815" s="94" t="s">
        <v>551</v>
      </c>
      <c r="C815" s="95" t="s">
        <v>548</v>
      </c>
      <c r="D815" s="95" t="s">
        <v>552</v>
      </c>
      <c r="E815" s="95"/>
      <c r="F815" s="96">
        <v>23.7</v>
      </c>
      <c r="G815" s="97">
        <v>13.5</v>
      </c>
      <c r="H815" s="97">
        <f t="shared" si="24"/>
        <v>56.9620253164557</v>
      </c>
    </row>
    <row r="816" spans="1:8" ht="11.25">
      <c r="A816" s="93">
        <f t="shared" si="25"/>
        <v>806</v>
      </c>
      <c r="B816" s="94" t="s">
        <v>614</v>
      </c>
      <c r="C816" s="95" t="s">
        <v>548</v>
      </c>
      <c r="D816" s="95" t="s">
        <v>552</v>
      </c>
      <c r="E816" s="95" t="s">
        <v>615</v>
      </c>
      <c r="F816" s="96">
        <v>23.7</v>
      </c>
      <c r="G816" s="97">
        <v>13.5</v>
      </c>
      <c r="H816" s="97">
        <f t="shared" si="24"/>
        <v>56.9620253164557</v>
      </c>
    </row>
    <row r="817" spans="1:8" ht="45">
      <c r="A817" s="93">
        <f t="shared" si="25"/>
        <v>807</v>
      </c>
      <c r="B817" s="94" t="s">
        <v>523</v>
      </c>
      <c r="C817" s="95" t="s">
        <v>548</v>
      </c>
      <c r="D817" s="95" t="s">
        <v>552</v>
      </c>
      <c r="E817" s="95" t="s">
        <v>400</v>
      </c>
      <c r="F817" s="96">
        <v>23.7</v>
      </c>
      <c r="G817" s="97">
        <v>13.5</v>
      </c>
      <c r="H817" s="97">
        <f t="shared" si="24"/>
        <v>56.9620253164557</v>
      </c>
    </row>
    <row r="818" spans="1:8" ht="22.5">
      <c r="A818" s="93">
        <f t="shared" si="25"/>
        <v>808</v>
      </c>
      <c r="B818" s="94" t="s">
        <v>553</v>
      </c>
      <c r="C818" s="95" t="s">
        <v>554</v>
      </c>
      <c r="D818" s="95"/>
      <c r="E818" s="95"/>
      <c r="F818" s="96">
        <v>906.7</v>
      </c>
      <c r="G818" s="97">
        <v>526.1</v>
      </c>
      <c r="H818" s="97">
        <f t="shared" si="24"/>
        <v>58.02360207345318</v>
      </c>
    </row>
    <row r="819" spans="1:8" ht="56.25">
      <c r="A819" s="93">
        <f t="shared" si="25"/>
        <v>809</v>
      </c>
      <c r="B819" s="94" t="s">
        <v>512</v>
      </c>
      <c r="C819" s="95" t="s">
        <v>554</v>
      </c>
      <c r="D819" s="95" t="s">
        <v>513</v>
      </c>
      <c r="E819" s="95"/>
      <c r="F819" s="96">
        <v>906.7</v>
      </c>
      <c r="G819" s="97">
        <v>526.1</v>
      </c>
      <c r="H819" s="97">
        <f t="shared" si="24"/>
        <v>58.02360207345318</v>
      </c>
    </row>
    <row r="820" spans="1:8" ht="22.5">
      <c r="A820" s="93">
        <f t="shared" si="25"/>
        <v>810</v>
      </c>
      <c r="B820" s="94" t="s">
        <v>514</v>
      </c>
      <c r="C820" s="95" t="s">
        <v>554</v>
      </c>
      <c r="D820" s="95" t="s">
        <v>291</v>
      </c>
      <c r="E820" s="95"/>
      <c r="F820" s="96">
        <v>906.7</v>
      </c>
      <c r="G820" s="97">
        <v>526.1</v>
      </c>
      <c r="H820" s="97">
        <f t="shared" si="24"/>
        <v>58.02360207345318</v>
      </c>
    </row>
    <row r="821" spans="1:8" ht="11.25">
      <c r="A821" s="93">
        <f t="shared" si="25"/>
        <v>811</v>
      </c>
      <c r="B821" s="94" t="s">
        <v>614</v>
      </c>
      <c r="C821" s="95" t="s">
        <v>554</v>
      </c>
      <c r="D821" s="95" t="s">
        <v>291</v>
      </c>
      <c r="E821" s="95" t="s">
        <v>615</v>
      </c>
      <c r="F821" s="96">
        <v>906.7</v>
      </c>
      <c r="G821" s="97">
        <v>526.1</v>
      </c>
      <c r="H821" s="97">
        <f t="shared" si="24"/>
        <v>58.02360207345318</v>
      </c>
    </row>
    <row r="822" spans="1:8" ht="45">
      <c r="A822" s="93">
        <f t="shared" si="25"/>
        <v>812</v>
      </c>
      <c r="B822" s="94" t="s">
        <v>523</v>
      </c>
      <c r="C822" s="95" t="s">
        <v>554</v>
      </c>
      <c r="D822" s="95" t="s">
        <v>291</v>
      </c>
      <c r="E822" s="95" t="s">
        <v>400</v>
      </c>
      <c r="F822" s="96">
        <v>906.7</v>
      </c>
      <c r="G822" s="97">
        <v>526.1</v>
      </c>
      <c r="H822" s="97">
        <f t="shared" si="24"/>
        <v>58.02360207345318</v>
      </c>
    </row>
    <row r="823" spans="1:8" ht="33.75">
      <c r="A823" s="93">
        <f t="shared" si="25"/>
        <v>813</v>
      </c>
      <c r="B823" s="94" t="s">
        <v>555</v>
      </c>
      <c r="C823" s="95" t="s">
        <v>556</v>
      </c>
      <c r="D823" s="95"/>
      <c r="E823" s="95"/>
      <c r="F823" s="96">
        <v>140</v>
      </c>
      <c r="G823" s="97"/>
      <c r="H823" s="97">
        <f t="shared" si="24"/>
        <v>0</v>
      </c>
    </row>
    <row r="824" spans="1:8" ht="11.25">
      <c r="A824" s="93">
        <f t="shared" si="25"/>
        <v>814</v>
      </c>
      <c r="B824" s="94" t="s">
        <v>549</v>
      </c>
      <c r="C824" s="95" t="s">
        <v>556</v>
      </c>
      <c r="D824" s="95" t="s">
        <v>550</v>
      </c>
      <c r="E824" s="95"/>
      <c r="F824" s="96">
        <v>140</v>
      </c>
      <c r="G824" s="97"/>
      <c r="H824" s="97">
        <f t="shared" si="24"/>
        <v>0</v>
      </c>
    </row>
    <row r="825" spans="1:8" ht="11.25">
      <c r="A825" s="93">
        <f t="shared" si="25"/>
        <v>815</v>
      </c>
      <c r="B825" s="94" t="s">
        <v>557</v>
      </c>
      <c r="C825" s="95" t="s">
        <v>556</v>
      </c>
      <c r="D825" s="95" t="s">
        <v>558</v>
      </c>
      <c r="E825" s="95"/>
      <c r="F825" s="96">
        <v>140</v>
      </c>
      <c r="G825" s="97"/>
      <c r="H825" s="97">
        <f t="shared" si="24"/>
        <v>0</v>
      </c>
    </row>
    <row r="826" spans="1:8" ht="11.25">
      <c r="A826" s="93">
        <f t="shared" si="25"/>
        <v>816</v>
      </c>
      <c r="B826" s="94" t="s">
        <v>614</v>
      </c>
      <c r="C826" s="95" t="s">
        <v>556</v>
      </c>
      <c r="D826" s="95" t="s">
        <v>558</v>
      </c>
      <c r="E826" s="95" t="s">
        <v>615</v>
      </c>
      <c r="F826" s="96">
        <v>140</v>
      </c>
      <c r="G826" s="97"/>
      <c r="H826" s="97">
        <f t="shared" si="24"/>
        <v>0</v>
      </c>
    </row>
    <row r="827" spans="1:8" ht="11.25">
      <c r="A827" s="93">
        <f t="shared" si="25"/>
        <v>817</v>
      </c>
      <c r="B827" s="94" t="s">
        <v>254</v>
      </c>
      <c r="C827" s="95" t="s">
        <v>556</v>
      </c>
      <c r="D827" s="95" t="s">
        <v>558</v>
      </c>
      <c r="E827" s="95" t="s">
        <v>255</v>
      </c>
      <c r="F827" s="96">
        <v>140</v>
      </c>
      <c r="G827" s="97"/>
      <c r="H827" s="97">
        <f t="shared" si="24"/>
        <v>0</v>
      </c>
    </row>
    <row r="828" spans="1:8" ht="33.75">
      <c r="A828" s="93">
        <f t="shared" si="25"/>
        <v>818</v>
      </c>
      <c r="B828" s="94" t="s">
        <v>559</v>
      </c>
      <c r="C828" s="95" t="s">
        <v>560</v>
      </c>
      <c r="D828" s="95"/>
      <c r="E828" s="95"/>
      <c r="F828" s="96">
        <v>148.8</v>
      </c>
      <c r="G828" s="97"/>
      <c r="H828" s="97">
        <f t="shared" si="24"/>
        <v>0</v>
      </c>
    </row>
    <row r="829" spans="1:8" ht="22.5">
      <c r="A829" s="93">
        <f t="shared" si="25"/>
        <v>819</v>
      </c>
      <c r="B829" s="94" t="s">
        <v>517</v>
      </c>
      <c r="C829" s="95" t="s">
        <v>560</v>
      </c>
      <c r="D829" s="95" t="s">
        <v>518</v>
      </c>
      <c r="E829" s="95"/>
      <c r="F829" s="96">
        <v>148.8</v>
      </c>
      <c r="G829" s="97"/>
      <c r="H829" s="97">
        <f t="shared" si="24"/>
        <v>0</v>
      </c>
    </row>
    <row r="830" spans="1:8" ht="22.5">
      <c r="A830" s="93">
        <f t="shared" si="25"/>
        <v>820</v>
      </c>
      <c r="B830" s="94" t="s">
        <v>519</v>
      </c>
      <c r="C830" s="95" t="s">
        <v>560</v>
      </c>
      <c r="D830" s="95" t="s">
        <v>520</v>
      </c>
      <c r="E830" s="95"/>
      <c r="F830" s="96">
        <v>148.8</v>
      </c>
      <c r="G830" s="97"/>
      <c r="H830" s="97">
        <f t="shared" si="24"/>
        <v>0</v>
      </c>
    </row>
    <row r="831" spans="1:8" ht="11.25">
      <c r="A831" s="93">
        <f t="shared" si="25"/>
        <v>821</v>
      </c>
      <c r="B831" s="94" t="s">
        <v>614</v>
      </c>
      <c r="C831" s="95" t="s">
        <v>560</v>
      </c>
      <c r="D831" s="95" t="s">
        <v>520</v>
      </c>
      <c r="E831" s="95" t="s">
        <v>615</v>
      </c>
      <c r="F831" s="96">
        <v>148.8</v>
      </c>
      <c r="G831" s="97"/>
      <c r="H831" s="97">
        <f t="shared" si="24"/>
        <v>0</v>
      </c>
    </row>
    <row r="832" spans="1:8" ht="11.25">
      <c r="A832" s="93">
        <f t="shared" si="25"/>
        <v>822</v>
      </c>
      <c r="B832" s="94" t="s">
        <v>443</v>
      </c>
      <c r="C832" s="95" t="s">
        <v>560</v>
      </c>
      <c r="D832" s="95" t="s">
        <v>520</v>
      </c>
      <c r="E832" s="95" t="s">
        <v>444</v>
      </c>
      <c r="F832" s="96">
        <v>148.8</v>
      </c>
      <c r="G832" s="97"/>
      <c r="H832" s="97">
        <f t="shared" si="24"/>
        <v>0</v>
      </c>
    </row>
    <row r="833" spans="1:8" ht="67.5">
      <c r="A833" s="93">
        <f t="shared" si="25"/>
        <v>823</v>
      </c>
      <c r="B833" s="94" t="s">
        <v>561</v>
      </c>
      <c r="C833" s="95" t="s">
        <v>562</v>
      </c>
      <c r="D833" s="95"/>
      <c r="E833" s="95"/>
      <c r="F833" s="96">
        <v>156</v>
      </c>
      <c r="G833" s="97"/>
      <c r="H833" s="97">
        <f t="shared" si="24"/>
        <v>0</v>
      </c>
    </row>
    <row r="834" spans="1:8" ht="11.25">
      <c r="A834" s="93">
        <f t="shared" si="25"/>
        <v>824</v>
      </c>
      <c r="B834" s="94" t="s">
        <v>549</v>
      </c>
      <c r="C834" s="95" t="s">
        <v>562</v>
      </c>
      <c r="D834" s="95" t="s">
        <v>550</v>
      </c>
      <c r="E834" s="95"/>
      <c r="F834" s="96">
        <v>156</v>
      </c>
      <c r="G834" s="97"/>
      <c r="H834" s="97">
        <f t="shared" si="24"/>
        <v>0</v>
      </c>
    </row>
    <row r="835" spans="1:8" ht="11.25">
      <c r="A835" s="93">
        <f t="shared" si="25"/>
        <v>825</v>
      </c>
      <c r="B835" s="94" t="s">
        <v>563</v>
      </c>
      <c r="C835" s="95" t="s">
        <v>562</v>
      </c>
      <c r="D835" s="95" t="s">
        <v>564</v>
      </c>
      <c r="E835" s="95"/>
      <c r="F835" s="96">
        <v>156</v>
      </c>
      <c r="G835" s="97"/>
      <c r="H835" s="97">
        <f t="shared" si="24"/>
        <v>0</v>
      </c>
    </row>
    <row r="836" spans="1:8" ht="11.25">
      <c r="A836" s="93">
        <f t="shared" si="25"/>
        <v>826</v>
      </c>
      <c r="B836" s="94" t="s">
        <v>614</v>
      </c>
      <c r="C836" s="95" t="s">
        <v>562</v>
      </c>
      <c r="D836" s="95" t="s">
        <v>564</v>
      </c>
      <c r="E836" s="95" t="s">
        <v>615</v>
      </c>
      <c r="F836" s="96">
        <v>156</v>
      </c>
      <c r="G836" s="97"/>
      <c r="H836" s="97">
        <f t="shared" si="24"/>
        <v>0</v>
      </c>
    </row>
    <row r="837" spans="1:8" ht="11.25">
      <c r="A837" s="93">
        <f t="shared" si="25"/>
        <v>827</v>
      </c>
      <c r="B837" s="94" t="s">
        <v>443</v>
      </c>
      <c r="C837" s="95" t="s">
        <v>562</v>
      </c>
      <c r="D837" s="95" t="s">
        <v>564</v>
      </c>
      <c r="E837" s="95" t="s">
        <v>444</v>
      </c>
      <c r="F837" s="96">
        <v>156</v>
      </c>
      <c r="G837" s="97"/>
      <c r="H837" s="97">
        <f t="shared" si="24"/>
        <v>0</v>
      </c>
    </row>
    <row r="838" spans="1:8" ht="33.75">
      <c r="A838" s="93">
        <f t="shared" si="25"/>
        <v>828</v>
      </c>
      <c r="B838" s="94" t="s">
        <v>55</v>
      </c>
      <c r="C838" s="95" t="s">
        <v>56</v>
      </c>
      <c r="D838" s="95"/>
      <c r="E838" s="95"/>
      <c r="F838" s="96">
        <v>770</v>
      </c>
      <c r="G838" s="97"/>
      <c r="H838" s="97">
        <f t="shared" si="24"/>
        <v>0</v>
      </c>
    </row>
    <row r="839" spans="1:8" ht="22.5">
      <c r="A839" s="93">
        <f t="shared" si="25"/>
        <v>829</v>
      </c>
      <c r="B839" s="94" t="s">
        <v>517</v>
      </c>
      <c r="C839" s="95" t="s">
        <v>56</v>
      </c>
      <c r="D839" s="95" t="s">
        <v>518</v>
      </c>
      <c r="E839" s="95"/>
      <c r="F839" s="96">
        <v>770</v>
      </c>
      <c r="G839" s="97"/>
      <c r="H839" s="97">
        <f t="shared" si="24"/>
        <v>0</v>
      </c>
    </row>
    <row r="840" spans="1:8" ht="22.5">
      <c r="A840" s="93">
        <f t="shared" si="25"/>
        <v>830</v>
      </c>
      <c r="B840" s="94" t="s">
        <v>519</v>
      </c>
      <c r="C840" s="95" t="s">
        <v>56</v>
      </c>
      <c r="D840" s="95" t="s">
        <v>520</v>
      </c>
      <c r="E840" s="95"/>
      <c r="F840" s="96">
        <v>770</v>
      </c>
      <c r="G840" s="97"/>
      <c r="H840" s="97">
        <f t="shared" si="24"/>
        <v>0</v>
      </c>
    </row>
    <row r="841" spans="1:8" ht="11.25">
      <c r="A841" s="93">
        <f t="shared" si="25"/>
        <v>831</v>
      </c>
      <c r="B841" s="94" t="s">
        <v>610</v>
      </c>
      <c r="C841" s="95" t="s">
        <v>56</v>
      </c>
      <c r="D841" s="95" t="s">
        <v>520</v>
      </c>
      <c r="E841" s="95" t="s">
        <v>452</v>
      </c>
      <c r="F841" s="96">
        <v>770</v>
      </c>
      <c r="G841" s="97"/>
      <c r="H841" s="97">
        <f t="shared" si="24"/>
        <v>0</v>
      </c>
    </row>
    <row r="842" spans="1:8" ht="11.25">
      <c r="A842" s="93">
        <f t="shared" si="25"/>
        <v>832</v>
      </c>
      <c r="B842" s="94" t="s">
        <v>421</v>
      </c>
      <c r="C842" s="95" t="s">
        <v>56</v>
      </c>
      <c r="D842" s="95" t="s">
        <v>520</v>
      </c>
      <c r="E842" s="95" t="s">
        <v>422</v>
      </c>
      <c r="F842" s="96">
        <v>770</v>
      </c>
      <c r="G842" s="97"/>
      <c r="H842" s="97">
        <f t="shared" si="24"/>
        <v>0</v>
      </c>
    </row>
    <row r="843" spans="1:8" ht="33.75">
      <c r="A843" s="93">
        <f t="shared" si="25"/>
        <v>833</v>
      </c>
      <c r="B843" s="94" t="s">
        <v>734</v>
      </c>
      <c r="C843" s="95" t="s">
        <v>735</v>
      </c>
      <c r="D843" s="95"/>
      <c r="E843" s="95"/>
      <c r="F843" s="96">
        <v>3000</v>
      </c>
      <c r="G843" s="97"/>
      <c r="H843" s="97">
        <f t="shared" si="24"/>
        <v>0</v>
      </c>
    </row>
    <row r="844" spans="1:8" ht="11.25">
      <c r="A844" s="93">
        <f t="shared" si="25"/>
        <v>834</v>
      </c>
      <c r="B844" s="94" t="s">
        <v>549</v>
      </c>
      <c r="C844" s="95" t="s">
        <v>735</v>
      </c>
      <c r="D844" s="95" t="s">
        <v>550</v>
      </c>
      <c r="E844" s="95"/>
      <c r="F844" s="96">
        <v>3000</v>
      </c>
      <c r="G844" s="97"/>
      <c r="H844" s="97">
        <f aca="true" t="shared" si="26" ref="H844:H899">G844/F844*100</f>
        <v>0</v>
      </c>
    </row>
    <row r="845" spans="1:8" ht="11.25">
      <c r="A845" s="93">
        <f aca="true" t="shared" si="27" ref="A845:A899">A844+1</f>
        <v>835</v>
      </c>
      <c r="B845" s="94" t="s">
        <v>736</v>
      </c>
      <c r="C845" s="95" t="s">
        <v>735</v>
      </c>
      <c r="D845" s="95" t="s">
        <v>737</v>
      </c>
      <c r="E845" s="95"/>
      <c r="F845" s="96">
        <v>3000</v>
      </c>
      <c r="G845" s="97"/>
      <c r="H845" s="97">
        <f t="shared" si="26"/>
        <v>0</v>
      </c>
    </row>
    <row r="846" spans="1:8" ht="11.25">
      <c r="A846" s="93">
        <f t="shared" si="27"/>
        <v>836</v>
      </c>
      <c r="B846" s="94" t="s">
        <v>614</v>
      </c>
      <c r="C846" s="95" t="s">
        <v>735</v>
      </c>
      <c r="D846" s="95" t="s">
        <v>737</v>
      </c>
      <c r="E846" s="95" t="s">
        <v>615</v>
      </c>
      <c r="F846" s="96">
        <v>3000</v>
      </c>
      <c r="G846" s="97"/>
      <c r="H846" s="97">
        <f t="shared" si="26"/>
        <v>0</v>
      </c>
    </row>
    <row r="847" spans="1:8" ht="11.25">
      <c r="A847" s="93">
        <f t="shared" si="27"/>
        <v>837</v>
      </c>
      <c r="B847" s="94" t="s">
        <v>738</v>
      </c>
      <c r="C847" s="95" t="s">
        <v>735</v>
      </c>
      <c r="D847" s="95" t="s">
        <v>737</v>
      </c>
      <c r="E847" s="95" t="s">
        <v>739</v>
      </c>
      <c r="F847" s="96">
        <v>3000</v>
      </c>
      <c r="G847" s="97"/>
      <c r="H847" s="97">
        <f t="shared" si="26"/>
        <v>0</v>
      </c>
    </row>
    <row r="848" spans="1:8" ht="21.75">
      <c r="A848" s="93">
        <f t="shared" si="27"/>
        <v>838</v>
      </c>
      <c r="B848" s="90" t="s">
        <v>177</v>
      </c>
      <c r="C848" s="91" t="s">
        <v>178</v>
      </c>
      <c r="D848" s="91"/>
      <c r="E848" s="91"/>
      <c r="F848" s="92">
        <f>F849+F854+F859+F864+F869+F874+F879+F884+F889+F894</f>
        <v>19471.9</v>
      </c>
      <c r="G848" s="92">
        <f>G849+G854+G859+G864+G869+G874+G879+G884+G889+G894</f>
        <v>2601.1</v>
      </c>
      <c r="H848" s="92">
        <f t="shared" si="26"/>
        <v>13.358223902135896</v>
      </c>
    </row>
    <row r="849" spans="1:8" ht="67.5">
      <c r="A849" s="93">
        <f t="shared" si="27"/>
        <v>839</v>
      </c>
      <c r="B849" s="94" t="s">
        <v>202</v>
      </c>
      <c r="C849" s="95" t="s">
        <v>203</v>
      </c>
      <c r="D849" s="95"/>
      <c r="E849" s="95"/>
      <c r="F849" s="96">
        <v>1672</v>
      </c>
      <c r="G849" s="97">
        <v>347.6</v>
      </c>
      <c r="H849" s="97">
        <f t="shared" si="26"/>
        <v>20.789473684210527</v>
      </c>
    </row>
    <row r="850" spans="1:8" ht="11.25">
      <c r="A850" s="93">
        <f t="shared" si="27"/>
        <v>840</v>
      </c>
      <c r="B850" s="94" t="s">
        <v>46</v>
      </c>
      <c r="C850" s="95" t="s">
        <v>203</v>
      </c>
      <c r="D850" s="95" t="s">
        <v>397</v>
      </c>
      <c r="E850" s="95"/>
      <c r="F850" s="96">
        <v>1672</v>
      </c>
      <c r="G850" s="97">
        <v>347.6</v>
      </c>
      <c r="H850" s="97">
        <f t="shared" si="26"/>
        <v>20.789473684210527</v>
      </c>
    </row>
    <row r="851" spans="1:8" ht="11.25">
      <c r="A851" s="93">
        <f t="shared" si="27"/>
        <v>841</v>
      </c>
      <c r="B851" s="94" t="s">
        <v>225</v>
      </c>
      <c r="C851" s="95" t="s">
        <v>203</v>
      </c>
      <c r="D851" s="95" t="s">
        <v>47</v>
      </c>
      <c r="E851" s="95"/>
      <c r="F851" s="96">
        <v>1672</v>
      </c>
      <c r="G851" s="97">
        <v>347.6</v>
      </c>
      <c r="H851" s="97">
        <f t="shared" si="26"/>
        <v>20.789473684210527</v>
      </c>
    </row>
    <row r="852" spans="1:8" ht="22.5">
      <c r="A852" s="93">
        <f t="shared" si="27"/>
        <v>842</v>
      </c>
      <c r="B852" s="94" t="s">
        <v>730</v>
      </c>
      <c r="C852" s="95" t="s">
        <v>203</v>
      </c>
      <c r="D852" s="95" t="s">
        <v>47</v>
      </c>
      <c r="E852" s="95" t="s">
        <v>620</v>
      </c>
      <c r="F852" s="96">
        <v>1672</v>
      </c>
      <c r="G852" s="97">
        <v>347.6</v>
      </c>
      <c r="H852" s="97">
        <f t="shared" si="26"/>
        <v>20.789473684210527</v>
      </c>
    </row>
    <row r="853" spans="1:8" ht="11.25">
      <c r="A853" s="93">
        <f t="shared" si="27"/>
        <v>843</v>
      </c>
      <c r="B853" s="94" t="s">
        <v>245</v>
      </c>
      <c r="C853" s="95" t="s">
        <v>203</v>
      </c>
      <c r="D853" s="95" t="s">
        <v>47</v>
      </c>
      <c r="E853" s="95" t="s">
        <v>246</v>
      </c>
      <c r="F853" s="96">
        <v>1672</v>
      </c>
      <c r="G853" s="97">
        <v>347.6</v>
      </c>
      <c r="H853" s="97">
        <f t="shared" si="26"/>
        <v>20.789473684210527</v>
      </c>
    </row>
    <row r="854" spans="1:8" ht="78.75">
      <c r="A854" s="93">
        <f t="shared" si="27"/>
        <v>844</v>
      </c>
      <c r="B854" s="98" t="s">
        <v>740</v>
      </c>
      <c r="C854" s="95" t="s">
        <v>623</v>
      </c>
      <c r="D854" s="95"/>
      <c r="E854" s="95"/>
      <c r="F854" s="96">
        <v>45.3</v>
      </c>
      <c r="G854" s="97"/>
      <c r="H854" s="97">
        <f t="shared" si="26"/>
        <v>0</v>
      </c>
    </row>
    <row r="855" spans="1:8" ht="11.25">
      <c r="A855" s="93">
        <f t="shared" si="27"/>
        <v>845</v>
      </c>
      <c r="B855" s="94" t="s">
        <v>46</v>
      </c>
      <c r="C855" s="95" t="s">
        <v>623</v>
      </c>
      <c r="D855" s="95" t="s">
        <v>397</v>
      </c>
      <c r="E855" s="95"/>
      <c r="F855" s="96">
        <v>45.3</v>
      </c>
      <c r="G855" s="97"/>
      <c r="H855" s="97">
        <f t="shared" si="26"/>
        <v>0</v>
      </c>
    </row>
    <row r="856" spans="1:8" ht="11.25">
      <c r="A856" s="93">
        <f t="shared" si="27"/>
        <v>846</v>
      </c>
      <c r="B856" s="94" t="s">
        <v>225</v>
      </c>
      <c r="C856" s="95" t="s">
        <v>623</v>
      </c>
      <c r="D856" s="95" t="s">
        <v>47</v>
      </c>
      <c r="E856" s="95"/>
      <c r="F856" s="96">
        <v>45.3</v>
      </c>
      <c r="G856" s="97"/>
      <c r="H856" s="97">
        <f t="shared" si="26"/>
        <v>0</v>
      </c>
    </row>
    <row r="857" spans="1:8" ht="22.5">
      <c r="A857" s="93">
        <f t="shared" si="27"/>
        <v>847</v>
      </c>
      <c r="B857" s="94" t="s">
        <v>730</v>
      </c>
      <c r="C857" s="95" t="s">
        <v>623</v>
      </c>
      <c r="D857" s="95" t="s">
        <v>47</v>
      </c>
      <c r="E857" s="95" t="s">
        <v>620</v>
      </c>
      <c r="F857" s="96">
        <v>45.3</v>
      </c>
      <c r="G857" s="97"/>
      <c r="H857" s="97">
        <f t="shared" si="26"/>
        <v>0</v>
      </c>
    </row>
    <row r="858" spans="1:8" ht="11.25">
      <c r="A858" s="93">
        <f t="shared" si="27"/>
        <v>848</v>
      </c>
      <c r="B858" s="94" t="s">
        <v>245</v>
      </c>
      <c r="C858" s="95" t="s">
        <v>623</v>
      </c>
      <c r="D858" s="95" t="s">
        <v>47</v>
      </c>
      <c r="E858" s="95" t="s">
        <v>246</v>
      </c>
      <c r="F858" s="96">
        <v>45.3</v>
      </c>
      <c r="G858" s="97"/>
      <c r="H858" s="97">
        <f t="shared" si="26"/>
        <v>0</v>
      </c>
    </row>
    <row r="859" spans="1:8" ht="45">
      <c r="A859" s="93">
        <f t="shared" si="27"/>
        <v>849</v>
      </c>
      <c r="B859" s="94" t="s">
        <v>181</v>
      </c>
      <c r="C859" s="95" t="s">
        <v>182</v>
      </c>
      <c r="D859" s="95"/>
      <c r="E859" s="95"/>
      <c r="F859" s="96">
        <v>1966.1</v>
      </c>
      <c r="G859" s="97">
        <v>1087.2</v>
      </c>
      <c r="H859" s="97">
        <f t="shared" si="26"/>
        <v>55.297289049387125</v>
      </c>
    </row>
    <row r="860" spans="1:8" ht="11.25">
      <c r="A860" s="93">
        <f t="shared" si="27"/>
        <v>850</v>
      </c>
      <c r="B860" s="94" t="s">
        <v>46</v>
      </c>
      <c r="C860" s="95" t="s">
        <v>182</v>
      </c>
      <c r="D860" s="95" t="s">
        <v>397</v>
      </c>
      <c r="E860" s="95"/>
      <c r="F860" s="96">
        <v>1966.1</v>
      </c>
      <c r="G860" s="97">
        <v>1087.2</v>
      </c>
      <c r="H860" s="97">
        <f t="shared" si="26"/>
        <v>55.297289049387125</v>
      </c>
    </row>
    <row r="861" spans="1:8" ht="11.25">
      <c r="A861" s="93">
        <f t="shared" si="27"/>
        <v>851</v>
      </c>
      <c r="B861" s="94" t="s">
        <v>225</v>
      </c>
      <c r="C861" s="95" t="s">
        <v>182</v>
      </c>
      <c r="D861" s="95" t="s">
        <v>47</v>
      </c>
      <c r="E861" s="95"/>
      <c r="F861" s="96">
        <v>1966.1</v>
      </c>
      <c r="G861" s="97">
        <v>1087.2</v>
      </c>
      <c r="H861" s="97">
        <f t="shared" si="26"/>
        <v>55.297289049387125</v>
      </c>
    </row>
    <row r="862" spans="1:8" ht="11.25">
      <c r="A862" s="93">
        <f t="shared" si="27"/>
        <v>852</v>
      </c>
      <c r="B862" s="94" t="s">
        <v>624</v>
      </c>
      <c r="C862" s="95" t="s">
        <v>182</v>
      </c>
      <c r="D862" s="95" t="s">
        <v>47</v>
      </c>
      <c r="E862" s="95" t="s">
        <v>625</v>
      </c>
      <c r="F862" s="96">
        <v>1966.1</v>
      </c>
      <c r="G862" s="97">
        <v>1087.2</v>
      </c>
      <c r="H862" s="97">
        <f t="shared" si="26"/>
        <v>55.297289049387125</v>
      </c>
    </row>
    <row r="863" spans="1:8" ht="11.25">
      <c r="A863" s="93">
        <f t="shared" si="27"/>
        <v>853</v>
      </c>
      <c r="B863" s="94" t="s">
        <v>419</v>
      </c>
      <c r="C863" s="95" t="s">
        <v>182</v>
      </c>
      <c r="D863" s="95" t="s">
        <v>47</v>
      </c>
      <c r="E863" s="95" t="s">
        <v>420</v>
      </c>
      <c r="F863" s="96">
        <v>1966.1</v>
      </c>
      <c r="G863" s="97">
        <v>1087.2</v>
      </c>
      <c r="H863" s="97">
        <f t="shared" si="26"/>
        <v>55.297289049387125</v>
      </c>
    </row>
    <row r="864" spans="1:8" ht="56.25">
      <c r="A864" s="93">
        <f t="shared" si="27"/>
        <v>854</v>
      </c>
      <c r="B864" s="94" t="s">
        <v>741</v>
      </c>
      <c r="C864" s="95" t="s">
        <v>183</v>
      </c>
      <c r="D864" s="95"/>
      <c r="E864" s="95"/>
      <c r="F864" s="96">
        <v>2054</v>
      </c>
      <c r="G864" s="97">
        <v>943.7</v>
      </c>
      <c r="H864" s="97">
        <f t="shared" si="26"/>
        <v>45.94449853943525</v>
      </c>
    </row>
    <row r="865" spans="1:8" ht="11.25">
      <c r="A865" s="93">
        <f t="shared" si="27"/>
        <v>855</v>
      </c>
      <c r="B865" s="94" t="s">
        <v>46</v>
      </c>
      <c r="C865" s="95" t="s">
        <v>183</v>
      </c>
      <c r="D865" s="95" t="s">
        <v>397</v>
      </c>
      <c r="E865" s="95"/>
      <c r="F865" s="96">
        <v>2054</v>
      </c>
      <c r="G865" s="97">
        <v>943.7</v>
      </c>
      <c r="H865" s="97">
        <f t="shared" si="26"/>
        <v>45.94449853943525</v>
      </c>
    </row>
    <row r="866" spans="1:8" ht="11.25">
      <c r="A866" s="93">
        <f t="shared" si="27"/>
        <v>856</v>
      </c>
      <c r="B866" s="94" t="s">
        <v>225</v>
      </c>
      <c r="C866" s="95" t="s">
        <v>183</v>
      </c>
      <c r="D866" s="95" t="s">
        <v>47</v>
      </c>
      <c r="E866" s="95"/>
      <c r="F866" s="96">
        <v>2054</v>
      </c>
      <c r="G866" s="97">
        <v>943.7</v>
      </c>
      <c r="H866" s="97">
        <f t="shared" si="26"/>
        <v>45.94449853943525</v>
      </c>
    </row>
    <row r="867" spans="1:8" ht="11.25">
      <c r="A867" s="93">
        <f t="shared" si="27"/>
        <v>857</v>
      </c>
      <c r="B867" s="94" t="s">
        <v>613</v>
      </c>
      <c r="C867" s="95" t="s">
        <v>183</v>
      </c>
      <c r="D867" s="95" t="s">
        <v>47</v>
      </c>
      <c r="E867" s="95" t="s">
        <v>445</v>
      </c>
      <c r="F867" s="96">
        <v>2054</v>
      </c>
      <c r="G867" s="97">
        <v>943.7</v>
      </c>
      <c r="H867" s="97">
        <f t="shared" si="26"/>
        <v>45.94449853943525</v>
      </c>
    </row>
    <row r="868" spans="1:8" ht="11.25">
      <c r="A868" s="93">
        <f t="shared" si="27"/>
        <v>858</v>
      </c>
      <c r="B868" s="94" t="s">
        <v>233</v>
      </c>
      <c r="C868" s="95" t="s">
        <v>183</v>
      </c>
      <c r="D868" s="95" t="s">
        <v>47</v>
      </c>
      <c r="E868" s="95" t="s">
        <v>234</v>
      </c>
      <c r="F868" s="96">
        <v>2054</v>
      </c>
      <c r="G868" s="97">
        <v>943.7</v>
      </c>
      <c r="H868" s="97">
        <f t="shared" si="26"/>
        <v>45.94449853943525</v>
      </c>
    </row>
    <row r="869" spans="1:8" ht="45">
      <c r="A869" s="93">
        <f t="shared" si="27"/>
        <v>859</v>
      </c>
      <c r="B869" s="94" t="s">
        <v>179</v>
      </c>
      <c r="C869" s="95" t="s">
        <v>180</v>
      </c>
      <c r="D869" s="95"/>
      <c r="E869" s="95"/>
      <c r="F869" s="96">
        <v>75.2</v>
      </c>
      <c r="G869" s="97">
        <v>37.2</v>
      </c>
      <c r="H869" s="97">
        <f t="shared" si="26"/>
        <v>49.46808510638298</v>
      </c>
    </row>
    <row r="870" spans="1:8" ht="11.25">
      <c r="A870" s="93">
        <f t="shared" si="27"/>
        <v>860</v>
      </c>
      <c r="B870" s="94" t="s">
        <v>46</v>
      </c>
      <c r="C870" s="95" t="s">
        <v>180</v>
      </c>
      <c r="D870" s="95" t="s">
        <v>397</v>
      </c>
      <c r="E870" s="95"/>
      <c r="F870" s="96">
        <v>75.2</v>
      </c>
      <c r="G870" s="97">
        <v>37.2</v>
      </c>
      <c r="H870" s="97">
        <f t="shared" si="26"/>
        <v>49.46808510638298</v>
      </c>
    </row>
    <row r="871" spans="1:8" ht="11.25">
      <c r="A871" s="93">
        <f t="shared" si="27"/>
        <v>861</v>
      </c>
      <c r="B871" s="94" t="s">
        <v>225</v>
      </c>
      <c r="C871" s="95" t="s">
        <v>180</v>
      </c>
      <c r="D871" s="95" t="s">
        <v>47</v>
      </c>
      <c r="E871" s="95"/>
      <c r="F871" s="96">
        <v>75.2</v>
      </c>
      <c r="G871" s="97">
        <v>37.2</v>
      </c>
      <c r="H871" s="97">
        <f t="shared" si="26"/>
        <v>49.46808510638298</v>
      </c>
    </row>
    <row r="872" spans="1:8" ht="11.25">
      <c r="A872" s="93">
        <f t="shared" si="27"/>
        <v>862</v>
      </c>
      <c r="B872" s="94" t="s">
        <v>614</v>
      </c>
      <c r="C872" s="95" t="s">
        <v>180</v>
      </c>
      <c r="D872" s="95" t="s">
        <v>47</v>
      </c>
      <c r="E872" s="95" t="s">
        <v>615</v>
      </c>
      <c r="F872" s="96">
        <v>75.2</v>
      </c>
      <c r="G872" s="97">
        <v>37.2</v>
      </c>
      <c r="H872" s="97">
        <f t="shared" si="26"/>
        <v>49.46808510638298</v>
      </c>
    </row>
    <row r="873" spans="1:8" ht="11.25">
      <c r="A873" s="93">
        <f t="shared" si="27"/>
        <v>863</v>
      </c>
      <c r="B873" s="94" t="s">
        <v>443</v>
      </c>
      <c r="C873" s="95" t="s">
        <v>180</v>
      </c>
      <c r="D873" s="95" t="s">
        <v>47</v>
      </c>
      <c r="E873" s="95" t="s">
        <v>444</v>
      </c>
      <c r="F873" s="96">
        <v>75.2</v>
      </c>
      <c r="G873" s="97">
        <v>37.2</v>
      </c>
      <c r="H873" s="97">
        <f t="shared" si="26"/>
        <v>49.46808510638298</v>
      </c>
    </row>
    <row r="874" spans="1:8" ht="45">
      <c r="A874" s="93">
        <f t="shared" si="27"/>
        <v>864</v>
      </c>
      <c r="B874" s="94" t="s">
        <v>184</v>
      </c>
      <c r="C874" s="95" t="s">
        <v>185</v>
      </c>
      <c r="D874" s="95"/>
      <c r="E874" s="95"/>
      <c r="F874" s="96">
        <v>120</v>
      </c>
      <c r="G874" s="97"/>
      <c r="H874" s="97">
        <f t="shared" si="26"/>
        <v>0</v>
      </c>
    </row>
    <row r="875" spans="1:8" ht="11.25">
      <c r="A875" s="93">
        <f t="shared" si="27"/>
        <v>865</v>
      </c>
      <c r="B875" s="94" t="s">
        <v>46</v>
      </c>
      <c r="C875" s="95" t="s">
        <v>185</v>
      </c>
      <c r="D875" s="95" t="s">
        <v>397</v>
      </c>
      <c r="E875" s="95"/>
      <c r="F875" s="96">
        <v>120</v>
      </c>
      <c r="G875" s="97"/>
      <c r="H875" s="97">
        <f t="shared" si="26"/>
        <v>0</v>
      </c>
    </row>
    <row r="876" spans="1:8" ht="11.25">
      <c r="A876" s="93">
        <f t="shared" si="27"/>
        <v>866</v>
      </c>
      <c r="B876" s="94" t="s">
        <v>225</v>
      </c>
      <c r="C876" s="95" t="s">
        <v>185</v>
      </c>
      <c r="D876" s="95" t="s">
        <v>47</v>
      </c>
      <c r="E876" s="95"/>
      <c r="F876" s="96">
        <v>120</v>
      </c>
      <c r="G876" s="97"/>
      <c r="H876" s="97">
        <f t="shared" si="26"/>
        <v>0</v>
      </c>
    </row>
    <row r="877" spans="1:8" ht="11.25">
      <c r="A877" s="93">
        <f t="shared" si="27"/>
        <v>867</v>
      </c>
      <c r="B877" s="94" t="s">
        <v>610</v>
      </c>
      <c r="C877" s="95" t="s">
        <v>185</v>
      </c>
      <c r="D877" s="95" t="s">
        <v>47</v>
      </c>
      <c r="E877" s="95" t="s">
        <v>452</v>
      </c>
      <c r="F877" s="96">
        <v>120</v>
      </c>
      <c r="G877" s="97"/>
      <c r="H877" s="97">
        <f t="shared" si="26"/>
        <v>0</v>
      </c>
    </row>
    <row r="878" spans="1:8" ht="11.25">
      <c r="A878" s="93">
        <f t="shared" si="27"/>
        <v>868</v>
      </c>
      <c r="B878" s="94" t="s">
        <v>421</v>
      </c>
      <c r="C878" s="95" t="s">
        <v>185</v>
      </c>
      <c r="D878" s="95" t="s">
        <v>47</v>
      </c>
      <c r="E878" s="95" t="s">
        <v>422</v>
      </c>
      <c r="F878" s="96">
        <v>120</v>
      </c>
      <c r="G878" s="97"/>
      <c r="H878" s="97">
        <f t="shared" si="26"/>
        <v>0</v>
      </c>
    </row>
    <row r="879" spans="1:8" ht="56.25">
      <c r="A879" s="93">
        <f t="shared" si="27"/>
        <v>869</v>
      </c>
      <c r="B879" s="94" t="s">
        <v>742</v>
      </c>
      <c r="C879" s="95" t="s">
        <v>743</v>
      </c>
      <c r="D879" s="95"/>
      <c r="E879" s="95"/>
      <c r="F879" s="96">
        <v>10560.9</v>
      </c>
      <c r="G879" s="97"/>
      <c r="H879" s="97">
        <f t="shared" si="26"/>
        <v>0</v>
      </c>
    </row>
    <row r="880" spans="1:8" ht="11.25">
      <c r="A880" s="93">
        <f t="shared" si="27"/>
        <v>870</v>
      </c>
      <c r="B880" s="94" t="s">
        <v>46</v>
      </c>
      <c r="C880" s="95" t="s">
        <v>743</v>
      </c>
      <c r="D880" s="95" t="s">
        <v>397</v>
      </c>
      <c r="E880" s="95"/>
      <c r="F880" s="96">
        <v>10560.9</v>
      </c>
      <c r="G880" s="97"/>
      <c r="H880" s="97">
        <f t="shared" si="26"/>
        <v>0</v>
      </c>
    </row>
    <row r="881" spans="1:8" ht="11.25">
      <c r="A881" s="93">
        <f t="shared" si="27"/>
        <v>871</v>
      </c>
      <c r="B881" s="94" t="s">
        <v>225</v>
      </c>
      <c r="C881" s="95" t="s">
        <v>743</v>
      </c>
      <c r="D881" s="95" t="s">
        <v>47</v>
      </c>
      <c r="E881" s="95"/>
      <c r="F881" s="96">
        <v>10560.9</v>
      </c>
      <c r="G881" s="97"/>
      <c r="H881" s="97">
        <f t="shared" si="26"/>
        <v>0</v>
      </c>
    </row>
    <row r="882" spans="1:8" ht="11.25">
      <c r="A882" s="93">
        <f t="shared" si="27"/>
        <v>872</v>
      </c>
      <c r="B882" s="94" t="s">
        <v>613</v>
      </c>
      <c r="C882" s="95" t="s">
        <v>743</v>
      </c>
      <c r="D882" s="95" t="s">
        <v>47</v>
      </c>
      <c r="E882" s="95" t="s">
        <v>445</v>
      </c>
      <c r="F882" s="96">
        <v>10560.9</v>
      </c>
      <c r="G882" s="97"/>
      <c r="H882" s="97">
        <f t="shared" si="26"/>
        <v>0</v>
      </c>
    </row>
    <row r="883" spans="1:8" ht="11.25">
      <c r="A883" s="93">
        <f t="shared" si="27"/>
        <v>873</v>
      </c>
      <c r="B883" s="94" t="s">
        <v>233</v>
      </c>
      <c r="C883" s="95" t="s">
        <v>743</v>
      </c>
      <c r="D883" s="95" t="s">
        <v>47</v>
      </c>
      <c r="E883" s="95" t="s">
        <v>234</v>
      </c>
      <c r="F883" s="96">
        <v>10560.9</v>
      </c>
      <c r="G883" s="97"/>
      <c r="H883" s="97">
        <f t="shared" si="26"/>
        <v>0</v>
      </c>
    </row>
    <row r="884" spans="1:8" ht="33.75">
      <c r="A884" s="93">
        <f t="shared" si="27"/>
        <v>874</v>
      </c>
      <c r="B884" s="94" t="s">
        <v>744</v>
      </c>
      <c r="C884" s="95" t="s">
        <v>745</v>
      </c>
      <c r="D884" s="95"/>
      <c r="E884" s="95"/>
      <c r="F884" s="96">
        <v>1856.8</v>
      </c>
      <c r="G884" s="97"/>
      <c r="H884" s="97">
        <f t="shared" si="26"/>
        <v>0</v>
      </c>
    </row>
    <row r="885" spans="1:8" ht="11.25">
      <c r="A885" s="93">
        <f t="shared" si="27"/>
        <v>875</v>
      </c>
      <c r="B885" s="94" t="s">
        <v>46</v>
      </c>
      <c r="C885" s="95" t="s">
        <v>745</v>
      </c>
      <c r="D885" s="95" t="s">
        <v>397</v>
      </c>
      <c r="E885" s="95"/>
      <c r="F885" s="96">
        <v>1856.8</v>
      </c>
      <c r="G885" s="97"/>
      <c r="H885" s="97">
        <f t="shared" si="26"/>
        <v>0</v>
      </c>
    </row>
    <row r="886" spans="1:8" ht="11.25">
      <c r="A886" s="93">
        <f t="shared" si="27"/>
        <v>876</v>
      </c>
      <c r="B886" s="94" t="s">
        <v>225</v>
      </c>
      <c r="C886" s="95" t="s">
        <v>745</v>
      </c>
      <c r="D886" s="95" t="s">
        <v>47</v>
      </c>
      <c r="E886" s="95"/>
      <c r="F886" s="96">
        <v>1856.8</v>
      </c>
      <c r="G886" s="97"/>
      <c r="H886" s="97">
        <f t="shared" si="26"/>
        <v>0</v>
      </c>
    </row>
    <row r="887" spans="1:8" ht="11.25">
      <c r="A887" s="93">
        <f t="shared" si="27"/>
        <v>877</v>
      </c>
      <c r="B887" s="94" t="s">
        <v>610</v>
      </c>
      <c r="C887" s="95" t="s">
        <v>745</v>
      </c>
      <c r="D887" s="95" t="s">
        <v>47</v>
      </c>
      <c r="E887" s="95" t="s">
        <v>452</v>
      </c>
      <c r="F887" s="96">
        <v>1856.8</v>
      </c>
      <c r="G887" s="97"/>
      <c r="H887" s="97">
        <f t="shared" si="26"/>
        <v>0</v>
      </c>
    </row>
    <row r="888" spans="1:8" ht="11.25">
      <c r="A888" s="93">
        <f t="shared" si="27"/>
        <v>878</v>
      </c>
      <c r="B888" s="94" t="s">
        <v>421</v>
      </c>
      <c r="C888" s="95" t="s">
        <v>745</v>
      </c>
      <c r="D888" s="95" t="s">
        <v>47</v>
      </c>
      <c r="E888" s="95" t="s">
        <v>422</v>
      </c>
      <c r="F888" s="96">
        <v>1856.8</v>
      </c>
      <c r="G888" s="97"/>
      <c r="H888" s="97">
        <f t="shared" si="26"/>
        <v>0</v>
      </c>
    </row>
    <row r="889" spans="1:8" ht="45">
      <c r="A889" s="93">
        <f t="shared" si="27"/>
        <v>879</v>
      </c>
      <c r="B889" s="94" t="s">
        <v>746</v>
      </c>
      <c r="C889" s="95" t="s">
        <v>747</v>
      </c>
      <c r="D889" s="95"/>
      <c r="E889" s="95"/>
      <c r="F889" s="96">
        <v>807.7</v>
      </c>
      <c r="G889" s="97"/>
      <c r="H889" s="97">
        <f t="shared" si="26"/>
        <v>0</v>
      </c>
    </row>
    <row r="890" spans="1:8" ht="11.25">
      <c r="A890" s="93">
        <f t="shared" si="27"/>
        <v>880</v>
      </c>
      <c r="B890" s="94" t="s">
        <v>549</v>
      </c>
      <c r="C890" s="95" t="s">
        <v>747</v>
      </c>
      <c r="D890" s="95" t="s">
        <v>550</v>
      </c>
      <c r="E890" s="95"/>
      <c r="F890" s="96">
        <v>807.7</v>
      </c>
      <c r="G890" s="97"/>
      <c r="H890" s="97">
        <f t="shared" si="26"/>
        <v>0</v>
      </c>
    </row>
    <row r="891" spans="1:8" ht="11.25">
      <c r="A891" s="93">
        <f t="shared" si="27"/>
        <v>881</v>
      </c>
      <c r="B891" s="94" t="s">
        <v>563</v>
      </c>
      <c r="C891" s="95" t="s">
        <v>747</v>
      </c>
      <c r="D891" s="95" t="s">
        <v>564</v>
      </c>
      <c r="E891" s="95"/>
      <c r="F891" s="96">
        <v>807.7</v>
      </c>
      <c r="G891" s="97"/>
      <c r="H891" s="97">
        <f t="shared" si="26"/>
        <v>0</v>
      </c>
    </row>
    <row r="892" spans="1:8" ht="11.25">
      <c r="A892" s="93">
        <f t="shared" si="27"/>
        <v>882</v>
      </c>
      <c r="B892" s="94" t="s">
        <v>614</v>
      </c>
      <c r="C892" s="95" t="s">
        <v>747</v>
      </c>
      <c r="D892" s="95" t="s">
        <v>564</v>
      </c>
      <c r="E892" s="95" t="s">
        <v>615</v>
      </c>
      <c r="F892" s="96">
        <v>807.7</v>
      </c>
      <c r="G892" s="97"/>
      <c r="H892" s="97">
        <f t="shared" si="26"/>
        <v>0</v>
      </c>
    </row>
    <row r="893" spans="1:8" ht="11.25">
      <c r="A893" s="93">
        <f t="shared" si="27"/>
        <v>883</v>
      </c>
      <c r="B893" s="94" t="s">
        <v>443</v>
      </c>
      <c r="C893" s="95" t="s">
        <v>747</v>
      </c>
      <c r="D893" s="95" t="s">
        <v>564</v>
      </c>
      <c r="E893" s="95" t="s">
        <v>444</v>
      </c>
      <c r="F893" s="96">
        <v>807.7</v>
      </c>
      <c r="G893" s="97"/>
      <c r="H893" s="97">
        <f t="shared" si="26"/>
        <v>0</v>
      </c>
    </row>
    <row r="894" spans="1:8" ht="33.75">
      <c r="A894" s="93">
        <f t="shared" si="27"/>
        <v>884</v>
      </c>
      <c r="B894" s="94" t="s">
        <v>748</v>
      </c>
      <c r="C894" s="95" t="s">
        <v>749</v>
      </c>
      <c r="D894" s="95"/>
      <c r="E894" s="95"/>
      <c r="F894" s="96">
        <v>313.9</v>
      </c>
      <c r="G894" s="97">
        <f>184.6+0.8</f>
        <v>185.4</v>
      </c>
      <c r="H894" s="97">
        <f t="shared" si="26"/>
        <v>59.0633959859828</v>
      </c>
    </row>
    <row r="895" spans="1:8" ht="56.25">
      <c r="A895" s="93">
        <f t="shared" si="27"/>
        <v>885</v>
      </c>
      <c r="B895" s="94" t="s">
        <v>512</v>
      </c>
      <c r="C895" s="95" t="s">
        <v>749</v>
      </c>
      <c r="D895" s="95" t="s">
        <v>513</v>
      </c>
      <c r="E895" s="95"/>
      <c r="F895" s="96">
        <v>313.9</v>
      </c>
      <c r="G895" s="97">
        <f>184.6+0.8</f>
        <v>185.4</v>
      </c>
      <c r="H895" s="97">
        <f t="shared" si="26"/>
        <v>59.0633959859828</v>
      </c>
    </row>
    <row r="896" spans="1:8" ht="11.25">
      <c r="A896" s="93">
        <f t="shared" si="27"/>
        <v>886</v>
      </c>
      <c r="B896" s="94" t="s">
        <v>61</v>
      </c>
      <c r="C896" s="95" t="s">
        <v>749</v>
      </c>
      <c r="D896" s="95" t="s">
        <v>273</v>
      </c>
      <c r="E896" s="95"/>
      <c r="F896" s="96">
        <v>313.9</v>
      </c>
      <c r="G896" s="97">
        <f>184.6+0.8</f>
        <v>185.4</v>
      </c>
      <c r="H896" s="97">
        <f t="shared" si="26"/>
        <v>59.0633959859828</v>
      </c>
    </row>
    <row r="897" spans="1:8" ht="11.25">
      <c r="A897" s="93">
        <f t="shared" si="27"/>
        <v>887</v>
      </c>
      <c r="B897" s="94" t="s">
        <v>614</v>
      </c>
      <c r="C897" s="95" t="s">
        <v>749</v>
      </c>
      <c r="D897" s="95" t="s">
        <v>273</v>
      </c>
      <c r="E897" s="95" t="s">
        <v>615</v>
      </c>
      <c r="F897" s="96">
        <v>313.9</v>
      </c>
      <c r="G897" s="97">
        <f>184.6+0.8</f>
        <v>185.4</v>
      </c>
      <c r="H897" s="97">
        <f t="shared" si="26"/>
        <v>59.0633959859828</v>
      </c>
    </row>
    <row r="898" spans="1:8" ht="11.25">
      <c r="A898" s="93">
        <f t="shared" si="27"/>
        <v>888</v>
      </c>
      <c r="B898" s="94" t="s">
        <v>443</v>
      </c>
      <c r="C898" s="95" t="s">
        <v>749</v>
      </c>
      <c r="D898" s="95" t="s">
        <v>273</v>
      </c>
      <c r="E898" s="95" t="s">
        <v>444</v>
      </c>
      <c r="F898" s="96">
        <v>313.9</v>
      </c>
      <c r="G898" s="97">
        <f>184.6+0.8</f>
        <v>185.4</v>
      </c>
      <c r="H898" s="97">
        <f t="shared" si="26"/>
        <v>59.0633959859828</v>
      </c>
    </row>
    <row r="899" spans="1:8" ht="12.75" customHeight="1">
      <c r="A899" s="89">
        <f t="shared" si="27"/>
        <v>889</v>
      </c>
      <c r="B899" s="105" t="s">
        <v>750</v>
      </c>
      <c r="C899" s="106"/>
      <c r="D899" s="106"/>
      <c r="E899" s="106"/>
      <c r="F899" s="92">
        <f>F848+F781+F752+F729+F688+F665+F616+F594+F581+F564+F515+F502+F438+F409+F381+F296+F245+F11</f>
        <v>839342.3</v>
      </c>
      <c r="G899" s="92">
        <f>G848+G781+G752+G729+G688+G665+G616+G594+G581+G564+G515+G502+G438+G409+G381+G296+G245+G11</f>
        <v>419636</v>
      </c>
      <c r="H899" s="92">
        <f t="shared" si="26"/>
        <v>49.995812197240625</v>
      </c>
    </row>
    <row r="900" spans="7:8" ht="12.75" customHeight="1">
      <c r="G900" s="104"/>
      <c r="H900" s="104"/>
    </row>
    <row r="901" spans="7:8" ht="12.75" customHeight="1">
      <c r="G901" s="104"/>
      <c r="H901" s="104"/>
    </row>
    <row r="902" spans="7:8" ht="12.75" customHeight="1">
      <c r="G902" s="104"/>
      <c r="H902" s="104"/>
    </row>
    <row r="903" spans="7:8" ht="12.75" customHeight="1">
      <c r="G903" s="104"/>
      <c r="H903" s="104"/>
    </row>
    <row r="904" spans="7:8" ht="12.75" customHeight="1">
      <c r="G904" s="104"/>
      <c r="H904" s="104"/>
    </row>
    <row r="905" spans="7:8" ht="12.75" customHeight="1">
      <c r="G905" s="104"/>
      <c r="H905" s="104"/>
    </row>
    <row r="906" spans="7:8" ht="12.75" customHeight="1">
      <c r="G906" s="104"/>
      <c r="H906" s="104"/>
    </row>
    <row r="907" spans="7:8" ht="12.75" customHeight="1">
      <c r="G907" s="104"/>
      <c r="H907" s="104"/>
    </row>
    <row r="908" spans="7:8" ht="12.75" customHeight="1">
      <c r="G908" s="104"/>
      <c r="H908" s="104"/>
    </row>
    <row r="909" spans="7:8" ht="12.75" customHeight="1">
      <c r="G909" s="104"/>
      <c r="H909" s="104"/>
    </row>
    <row r="910" spans="7:8" ht="12.75" customHeight="1">
      <c r="G910" s="104"/>
      <c r="H910" s="104"/>
    </row>
    <row r="911" spans="7:8" ht="12.75" customHeight="1">
      <c r="G911" s="104"/>
      <c r="H911" s="104"/>
    </row>
    <row r="912" spans="7:8" ht="12.75" customHeight="1">
      <c r="G912" s="104"/>
      <c r="H912" s="104"/>
    </row>
    <row r="913" spans="7:8" ht="12.75" customHeight="1">
      <c r="G913" s="104"/>
      <c r="H913" s="104"/>
    </row>
    <row r="914" spans="7:8" ht="12.75" customHeight="1">
      <c r="G914" s="104"/>
      <c r="H914" s="104"/>
    </row>
    <row r="915" spans="7:8" ht="12.75" customHeight="1">
      <c r="G915" s="104"/>
      <c r="H915" s="104"/>
    </row>
    <row r="916" spans="7:8" ht="12.75" customHeight="1">
      <c r="G916" s="104"/>
      <c r="H916" s="104"/>
    </row>
    <row r="917" spans="7:8" ht="12.75" customHeight="1">
      <c r="G917" s="104"/>
      <c r="H917" s="104"/>
    </row>
    <row r="918" spans="7:8" ht="12.75" customHeight="1">
      <c r="G918" s="104"/>
      <c r="H918" s="104"/>
    </row>
    <row r="919" spans="7:8" ht="12.75" customHeight="1">
      <c r="G919" s="104"/>
      <c r="H919" s="104"/>
    </row>
    <row r="920" spans="7:8" ht="12.75" customHeight="1">
      <c r="G920" s="104"/>
      <c r="H920" s="104"/>
    </row>
    <row r="921" spans="7:8" ht="12.75" customHeight="1">
      <c r="G921" s="104"/>
      <c r="H921" s="104"/>
    </row>
    <row r="922" spans="7:8" ht="12.75" customHeight="1">
      <c r="G922" s="104"/>
      <c r="H922" s="104"/>
    </row>
    <row r="923" spans="7:8" ht="12.75" customHeight="1">
      <c r="G923" s="104"/>
      <c r="H923" s="104"/>
    </row>
    <row r="924" spans="7:8" ht="12.75" customHeight="1">
      <c r="G924" s="104"/>
      <c r="H924" s="104"/>
    </row>
    <row r="925" spans="7:8" ht="12.75" customHeight="1">
      <c r="G925" s="104"/>
      <c r="H925" s="104"/>
    </row>
    <row r="926" spans="7:8" ht="12.75" customHeight="1">
      <c r="G926" s="104"/>
      <c r="H926" s="104"/>
    </row>
    <row r="927" spans="7:8" ht="12.75" customHeight="1">
      <c r="G927" s="104"/>
      <c r="H927" s="104"/>
    </row>
    <row r="928" spans="7:8" ht="12.75" customHeight="1">
      <c r="G928" s="104"/>
      <c r="H928" s="104"/>
    </row>
    <row r="929" spans="7:8" ht="12.75" customHeight="1">
      <c r="G929" s="104"/>
      <c r="H929" s="104"/>
    </row>
    <row r="930" spans="7:8" ht="12.75" customHeight="1">
      <c r="G930" s="104"/>
      <c r="H930" s="104"/>
    </row>
    <row r="931" spans="7:8" ht="12.75" customHeight="1">
      <c r="G931" s="104"/>
      <c r="H931" s="104"/>
    </row>
    <row r="932" spans="7:8" ht="12.75" customHeight="1">
      <c r="G932" s="104"/>
      <c r="H932" s="104"/>
    </row>
    <row r="933" spans="7:8" ht="12.75" customHeight="1">
      <c r="G933" s="104"/>
      <c r="H933" s="104"/>
    </row>
    <row r="934" spans="7:8" ht="12.75" customHeight="1">
      <c r="G934" s="104"/>
      <c r="H934" s="104"/>
    </row>
    <row r="935" spans="7:8" ht="12.75" customHeight="1">
      <c r="G935" s="104"/>
      <c r="H935" s="104"/>
    </row>
    <row r="936" spans="7:8" ht="12.75" customHeight="1">
      <c r="G936" s="104"/>
      <c r="H936" s="104"/>
    </row>
    <row r="937" spans="7:8" ht="12.75" customHeight="1">
      <c r="G937" s="104"/>
      <c r="H937" s="104"/>
    </row>
    <row r="938" spans="7:8" ht="12.75" customHeight="1">
      <c r="G938" s="104"/>
      <c r="H938" s="104"/>
    </row>
    <row r="939" spans="7:8" ht="12.75" customHeight="1">
      <c r="G939" s="104"/>
      <c r="H939" s="104"/>
    </row>
    <row r="940" spans="7:8" ht="12.75" customHeight="1">
      <c r="G940" s="104"/>
      <c r="H940" s="104"/>
    </row>
    <row r="941" spans="7:8" ht="12.75" customHeight="1">
      <c r="G941" s="104"/>
      <c r="H941" s="104"/>
    </row>
    <row r="942" spans="7:8" ht="12.75" customHeight="1">
      <c r="G942" s="104"/>
      <c r="H942" s="104"/>
    </row>
    <row r="943" spans="7:8" ht="12.75" customHeight="1">
      <c r="G943" s="104"/>
      <c r="H943" s="104"/>
    </row>
    <row r="944" spans="7:8" ht="12.75" customHeight="1">
      <c r="G944" s="104"/>
      <c r="H944" s="104"/>
    </row>
    <row r="945" spans="7:8" ht="12.75" customHeight="1">
      <c r="G945" s="104"/>
      <c r="H945" s="104"/>
    </row>
    <row r="946" spans="7:8" ht="12.75" customHeight="1">
      <c r="G946" s="104"/>
      <c r="H946" s="104"/>
    </row>
    <row r="947" spans="7:8" ht="12.75" customHeight="1">
      <c r="G947" s="104"/>
      <c r="H947" s="104"/>
    </row>
    <row r="948" spans="7:8" ht="12.75" customHeight="1">
      <c r="G948" s="104"/>
      <c r="H948" s="104"/>
    </row>
    <row r="949" spans="7:8" ht="12.75" customHeight="1">
      <c r="G949" s="104"/>
      <c r="H949" s="104"/>
    </row>
    <row r="950" spans="7:8" ht="12.75" customHeight="1">
      <c r="G950" s="104"/>
      <c r="H950" s="104"/>
    </row>
    <row r="951" spans="7:8" ht="12.75" customHeight="1">
      <c r="G951" s="104"/>
      <c r="H951" s="104"/>
    </row>
    <row r="952" spans="7:8" ht="12.75" customHeight="1">
      <c r="G952" s="104"/>
      <c r="H952" s="104"/>
    </row>
    <row r="953" spans="7:8" ht="12.75" customHeight="1">
      <c r="G953" s="104"/>
      <c r="H953" s="104"/>
    </row>
    <row r="954" spans="7:8" ht="12.75" customHeight="1">
      <c r="G954" s="104"/>
      <c r="H954" s="104"/>
    </row>
    <row r="955" spans="7:8" ht="12.75" customHeight="1">
      <c r="G955" s="104"/>
      <c r="H955" s="104"/>
    </row>
    <row r="956" spans="7:8" ht="12.75" customHeight="1">
      <c r="G956" s="104"/>
      <c r="H956" s="104"/>
    </row>
    <row r="957" spans="7:8" ht="12.75" customHeight="1">
      <c r="G957" s="104"/>
      <c r="H957" s="104"/>
    </row>
    <row r="958" spans="7:8" ht="12.75" customHeight="1">
      <c r="G958" s="104"/>
      <c r="H958" s="104"/>
    </row>
    <row r="959" spans="7:8" ht="12.75" customHeight="1">
      <c r="G959" s="104"/>
      <c r="H959" s="104"/>
    </row>
    <row r="960" spans="7:8" ht="12.75" customHeight="1">
      <c r="G960" s="104"/>
      <c r="H960" s="104"/>
    </row>
    <row r="961" spans="7:8" ht="12.75" customHeight="1">
      <c r="G961" s="104"/>
      <c r="H961" s="104"/>
    </row>
    <row r="962" spans="7:8" ht="12.75" customHeight="1">
      <c r="G962" s="104"/>
      <c r="H962" s="104"/>
    </row>
    <row r="963" spans="7:8" ht="12.75" customHeight="1">
      <c r="G963" s="104"/>
      <c r="H963" s="104"/>
    </row>
    <row r="964" spans="7:8" ht="12.75" customHeight="1">
      <c r="G964" s="104"/>
      <c r="H964" s="104"/>
    </row>
    <row r="965" spans="7:8" ht="12.75" customHeight="1">
      <c r="G965" s="104"/>
      <c r="H965" s="104"/>
    </row>
    <row r="966" spans="7:8" ht="12.75" customHeight="1">
      <c r="G966" s="104"/>
      <c r="H966" s="104"/>
    </row>
    <row r="967" spans="7:8" ht="12.75" customHeight="1">
      <c r="G967" s="104"/>
      <c r="H967" s="104"/>
    </row>
    <row r="968" spans="7:8" ht="12.75" customHeight="1">
      <c r="G968" s="104"/>
      <c r="H968" s="104"/>
    </row>
    <row r="969" spans="7:8" ht="12.75" customHeight="1">
      <c r="G969" s="104"/>
      <c r="H969" s="104"/>
    </row>
    <row r="970" spans="7:8" ht="12.75" customHeight="1">
      <c r="G970" s="104"/>
      <c r="H970" s="104"/>
    </row>
    <row r="971" spans="7:8" ht="12.75" customHeight="1">
      <c r="G971" s="104"/>
      <c r="H971" s="104"/>
    </row>
    <row r="972" spans="7:8" ht="12.75" customHeight="1">
      <c r="G972" s="104"/>
      <c r="H972" s="104"/>
    </row>
    <row r="973" spans="7:8" ht="12.75" customHeight="1">
      <c r="G973" s="104"/>
      <c r="H973" s="104"/>
    </row>
    <row r="974" spans="7:8" ht="12.75" customHeight="1">
      <c r="G974" s="104"/>
      <c r="H974" s="104"/>
    </row>
    <row r="975" spans="7:8" ht="12.75" customHeight="1">
      <c r="G975" s="104"/>
      <c r="H975" s="104"/>
    </row>
    <row r="976" spans="7:8" ht="12.75" customHeight="1">
      <c r="G976" s="104"/>
      <c r="H976" s="104"/>
    </row>
    <row r="977" spans="7:8" ht="12.75" customHeight="1">
      <c r="G977" s="104"/>
      <c r="H977" s="104"/>
    </row>
    <row r="978" spans="7:8" ht="12.75" customHeight="1">
      <c r="G978" s="104"/>
      <c r="H978" s="104"/>
    </row>
    <row r="979" spans="7:8" ht="12.75" customHeight="1">
      <c r="G979" s="104"/>
      <c r="H979" s="104"/>
    </row>
    <row r="980" spans="7:8" ht="12.75" customHeight="1">
      <c r="G980" s="104"/>
      <c r="H980" s="104"/>
    </row>
    <row r="981" ht="12.75" customHeight="1">
      <c r="H981" s="104"/>
    </row>
  </sheetData>
  <sheetProtection/>
  <mergeCells count="12">
    <mergeCell ref="A4:H4"/>
    <mergeCell ref="A5:H5"/>
    <mergeCell ref="A1:H1"/>
    <mergeCell ref="A8:A9"/>
    <mergeCell ref="B8:B9"/>
    <mergeCell ref="C8:C9"/>
    <mergeCell ref="D8:D9"/>
    <mergeCell ref="E8:E9"/>
    <mergeCell ref="F8:F9"/>
    <mergeCell ref="G8:G9"/>
    <mergeCell ref="H8:H9"/>
    <mergeCell ref="A3:H3"/>
  </mergeCells>
  <printOptions/>
  <pageMargins left="0.7086614173228347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4.75390625" style="0" customWidth="1"/>
    <col min="2" max="2" width="55.125" style="0" customWidth="1"/>
    <col min="3" max="3" width="24.75390625" style="0" customWidth="1"/>
    <col min="4" max="5" width="10.875" style="0" customWidth="1"/>
  </cols>
  <sheetData>
    <row r="1" spans="2:5" ht="12.75">
      <c r="B1" s="16"/>
      <c r="C1" s="16"/>
      <c r="D1" s="16"/>
      <c r="E1" s="16"/>
    </row>
    <row r="2" spans="2:5" ht="18.75">
      <c r="B2" s="177" t="s">
        <v>637</v>
      </c>
      <c r="C2" s="177"/>
      <c r="D2" s="177"/>
      <c r="E2" s="177"/>
    </row>
    <row r="3" spans="2:5" ht="15.75">
      <c r="B3" s="180"/>
      <c r="C3" s="180"/>
      <c r="D3" s="180"/>
      <c r="E3" s="180"/>
    </row>
    <row r="4" spans="2:5" ht="12.75">
      <c r="B4" s="16"/>
      <c r="C4" s="16"/>
      <c r="D4" s="16"/>
      <c r="E4" s="16" t="s">
        <v>502</v>
      </c>
    </row>
    <row r="5" spans="1:5" ht="44.25" customHeight="1">
      <c r="A5" s="26" t="s">
        <v>345</v>
      </c>
      <c r="B5" s="17" t="s">
        <v>481</v>
      </c>
      <c r="C5" s="18" t="s">
        <v>482</v>
      </c>
      <c r="D5" s="19" t="s">
        <v>467</v>
      </c>
      <c r="E5" s="19" t="s">
        <v>483</v>
      </c>
    </row>
    <row r="6" spans="1:5" ht="12.75">
      <c r="A6" s="28">
        <v>1</v>
      </c>
      <c r="B6" s="20" t="s">
        <v>484</v>
      </c>
      <c r="C6" s="21" t="s">
        <v>485</v>
      </c>
      <c r="D6" s="22">
        <f>D8+D13+D23</f>
        <v>4524.400000000023</v>
      </c>
      <c r="E6" s="22">
        <f>E8+E13+E23</f>
        <v>-23538.900000000023</v>
      </c>
    </row>
    <row r="7" spans="1:5" ht="25.5">
      <c r="A7" s="28">
        <f>A6+1</f>
        <v>2</v>
      </c>
      <c r="B7" s="23" t="s">
        <v>486</v>
      </c>
      <c r="C7" s="24" t="s">
        <v>487</v>
      </c>
      <c r="D7" s="25">
        <f>D8+D13</f>
        <v>-1100</v>
      </c>
      <c r="E7" s="25">
        <f>E8+E13</f>
        <v>-1100</v>
      </c>
    </row>
    <row r="8" spans="1:5" ht="25.5">
      <c r="A8" s="28">
        <f aca="true" t="shared" si="0" ref="A8:A31">A7+1</f>
        <v>3</v>
      </c>
      <c r="B8" s="20" t="s">
        <v>488</v>
      </c>
      <c r="C8" s="21" t="s">
        <v>215</v>
      </c>
      <c r="D8" s="22">
        <f>D9+D11</f>
        <v>-2700</v>
      </c>
      <c r="E8" s="22">
        <f>E9+E11</f>
        <v>-2700</v>
      </c>
    </row>
    <row r="9" spans="1:5" ht="30" customHeight="1">
      <c r="A9" s="28">
        <f t="shared" si="0"/>
        <v>4</v>
      </c>
      <c r="B9" s="23" t="s">
        <v>216</v>
      </c>
      <c r="C9" s="24" t="s">
        <v>350</v>
      </c>
      <c r="D9" s="25">
        <f>D10</f>
        <v>22300</v>
      </c>
      <c r="E9" s="25">
        <f>E10</f>
        <v>0</v>
      </c>
    </row>
    <row r="10" spans="1:5" ht="45" customHeight="1">
      <c r="A10" s="28">
        <f t="shared" si="0"/>
        <v>5</v>
      </c>
      <c r="B10" s="23" t="s">
        <v>351</v>
      </c>
      <c r="C10" s="24" t="s">
        <v>352</v>
      </c>
      <c r="D10" s="25">
        <v>22300</v>
      </c>
      <c r="E10" s="25"/>
    </row>
    <row r="11" spans="1:5" ht="38.25">
      <c r="A11" s="28">
        <f t="shared" si="0"/>
        <v>6</v>
      </c>
      <c r="B11" s="23" t="s">
        <v>353</v>
      </c>
      <c r="C11" s="24" t="s">
        <v>354</v>
      </c>
      <c r="D11" s="25">
        <f>D12</f>
        <v>-25000</v>
      </c>
      <c r="E11" s="25">
        <f>E12</f>
        <v>-2700</v>
      </c>
    </row>
    <row r="12" spans="1:5" ht="42" customHeight="1">
      <c r="A12" s="28">
        <f t="shared" si="0"/>
        <v>7</v>
      </c>
      <c r="B12" s="23" t="s">
        <v>355</v>
      </c>
      <c r="C12" s="24" t="s">
        <v>356</v>
      </c>
      <c r="D12" s="25">
        <v>-25000</v>
      </c>
      <c r="E12" s="25">
        <v>-2700</v>
      </c>
    </row>
    <row r="13" spans="1:5" ht="25.5">
      <c r="A13" s="28">
        <f t="shared" si="0"/>
        <v>8</v>
      </c>
      <c r="B13" s="20" t="s">
        <v>357</v>
      </c>
      <c r="C13" s="21" t="s">
        <v>358</v>
      </c>
      <c r="D13" s="22">
        <f>D14</f>
        <v>1600</v>
      </c>
      <c r="E13" s="22">
        <f>E14</f>
        <v>1600</v>
      </c>
    </row>
    <row r="14" spans="1:5" ht="25.5">
      <c r="A14" s="28">
        <f t="shared" si="0"/>
        <v>9</v>
      </c>
      <c r="B14" s="23" t="s">
        <v>359</v>
      </c>
      <c r="C14" s="24" t="s">
        <v>360</v>
      </c>
      <c r="D14" s="25">
        <f>D15+D20</f>
        <v>1600</v>
      </c>
      <c r="E14" s="25">
        <f>E15+E20</f>
        <v>1600</v>
      </c>
    </row>
    <row r="15" spans="1:5" ht="25.5">
      <c r="A15" s="28">
        <f t="shared" si="0"/>
        <v>10</v>
      </c>
      <c r="B15" s="23" t="s">
        <v>461</v>
      </c>
      <c r="C15" s="24" t="s">
        <v>462</v>
      </c>
      <c r="D15" s="25">
        <f>D16+D18</f>
        <v>11600</v>
      </c>
      <c r="E15" s="25">
        <f>E16+E18</f>
        <v>1600</v>
      </c>
    </row>
    <row r="16" spans="1:5" ht="25.5">
      <c r="A16" s="28">
        <f t="shared" si="0"/>
        <v>11</v>
      </c>
      <c r="B16" s="23" t="s">
        <v>463</v>
      </c>
      <c r="C16" s="24" t="s">
        <v>464</v>
      </c>
      <c r="D16" s="25">
        <f>D17</f>
        <v>0</v>
      </c>
      <c r="E16" s="25">
        <f>E17</f>
        <v>0</v>
      </c>
    </row>
    <row r="17" spans="1:5" ht="38.25">
      <c r="A17" s="28">
        <f t="shared" si="0"/>
        <v>12</v>
      </c>
      <c r="B17" s="23" t="s">
        <v>465</v>
      </c>
      <c r="C17" s="24" t="s">
        <v>466</v>
      </c>
      <c r="D17" s="25"/>
      <c r="E17" s="25"/>
    </row>
    <row r="18" spans="1:5" ht="38.25">
      <c r="A18" s="28">
        <f t="shared" si="0"/>
        <v>13</v>
      </c>
      <c r="B18" s="23" t="s">
        <v>361</v>
      </c>
      <c r="C18" s="24" t="s">
        <v>362</v>
      </c>
      <c r="D18" s="25">
        <f>D19</f>
        <v>11600</v>
      </c>
      <c r="E18" s="25">
        <f>E19</f>
        <v>1600</v>
      </c>
    </row>
    <row r="19" spans="1:5" ht="51">
      <c r="A19" s="28">
        <f t="shared" si="0"/>
        <v>14</v>
      </c>
      <c r="B19" s="23" t="s">
        <v>363</v>
      </c>
      <c r="C19" s="24" t="s">
        <v>364</v>
      </c>
      <c r="D19" s="25">
        <v>11600</v>
      </c>
      <c r="E19" s="25">
        <v>1600</v>
      </c>
    </row>
    <row r="20" spans="1:5" ht="25.5">
      <c r="A20" s="28">
        <f t="shared" si="0"/>
        <v>15</v>
      </c>
      <c r="B20" s="23" t="s">
        <v>365</v>
      </c>
      <c r="C20" s="24" t="s">
        <v>366</v>
      </c>
      <c r="D20" s="25">
        <f>D21</f>
        <v>-10000</v>
      </c>
      <c r="E20" s="25">
        <f>E21</f>
        <v>0</v>
      </c>
    </row>
    <row r="21" spans="1:5" ht="38.25">
      <c r="A21" s="28">
        <f t="shared" si="0"/>
        <v>16</v>
      </c>
      <c r="B21" s="23" t="s">
        <v>367</v>
      </c>
      <c r="C21" s="24" t="s">
        <v>368</v>
      </c>
      <c r="D21" s="25">
        <f>D22</f>
        <v>-10000</v>
      </c>
      <c r="E21" s="25">
        <f>E22</f>
        <v>0</v>
      </c>
    </row>
    <row r="22" spans="1:5" ht="45" customHeight="1">
      <c r="A22" s="28">
        <f t="shared" si="0"/>
        <v>17</v>
      </c>
      <c r="B22" s="23" t="s">
        <v>369</v>
      </c>
      <c r="C22" s="24" t="s">
        <v>370</v>
      </c>
      <c r="D22" s="25">
        <v>-10000</v>
      </c>
      <c r="E22" s="25"/>
    </row>
    <row r="23" spans="1:5" ht="22.5" customHeight="1">
      <c r="A23" s="28">
        <f t="shared" si="0"/>
        <v>18</v>
      </c>
      <c r="B23" s="20" t="s">
        <v>371</v>
      </c>
      <c r="C23" s="21" t="s">
        <v>372</v>
      </c>
      <c r="D23" s="22">
        <f>D24+D28</f>
        <v>5624.400000000023</v>
      </c>
      <c r="E23" s="22">
        <f>E24+E28</f>
        <v>-22438.900000000023</v>
      </c>
    </row>
    <row r="24" spans="1:5" ht="12.75">
      <c r="A24" s="28">
        <f t="shared" si="0"/>
        <v>19</v>
      </c>
      <c r="B24" s="23" t="s">
        <v>373</v>
      </c>
      <c r="C24" s="24" t="s">
        <v>374</v>
      </c>
      <c r="D24" s="25">
        <f aca="true" t="shared" si="1" ref="D24:E26">D25</f>
        <v>-871230</v>
      </c>
      <c r="E24" s="25">
        <f t="shared" si="1"/>
        <v>-450173</v>
      </c>
    </row>
    <row r="25" spans="1:5" ht="12.75">
      <c r="A25" s="28">
        <f t="shared" si="0"/>
        <v>20</v>
      </c>
      <c r="B25" s="23" t="s">
        <v>375</v>
      </c>
      <c r="C25" s="24" t="s">
        <v>376</v>
      </c>
      <c r="D25" s="25">
        <f t="shared" si="1"/>
        <v>-871230</v>
      </c>
      <c r="E25" s="25">
        <f t="shared" si="1"/>
        <v>-450173</v>
      </c>
    </row>
    <row r="26" spans="1:5" ht="21" customHeight="1">
      <c r="A26" s="28">
        <f t="shared" si="0"/>
        <v>21</v>
      </c>
      <c r="B26" s="23" t="s">
        <v>377</v>
      </c>
      <c r="C26" s="24" t="s">
        <v>378</v>
      </c>
      <c r="D26" s="25">
        <f t="shared" si="1"/>
        <v>-871230</v>
      </c>
      <c r="E26" s="25">
        <f t="shared" si="1"/>
        <v>-450173</v>
      </c>
    </row>
    <row r="27" spans="1:5" ht="25.5">
      <c r="A27" s="28">
        <f t="shared" si="0"/>
        <v>22</v>
      </c>
      <c r="B27" s="23" t="s">
        <v>379</v>
      </c>
      <c r="C27" s="24" t="s">
        <v>380</v>
      </c>
      <c r="D27" s="25">
        <v>-871230</v>
      </c>
      <c r="E27" s="25">
        <v>-450173</v>
      </c>
    </row>
    <row r="28" spans="1:5" ht="12.75">
      <c r="A28" s="28">
        <f t="shared" si="0"/>
        <v>23</v>
      </c>
      <c r="B28" s="23" t="s">
        <v>381</v>
      </c>
      <c r="C28" s="24" t="s">
        <v>382</v>
      </c>
      <c r="D28" s="25">
        <f aca="true" t="shared" si="2" ref="D28:E30">D29</f>
        <v>876854.4</v>
      </c>
      <c r="E28" s="25">
        <f t="shared" si="2"/>
        <v>427734.1</v>
      </c>
    </row>
    <row r="29" spans="1:5" ht="12.75">
      <c r="A29" s="28">
        <f t="shared" si="0"/>
        <v>24</v>
      </c>
      <c r="B29" s="23" t="s">
        <v>383</v>
      </c>
      <c r="C29" s="24" t="s">
        <v>384</v>
      </c>
      <c r="D29" s="25">
        <f t="shared" si="2"/>
        <v>876854.4</v>
      </c>
      <c r="E29" s="25">
        <f t="shared" si="2"/>
        <v>427734.1</v>
      </c>
    </row>
    <row r="30" spans="1:5" ht="18" customHeight="1">
      <c r="A30" s="28">
        <f t="shared" si="0"/>
        <v>25</v>
      </c>
      <c r="B30" s="23" t="s">
        <v>385</v>
      </c>
      <c r="C30" s="24" t="s">
        <v>386</v>
      </c>
      <c r="D30" s="25">
        <f t="shared" si="2"/>
        <v>876854.4</v>
      </c>
      <c r="E30" s="25">
        <f t="shared" si="2"/>
        <v>427734.1</v>
      </c>
    </row>
    <row r="31" spans="1:5" ht="25.5">
      <c r="A31" s="28">
        <f t="shared" si="0"/>
        <v>26</v>
      </c>
      <c r="B31" s="23" t="s">
        <v>387</v>
      </c>
      <c r="C31" s="24" t="s">
        <v>388</v>
      </c>
      <c r="D31" s="25">
        <v>876854.4</v>
      </c>
      <c r="E31" s="25">
        <v>427734.1</v>
      </c>
    </row>
    <row r="32" spans="2:5" ht="12.75">
      <c r="B32" s="7"/>
      <c r="C32" s="7"/>
      <c r="D32" s="7"/>
      <c r="E32" s="7"/>
    </row>
    <row r="33" spans="2:5" ht="12.75">
      <c r="B33" s="7"/>
      <c r="C33" s="7"/>
      <c r="D33" s="7"/>
      <c r="E33" s="7"/>
    </row>
    <row r="34" spans="2:5" ht="18.75">
      <c r="B34" s="27"/>
      <c r="C34" s="27"/>
      <c r="D34" s="27"/>
      <c r="E34" s="27"/>
    </row>
    <row r="35" spans="2:5" ht="18.75">
      <c r="B35" s="27"/>
      <c r="C35" s="27"/>
      <c r="D35" s="27"/>
      <c r="E35" s="27"/>
    </row>
    <row r="36" spans="2:5" ht="18.75">
      <c r="B36" s="27"/>
      <c r="C36" s="27"/>
      <c r="D36" s="27"/>
      <c r="E36" s="27"/>
    </row>
    <row r="37" spans="2:5" ht="18.75">
      <c r="B37" s="27"/>
      <c r="C37" s="27"/>
      <c r="D37" s="27"/>
      <c r="E37" s="27"/>
    </row>
    <row r="38" spans="2:5" ht="18.75">
      <c r="B38" s="27"/>
      <c r="C38" s="27"/>
      <c r="D38" s="27"/>
      <c r="E38" s="27"/>
    </row>
    <row r="39" spans="2:5" ht="12.75">
      <c r="B39" s="7"/>
      <c r="C39" s="7"/>
      <c r="D39" s="7"/>
      <c r="E39" s="7"/>
    </row>
    <row r="40" spans="2:5" ht="12.75">
      <c r="B40" s="7"/>
      <c r="C40" s="7"/>
      <c r="D40" s="7"/>
      <c r="E40" s="7"/>
    </row>
    <row r="41" spans="2:5" ht="12.75">
      <c r="B41" s="7"/>
      <c r="C41" s="7"/>
      <c r="D41" s="7"/>
      <c r="E41" s="7"/>
    </row>
    <row r="42" spans="2:5" ht="12.75">
      <c r="B42" s="7"/>
      <c r="C42" s="7"/>
      <c r="D42" s="7"/>
      <c r="E42" s="7"/>
    </row>
    <row r="43" spans="2:5" ht="12.75">
      <c r="B43" s="7"/>
      <c r="C43" s="7"/>
      <c r="D43" s="7"/>
      <c r="E43" s="7"/>
    </row>
    <row r="44" spans="2:5" ht="12.75">
      <c r="B44" s="7"/>
      <c r="C44" s="7"/>
      <c r="D44" s="7"/>
      <c r="E44" s="7"/>
    </row>
    <row r="45" spans="2:5" ht="12.75">
      <c r="B45" s="7"/>
      <c r="C45" s="7"/>
      <c r="D45" s="7"/>
      <c r="E45" s="7"/>
    </row>
    <row r="46" spans="2:5" ht="12.75">
      <c r="B46" s="7"/>
      <c r="C46" s="7"/>
      <c r="D46" s="7"/>
      <c r="E46" s="7"/>
    </row>
    <row r="47" spans="2:5" ht="12.75">
      <c r="B47" s="7"/>
      <c r="C47" s="7"/>
      <c r="D47" s="7"/>
      <c r="E47" s="7"/>
    </row>
    <row r="48" spans="2:5" ht="12.75">
      <c r="B48" s="7"/>
      <c r="C48" s="7"/>
      <c r="D48" s="7"/>
      <c r="E48" s="7"/>
    </row>
    <row r="49" spans="2:5" ht="12.75">
      <c r="B49" s="7"/>
      <c r="C49" s="7"/>
      <c r="D49" s="7"/>
      <c r="E49" s="7"/>
    </row>
    <row r="50" spans="2:5" ht="12.75">
      <c r="B50" s="7"/>
      <c r="C50" s="7"/>
      <c r="D50" s="7"/>
      <c r="E50" s="7"/>
    </row>
    <row r="51" spans="2:5" ht="12.75">
      <c r="B51" s="7"/>
      <c r="C51" s="7"/>
      <c r="D51" s="7"/>
      <c r="E51" s="7"/>
    </row>
    <row r="52" spans="2:5" ht="12.75">
      <c r="B52" s="7"/>
      <c r="C52" s="7"/>
      <c r="D52" s="7"/>
      <c r="E52" s="7"/>
    </row>
    <row r="53" spans="2:5" ht="12.75">
      <c r="B53" s="7"/>
      <c r="C53" s="7"/>
      <c r="D53" s="7"/>
      <c r="E53" s="7"/>
    </row>
    <row r="54" spans="2:5" ht="12.75">
      <c r="B54" s="7"/>
      <c r="C54" s="7"/>
      <c r="D54" s="7"/>
      <c r="E54" s="7"/>
    </row>
    <row r="55" spans="2:5" ht="12.75">
      <c r="B55" s="7"/>
      <c r="C55" s="7"/>
      <c r="D55" s="7"/>
      <c r="E55" s="7"/>
    </row>
    <row r="56" spans="2:5" ht="12.75">
      <c r="B56" s="7"/>
      <c r="C56" s="7"/>
      <c r="D56" s="7"/>
      <c r="E56" s="7"/>
    </row>
    <row r="57" spans="2:5" ht="12.75">
      <c r="B57" s="7"/>
      <c r="C57" s="7"/>
      <c r="D57" s="7"/>
      <c r="E57" s="7"/>
    </row>
    <row r="58" spans="2:5" ht="12.75">
      <c r="B58" s="7"/>
      <c r="C58" s="7"/>
      <c r="D58" s="7"/>
      <c r="E58" s="7"/>
    </row>
    <row r="59" spans="2:5" ht="12.75">
      <c r="B59" s="7"/>
      <c r="C59" s="7"/>
      <c r="D59" s="7"/>
      <c r="E59" s="7"/>
    </row>
    <row r="60" spans="2:5" ht="12.75">
      <c r="B60" s="7"/>
      <c r="C60" s="7"/>
      <c r="D60" s="7"/>
      <c r="E60" s="7"/>
    </row>
    <row r="61" spans="2:5" ht="12.75">
      <c r="B61" s="7"/>
      <c r="C61" s="7"/>
      <c r="D61" s="7"/>
      <c r="E61" s="7"/>
    </row>
    <row r="62" spans="2:5" ht="12.75">
      <c r="B62" s="7"/>
      <c r="C62" s="7"/>
      <c r="D62" s="7"/>
      <c r="E62" s="7"/>
    </row>
    <row r="63" spans="2:5" ht="12.75">
      <c r="B63" s="7"/>
      <c r="C63" s="7"/>
      <c r="D63" s="7"/>
      <c r="E63" s="7"/>
    </row>
    <row r="64" spans="2:5" ht="12.75">
      <c r="B64" s="7"/>
      <c r="C64" s="7"/>
      <c r="D64" s="7"/>
      <c r="E64" s="7"/>
    </row>
    <row r="65" spans="2:5" ht="12.75">
      <c r="B65" s="7"/>
      <c r="C65" s="7"/>
      <c r="D65" s="7"/>
      <c r="E65" s="7"/>
    </row>
    <row r="66" spans="2:5" ht="12.75">
      <c r="B66" s="7"/>
      <c r="C66" s="7"/>
      <c r="D66" s="7"/>
      <c r="E66" s="7"/>
    </row>
    <row r="67" spans="2:5" ht="12.75">
      <c r="B67" s="7"/>
      <c r="C67" s="7"/>
      <c r="D67" s="7"/>
      <c r="E67" s="7"/>
    </row>
    <row r="68" spans="2:5" ht="12.75">
      <c r="B68" s="7"/>
      <c r="C68" s="7"/>
      <c r="D68" s="7"/>
      <c r="E68" s="7"/>
    </row>
    <row r="69" spans="2:5" ht="12.75">
      <c r="B69" s="7"/>
      <c r="C69" s="7"/>
      <c r="D69" s="7"/>
      <c r="E69" s="7"/>
    </row>
    <row r="70" spans="2:5" ht="12.75">
      <c r="B70" s="7"/>
      <c r="C70" s="7"/>
      <c r="D70" s="7"/>
      <c r="E70" s="7"/>
    </row>
    <row r="71" spans="2:5" ht="12.75">
      <c r="B71" s="7"/>
      <c r="C71" s="7"/>
      <c r="D71" s="7"/>
      <c r="E71" s="7"/>
    </row>
    <row r="72" spans="2:5" ht="12.75">
      <c r="B72" s="7"/>
      <c r="C72" s="7"/>
      <c r="D72" s="7"/>
      <c r="E72" s="7"/>
    </row>
    <row r="73" spans="2:5" ht="12.75">
      <c r="B73" s="7"/>
      <c r="C73" s="7"/>
      <c r="D73" s="7"/>
      <c r="E73" s="7"/>
    </row>
    <row r="74" spans="2:5" ht="12.75">
      <c r="B74" s="7"/>
      <c r="C74" s="7"/>
      <c r="D74" s="7"/>
      <c r="E74" s="7"/>
    </row>
    <row r="75" spans="2:5" ht="12.75">
      <c r="B75" s="7"/>
      <c r="C75" s="7"/>
      <c r="D75" s="7"/>
      <c r="E75" s="7"/>
    </row>
  </sheetData>
  <sheetProtection/>
  <mergeCells count="2">
    <mergeCell ref="B3:E3"/>
    <mergeCell ref="B2:E2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SamLab.ws</cp:lastModifiedBy>
  <cp:lastPrinted>2015-10-26T02:32:22Z</cp:lastPrinted>
  <dcterms:created xsi:type="dcterms:W3CDTF">2007-03-28T06:50:42Z</dcterms:created>
  <dcterms:modified xsi:type="dcterms:W3CDTF">2015-10-26T02:33:46Z</dcterms:modified>
  <cp:category/>
  <cp:version/>
  <cp:contentType/>
  <cp:contentStatus/>
</cp:coreProperties>
</file>