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070" tabRatio="971" firstSheet="1" activeTab="1"/>
  </bookViews>
  <sheets>
    <sheet name="Паспорт Прил 1 показ" sheetId="1" r:id="rId1"/>
    <sheet name="приложение 1" sheetId="2" r:id="rId2"/>
    <sheet name="приложение 2" sheetId="3" r:id="rId3"/>
  </sheets>
  <definedNames>
    <definedName name="_xlnm.Print_Titles" localSheetId="0">'Паспорт Прил 1 показ'!$10:$12</definedName>
    <definedName name="_xlnm.Print_Titles" localSheetId="1">'приложение 1'!$17:$20</definedName>
    <definedName name="_xlnm.Print_Titles" localSheetId="2">'приложение 2'!$31:$34</definedName>
  </definedNames>
  <calcPr fullCalcOnLoad="1"/>
</workbook>
</file>

<file path=xl/sharedStrings.xml><?xml version="1.0" encoding="utf-8"?>
<sst xmlns="http://schemas.openxmlformats.org/spreadsheetml/2006/main" count="757" uniqueCount="281">
  <si>
    <t>Приложение № 1</t>
  </si>
  <si>
    <t>Красноярского края</t>
  </si>
  <si>
    <t>«Реформирование и модернизация жилищно-</t>
  </si>
  <si>
    <t>Единица измерения</t>
  </si>
  <si>
    <t>Источник информации</t>
  </si>
  <si>
    <t>№
 п/п</t>
  </si>
  <si>
    <t xml:space="preserve">Цели, задачи, показатели </t>
  </si>
  <si>
    <t xml:space="preserve">Вес
показателя </t>
  </si>
  <si>
    <t>%</t>
  </si>
  <si>
    <t>Х</t>
  </si>
  <si>
    <t>отраслевой мониторинг</t>
  </si>
  <si>
    <t>Целевой показатель 2
Уровень износа коммунальной инфраструктуры</t>
  </si>
  <si>
    <t>2.1.</t>
  </si>
  <si>
    <t>2.2.</t>
  </si>
  <si>
    <t>Приложение № 3</t>
  </si>
  <si>
    <t xml:space="preserve">к распоряжению Правительства </t>
  </si>
  <si>
    <t>от</t>
  </si>
  <si>
    <t>Заместитель председателя 
Правительства края -
министр энергетики и жилищно-
коммунального хозяйства  края</t>
  </si>
  <si>
    <t>А.В. Резников</t>
  </si>
  <si>
    <t>Приложение № 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</si>
  <si>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</si>
  <si>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</si>
  <si>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</si>
  <si>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</si>
  <si>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</si>
  <si>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</si>
  <si>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</si>
  <si>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</si>
  <si>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 xml:space="preserve">всего расходные обязательства </t>
  </si>
  <si>
    <t>в том числе по ГРБС:</t>
  </si>
  <si>
    <t>Подпрограмма 1</t>
  </si>
  <si>
    <t>Подпрограмма 2</t>
  </si>
  <si>
    <t>Всего:</t>
  </si>
  <si>
    <t>в том числе:</t>
  </si>
  <si>
    <t>краевой бюджет</t>
  </si>
  <si>
    <t xml:space="preserve">Статус </t>
  </si>
  <si>
    <t>Ответственный исполнитель, соисполнители</t>
  </si>
  <si>
    <t>Подпрограмма 4</t>
  </si>
  <si>
    <t>0505</t>
  </si>
  <si>
    <t>ед.</t>
  </si>
  <si>
    <t>3.1.</t>
  </si>
  <si>
    <t>1.1.1.</t>
  </si>
  <si>
    <t>1.1.2.</t>
  </si>
  <si>
    <t>1.2.1.</t>
  </si>
  <si>
    <t>1.2.2.</t>
  </si>
  <si>
    <t>1.2.3.</t>
  </si>
  <si>
    <t>1.2.4.</t>
  </si>
  <si>
    <t>1.2.5.</t>
  </si>
  <si>
    <t>1.2.7.</t>
  </si>
  <si>
    <t>Доля уличной канализационной сети, нуждающейся в замене</t>
  </si>
  <si>
    <t>Число аварий в системах водоснабжения, водоотведения и очистки сточных вод</t>
  </si>
  <si>
    <t>Данные управления Федеральной службы по надзору в сфере защиты прав потребителей и благополучия человека по Красноярскому краю</t>
  </si>
  <si>
    <t>Государственная статистическая отчетность</t>
  </si>
  <si>
    <t>аварий на 1000 км</t>
  </si>
  <si>
    <t>Мероприятие 1 подпрограммы 4</t>
  </si>
  <si>
    <t>Отраслевой мониторинг</t>
  </si>
  <si>
    <t>Доля устраненных недостатков от общего числа выявленных при обследовании жилищного фонда</t>
  </si>
  <si>
    <t>Задача 2. Внедрение рыночных механизмов жилищно-коммунального хозяйства и обеспечение доступности предоставляемых коммунальных услуг</t>
  </si>
  <si>
    <t>3.2.</t>
  </si>
  <si>
    <t>Задача 3. Предупреждение ситуаций, которые могут привести к нарушению функционирования систем жизнеобеспечения населения</t>
  </si>
  <si>
    <t>Задача 4. Повышение энергосбережения и энергоэффективности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</si>
  <si>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</si>
  <si>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</si>
  <si>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 xml:space="preserve">Целевой показатель 1
Доля убыточных организаций жилищно-коммунального хозяйства </t>
  </si>
  <si>
    <t xml:space="preserve"> кг у.т.</t>
  </si>
  <si>
    <t xml:space="preserve">                                                                                                                     58,52                                                              
</t>
  </si>
  <si>
    <t xml:space="preserve">                                                              52,69
</t>
  </si>
  <si>
    <t>отраслевой мониторинг, государственная статистическая отчетность</t>
  </si>
  <si>
    <t>электрической энергии</t>
  </si>
  <si>
    <t>тепловой энергии</t>
  </si>
  <si>
    <t>воды</t>
  </si>
  <si>
    <t>4.1</t>
  </si>
  <si>
    <t>5.1.</t>
  </si>
  <si>
    <t>5.2.</t>
  </si>
  <si>
    <t>5.3.</t>
  </si>
  <si>
    <t>Энергосбережение и повышение энергетической эффективности в Красноярском крае</t>
  </si>
  <si>
    <t>Мероприятие  1 подпрограммы 4</t>
  </si>
  <si>
    <t>521</t>
  </si>
  <si>
    <t>Мероприятие 1 подпрограммы 2</t>
  </si>
  <si>
    <t>Мвт</t>
  </si>
  <si>
    <t>Подключение дополнительных электрических нагрузок</t>
  </si>
  <si>
    <t>Целевой показатель 3
Динамика энергоемкости валового регионального продукта</t>
  </si>
  <si>
    <t>Мероприятие 2 подпрограммы 2</t>
  </si>
  <si>
    <t>Оценка расходов (тыс. руб.), годы</t>
  </si>
  <si>
    <t>Доля уличной водопроводной сети, нуждающейся в замене</t>
  </si>
  <si>
    <t xml:space="preserve">Снижение темпов износа объектов коммунальной инфраструктуры </t>
  </si>
  <si>
    <t>0,1</t>
  </si>
  <si>
    <t>0,03</t>
  </si>
  <si>
    <t>«Реформирование и модернизация жилищно-коммунального</t>
  </si>
  <si>
    <t>статистика
№ 22-ЖКХ (сводная)</t>
  </si>
  <si>
    <t>хозяйства  и повышение энергетической эффективности»</t>
  </si>
  <si>
    <t>не менее 89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</si>
  <si>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</si>
  <si>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не менее 80</t>
  </si>
  <si>
    <t>не менее 80,5</t>
  </si>
  <si>
    <t>не менее 81</t>
  </si>
  <si>
    <t>не менее 82</t>
  </si>
  <si>
    <t>отклонение</t>
  </si>
  <si>
    <t>лимиты</t>
  </si>
  <si>
    <t>на 2014-2016 годы</t>
  </si>
  <si>
    <t>ЦЕЛИ: 1. Обеспечение населения края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
                населением;
            2. Формирование целостности и эффективной системы управления энергосбережением и повышением энергетической эффективности.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</si>
  <si>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 показателям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</si>
  <si>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</si>
  <si>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Разработка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</si>
  <si>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края, в том числе:</t>
  </si>
  <si>
    <t xml:space="preserve">Снижение интегрального показателя аварийности инженерных сетей  </t>
  </si>
  <si>
    <t xml:space="preserve">       теплоснабжение</t>
  </si>
  <si>
    <t xml:space="preserve">        водоснабжение </t>
  </si>
  <si>
    <t xml:space="preserve">        водоотведение</t>
  </si>
  <si>
    <t>Снижение потерь энергоресурсов в инженерных сетях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</si>
  <si>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</si>
  <si>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Муниципальная программа</t>
  </si>
  <si>
    <t>Обеспечение реализации муниципальной программы и прочие мероприятия</t>
  </si>
  <si>
    <t>к  Паспорту муниципальной программы Назаровского района</t>
  </si>
  <si>
    <t xml:space="preserve"> </t>
  </si>
  <si>
    <t>Задача 1. Развитие, модернизация и капитальный ремонт объектов коммунальной инфраструктуры и жилищного фонда Назаровского района</t>
  </si>
  <si>
    <t xml:space="preserve">Подпрограмма 1. Развитие и модернизация объектов коммунальной инфраструктуры Назаровского района </t>
  </si>
  <si>
    <t>Подпрограмма 2. Обеспечение населения Назаровского района чистой питьевой  водой</t>
  </si>
  <si>
    <t>Задача 5. Обеспечение реализации муниципальной программы</t>
  </si>
  <si>
    <t>Доля исполненных бюджетных ассигнований, предусмотренных в муниципальной  программе</t>
  </si>
  <si>
    <t>к  муниципальной программе Назаровского района</t>
  </si>
  <si>
    <t>к муниципальной программе Назаровского района</t>
  </si>
  <si>
    <t>Подпрограмма 3</t>
  </si>
  <si>
    <t xml:space="preserve">Перечень целевых показателей и показателей результативности программы с расшифровкой плановых значений по годам ее реализации
</t>
  </si>
  <si>
    <t>Подпрограмма 3. Энергосбережение и повышение энергетической эффективности в Назаровском районе</t>
  </si>
  <si>
    <t>Подпрограмма 4. Обеспечение реализации муниципальной программы и прочие мероприятия</t>
  </si>
  <si>
    <t xml:space="preserve">Информация о распределении планируемых расходов по отдельным мероприятиям программы,   подпрограммам муниципальной программы </t>
  </si>
  <si>
    <t>Реконструкция объектов коммунальной инфраструктуры, используемых в сфере водоснабжения, водоотведения и очистки сточных вод</t>
  </si>
  <si>
    <t>Реконструкция и ремонт канализации и водоочистных сооружений</t>
  </si>
  <si>
    <t>Капитальный ремонт водопроводных сетей, устройство водопроводных сетей</t>
  </si>
  <si>
    <t>Мероприятие 3.2. подпрограммы 1.</t>
  </si>
  <si>
    <t>Мероприятие 4.1. подпрограммы 1.</t>
  </si>
  <si>
    <t>Модернизация водогрейных котлов в котельных.</t>
  </si>
  <si>
    <t>bx</t>
  </si>
  <si>
    <t>Мероприятие 3 подпрограммы 2</t>
  </si>
  <si>
    <t>Мероприятие 4 подпрограммы 2</t>
  </si>
  <si>
    <t>Разработка проектной документации на охрану санитарных зон скважин</t>
  </si>
  <si>
    <t>Оценка запасов подземных вод на водозаборных скважинах</t>
  </si>
  <si>
    <t>Мероприятие  1.1 подпрограммы 3</t>
  </si>
  <si>
    <t>Информация о ресурсном обеспечении и прогнозной оценке расходов на реализацию целей муниципальной программы  
с учетом источников финансирования, в том числе средств краевого бюджета и районного бюджета</t>
  </si>
  <si>
    <t>Наименование муниципальной программы, подпрограммы муниципальной программы</t>
  </si>
  <si>
    <t>Мероприятие 1.1 подпрограммы 1</t>
  </si>
  <si>
    <t xml:space="preserve"> Капитальный ремонт здания котельных</t>
  </si>
  <si>
    <t>Мероприятие 1.2 подпрограммы 1</t>
  </si>
  <si>
    <t>Мероприятие 2.1 подпрограммы 1</t>
  </si>
  <si>
    <t>Мероприятие 3.1 подпрограммы 1</t>
  </si>
  <si>
    <t>Установка, ремонт водозаборных скважин и водонапорных башен</t>
  </si>
  <si>
    <t>Мероприятие 3.2 подпрограммы 1</t>
  </si>
  <si>
    <t>Мероприятие 4.1 подпрограммы 1</t>
  </si>
  <si>
    <t>Мероприятие 1.1. подпрограммы 3</t>
  </si>
  <si>
    <t>Мероприятие 1.2 подпрограммы 3</t>
  </si>
  <si>
    <t>Мероприятие  2.1 подпрограммы 3</t>
  </si>
  <si>
    <t xml:space="preserve">Мероприятия  1  </t>
  </si>
  <si>
    <t xml:space="preserve">Мероприятия  2  </t>
  </si>
  <si>
    <t>х</t>
  </si>
  <si>
    <t>администрация Назаровского района</t>
  </si>
  <si>
    <t>администация Назаровского района</t>
  </si>
  <si>
    <t>адмнистрация Назаровского района</t>
  </si>
  <si>
    <t xml:space="preserve">Мероприятия  1 </t>
  </si>
  <si>
    <t xml:space="preserve">Мероприятия  2   </t>
  </si>
  <si>
    <t>районный бюджет</t>
  </si>
  <si>
    <t>районый бюджет</t>
  </si>
  <si>
    <t xml:space="preserve">районный бюджет </t>
  </si>
  <si>
    <t>Мероприятие 5.1. подпрограммы 1.</t>
  </si>
  <si>
    <t>Мероприятие 5.1 подпрограммы 1</t>
  </si>
  <si>
    <t>Приобретение коммунальной техники</t>
  </si>
  <si>
    <t xml:space="preserve">"Развитие и модернизация объектов коммунальной инфраструктуры Назаровского района" </t>
  </si>
  <si>
    <t xml:space="preserve">"Развитие и модернизация объектов коммунальной инфраструктуры Назаровского района"  </t>
  </si>
  <si>
    <t>Обеспечение деятельности (оказание) услуг подведомственных учреждений</t>
  </si>
  <si>
    <t xml:space="preserve">"Обеспечение населения Назаровского района чистой питьевой водой"  </t>
  </si>
  <si>
    <t>016</t>
  </si>
  <si>
    <t xml:space="preserve">"Обеспечение населения Назаровского района чистой питьевой водой" </t>
  </si>
  <si>
    <t>0000</t>
  </si>
  <si>
    <t>0502</t>
  </si>
  <si>
    <t>0318302</t>
  </si>
  <si>
    <t>243</t>
  </si>
  <si>
    <t>244</t>
  </si>
  <si>
    <t>0320000</t>
  </si>
  <si>
    <t>810</t>
  </si>
  <si>
    <t>2012 г.</t>
  </si>
  <si>
    <t>2013г.</t>
  </si>
  <si>
    <t>2014г.</t>
  </si>
  <si>
    <t>2015г.</t>
  </si>
  <si>
    <t>2016г.</t>
  </si>
  <si>
    <t>Мероприятие 6.1. подпрограммы 1</t>
  </si>
  <si>
    <t xml:space="preserve"> 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</t>
  </si>
  <si>
    <t>Мероприятие 3</t>
  </si>
  <si>
    <t>0702</t>
  </si>
  <si>
    <t>Мероприятие 1.1. подпрограммы 1.</t>
  </si>
  <si>
    <t>Мероприятие 1.2. подпрограммы 1.</t>
  </si>
  <si>
    <t>Мероприятие 2.1. подпрограммы 1.</t>
  </si>
  <si>
    <t>Мероприятие 3.1. подпрограммы 1.</t>
  </si>
  <si>
    <t>Мероприятие  1.2. подпрограммы 3</t>
  </si>
  <si>
    <t>Мероприятие 4</t>
  </si>
  <si>
    <t>Организация проведения капитального ремонта общего имущества в   домах, находящихся в муниципальной  собственности  Назаровского района.</t>
  </si>
  <si>
    <t xml:space="preserve">Организация проведения капитального ремонта общего имущества в  домах, находящихся в муниципальной собственности Назаровского района, в том числе:.           </t>
  </si>
  <si>
    <t>000</t>
  </si>
  <si>
    <t>111</t>
  </si>
  <si>
    <t>2017г.</t>
  </si>
  <si>
    <t xml:space="preserve">коммунального хозяйства и повышение 
энергетической эффективности»  </t>
  </si>
  <si>
    <t xml:space="preserve">коммунального хозяйства и повышение 
энергетической эффективности» </t>
  </si>
  <si>
    <t>Реализация временных мер поддержки населения в целях обеспечения доступности коммунальных услуг.</t>
  </si>
  <si>
    <t>2018г.</t>
  </si>
  <si>
    <t xml:space="preserve">"Реформирование и модернизация жилищно-коммунального хозяйства и повышение энергетической эффективности" </t>
  </si>
  <si>
    <t>Мероприятие 5  подпрограммы 2</t>
  </si>
  <si>
    <t>Капитальный ремонт водозаборных скважин</t>
  </si>
  <si>
    <t>Мероприятие 5 подпрограммы 2</t>
  </si>
  <si>
    <t>Выполнение кадастровых работ , постановка на учет и получение кадастровых паспортов</t>
  </si>
  <si>
    <t>0501</t>
  </si>
  <si>
    <t>*</t>
  </si>
  <si>
    <t xml:space="preserve">016   </t>
  </si>
  <si>
    <t xml:space="preserve">0502   </t>
  </si>
  <si>
    <t xml:space="preserve">016  </t>
  </si>
  <si>
    <t xml:space="preserve">«Обеспечение реализации муниципальной  программы и прочие мероприятия» </t>
  </si>
  <si>
    <t>Разработка проектно-сметной документации для объектов муниципальных учреждений Назаровского района</t>
  </si>
  <si>
    <t>853</t>
  </si>
  <si>
    <t>119</t>
  </si>
  <si>
    <t xml:space="preserve">Разработка проектно-сметной документации для объектов муниципальных учреждений Назаровского района
 </t>
  </si>
  <si>
    <t>2019г.</t>
  </si>
  <si>
    <t>Выполнение кадастровых работ, постановка на учет и получение кадастровых паспортов</t>
  </si>
  <si>
    <t>к постановлению</t>
  </si>
  <si>
    <t>администрации Назаровского района</t>
  </si>
  <si>
    <t>Капитальный ремонт тепловых сетей, устройство тепловых сетей, замена и модернизация запорной арматуры и котельного оборудования</t>
  </si>
  <si>
    <t>0310075710</t>
  </si>
  <si>
    <t>Мероприятие 6.2. подпрограммы 1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</si>
  <si>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</si>
  <si>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 xml:space="preserve">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в том числе   кредиторская задолженность:</t>
  </si>
  <si>
    <t>2020г.</t>
  </si>
  <si>
    <t xml:space="preserve">Капитальный ремонт здания котельных </t>
  </si>
  <si>
    <r>
      <t xml:space="preserve">                </t>
    </r>
    <r>
      <rPr>
        <sz val="10"/>
        <rFont val="Times New Roman"/>
        <family val="1"/>
      </rPr>
      <t xml:space="preserve">0310830100 </t>
    </r>
  </si>
  <si>
    <t xml:space="preserve">       0310830300</t>
  </si>
  <si>
    <r>
      <t xml:space="preserve">     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0310000000</t>
    </r>
  </si>
  <si>
    <t xml:space="preserve">Капитальный ремонт тепловых сетей, устройство тепловых сетей, замена и модернизация запорной арматуры и котельного оборудования                         </t>
  </si>
  <si>
    <t xml:space="preserve">Установка, ремонт водозаборных скважин и водонапорных башен.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</si>
  <si>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0310830600</t>
  </si>
  <si>
    <t>0310830700</t>
  </si>
  <si>
    <t>03100S5710</t>
  </si>
  <si>
    <t xml:space="preserve">"Энергосбережение и повышение энергетической эффективности в Назаровском районе"  </t>
  </si>
  <si>
    <r>
      <t xml:space="preserve">          </t>
    </r>
    <r>
      <rPr>
        <sz val="10"/>
        <rFont val="Times New Roman"/>
        <family val="1"/>
      </rPr>
      <t xml:space="preserve">  0340000000</t>
    </r>
  </si>
  <si>
    <t xml:space="preserve">0505    </t>
  </si>
  <si>
    <r>
      <t xml:space="preserve">   </t>
    </r>
    <r>
      <rPr>
        <sz val="10"/>
        <rFont val="Times New Roman"/>
        <family val="1"/>
      </rPr>
      <t>0340833000</t>
    </r>
  </si>
  <si>
    <t xml:space="preserve">016       </t>
  </si>
  <si>
    <r>
      <t xml:space="preserve">  </t>
    </r>
    <r>
      <rPr>
        <sz val="10"/>
        <rFont val="Times New Roman"/>
        <family val="1"/>
      </rPr>
      <t>0340833000</t>
    </r>
  </si>
  <si>
    <t xml:space="preserve">0505   </t>
  </si>
  <si>
    <t xml:space="preserve">016    </t>
  </si>
  <si>
    <r>
      <t xml:space="preserve"> </t>
    </r>
    <r>
      <rPr>
        <sz val="10"/>
        <rFont val="Times New Roman"/>
        <family val="1"/>
      </rPr>
      <t xml:space="preserve"> 0340833000</t>
    </r>
  </si>
  <si>
    <r>
      <t xml:space="preserve">  </t>
    </r>
    <r>
      <rPr>
        <sz val="10"/>
        <rFont val="Times New Roman"/>
        <family val="1"/>
      </rPr>
      <t xml:space="preserve"> 0300575700</t>
    </r>
  </si>
  <si>
    <r>
      <t xml:space="preserve">     </t>
    </r>
    <r>
      <rPr>
        <sz val="10"/>
        <rFont val="Times New Roman"/>
        <family val="1"/>
      </rPr>
      <t xml:space="preserve">  0350833200</t>
    </r>
  </si>
  <si>
    <r>
      <t xml:space="preserve">    </t>
    </r>
    <r>
      <rPr>
        <sz val="10"/>
        <rFont val="Times New Roman"/>
        <family val="1"/>
      </rPr>
      <t xml:space="preserve">  0350833200</t>
    </r>
  </si>
  <si>
    <t xml:space="preserve"> 0350834400</t>
  </si>
  <si>
    <t>0350087090</t>
  </si>
  <si>
    <r>
      <t xml:space="preserve">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0320832100</t>
    </r>
  </si>
  <si>
    <r>
      <t xml:space="preserve">   </t>
    </r>
    <r>
      <rPr>
        <sz val="10"/>
        <rFont val="Times New Roman"/>
        <family val="1"/>
      </rPr>
      <t xml:space="preserve"> 0320831900</t>
    </r>
  </si>
  <si>
    <r>
      <t xml:space="preserve">   </t>
    </r>
    <r>
      <rPr>
        <sz val="10"/>
        <rFont val="Times New Roman"/>
        <family val="1"/>
      </rPr>
      <t xml:space="preserve"> 0320831800</t>
    </r>
  </si>
  <si>
    <r>
      <t xml:space="preserve">    </t>
    </r>
    <r>
      <rPr>
        <sz val="10"/>
        <rFont val="Times New Roman"/>
        <family val="1"/>
      </rPr>
      <t xml:space="preserve"> 0320831600</t>
    </r>
  </si>
  <si>
    <r>
      <t xml:space="preserve">      </t>
    </r>
    <r>
      <rPr>
        <sz val="10"/>
        <rFont val="Times New Roman"/>
        <family val="1"/>
      </rPr>
      <t>0320831500</t>
    </r>
  </si>
  <si>
    <r>
      <t xml:space="preserve">     </t>
    </r>
    <r>
      <rPr>
        <sz val="10"/>
        <rFont val="Times New Roman"/>
        <family val="1"/>
      </rPr>
      <t>0310830500</t>
    </r>
  </si>
  <si>
    <r>
      <t xml:space="preserve"> </t>
    </r>
    <r>
      <rPr>
        <sz val="10"/>
        <rFont val="Times New Roman"/>
        <family val="1"/>
      </rPr>
      <t xml:space="preserve"> 0310830400</t>
    </r>
  </si>
  <si>
    <t>Итого                2017 г.-2020 г.</t>
  </si>
  <si>
    <t>Итого 2017 г.-2020 г.</t>
  </si>
  <si>
    <t xml:space="preserve">Капитальный 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</t>
  </si>
  <si>
    <t xml:space="preserve">Установка фотоакустических датчиков, замена лампочек накаливания, замена электромагнитных ПРА </t>
  </si>
  <si>
    <t xml:space="preserve"> Замена деревянных окон, установка теплотражающих экранов.</t>
  </si>
  <si>
    <t>Мероприятие  2.1. подпрограммы 3</t>
  </si>
  <si>
    <t xml:space="preserve">Замена тепловой изоляции тепловых сетей. </t>
  </si>
  <si>
    <t xml:space="preserve">Замена ветхих участков тепловых сетей. </t>
  </si>
  <si>
    <t xml:space="preserve"> Мероприятия  2.2. подпрограммы 3</t>
  </si>
  <si>
    <t xml:space="preserve">Сокращение потребления электроэнергии, теплоэнергии, воды в бюджетной сфере. </t>
  </si>
  <si>
    <t xml:space="preserve">Заключение контрактов на энергосервис. </t>
  </si>
  <si>
    <t xml:space="preserve"> Мероприятия  3.2. подпрограммы 3</t>
  </si>
  <si>
    <t>Установка фотоакустических датчиков, замена лампочек накаливания, замена электромагнитных ПРА</t>
  </si>
  <si>
    <t>Замена деревянных окон, установка теплоотражающих  экранов.</t>
  </si>
  <si>
    <t>Замена тепловой изоляции тепловых сетей.</t>
  </si>
  <si>
    <t>Мероприятие  2.2. подпрограммы 3</t>
  </si>
  <si>
    <t>Мероприятие  3.1.  подпрограммы 3</t>
  </si>
  <si>
    <t>Мероприятие  3.2.  подпрограммы 3</t>
  </si>
  <si>
    <t>Мероприятие 3.1. подпрограммы 3.</t>
  </si>
  <si>
    <t xml:space="preserve">Сокращение потребления электроэнергии, теплоэнергии,,0 воды в бюджетной сфере. </t>
  </si>
  <si>
    <t>Заключение контрактов на энергосервис.</t>
  </si>
  <si>
    <t xml:space="preserve">  </t>
  </si>
  <si>
    <t>от "10" 11 2017 г. № 391-п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</si>
</sst>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0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0.0"/>
    <numFmt numFmtId="169" formatCode="#,##0.00_р_."/>
    <numFmt numFmtId="170" formatCode="_(* #,##0_);_(* \(#,##0\);_(* &quot;-&quot;_);_(@_)"/>
    <numFmt numFmtId="171" formatCode="_(* #,##0.00_);_(* \(#,##0.00\);_(* &quot;-&quot;??_);_(@_)"/>
    <numFmt numFmtId="172" formatCode="0.0000"/>
    <numFmt numFmtId="173" formatCode="#,##0_ ;\-#,##0\ 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  <numFmt numFmtId="181" formatCode="#,##0.0000"/>
    <numFmt numFmtId="182" formatCode="#,##0.00000"/>
    <numFmt numFmtId="183" formatCode="#,##0.000000"/>
    <numFmt numFmtId="184" formatCode="0.00000"/>
    <numFmt numFmtId="185" formatCode="0.000000"/>
    <numFmt numFmtId="186" formatCode="0.0000000"/>
    <numFmt numFmtId="187" formatCode="#,##0.0000000"/>
    <numFmt numFmtId="188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60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10" xfId="61" applyFont="1" applyFill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 quotePrefix="1">
      <alignment horizontal="left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61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61" applyNumberFormat="1" applyFont="1" applyFill="1" applyBorder="1" applyAlignment="1">
      <alignment horizontal="center" vertical="center" wrapText="1" shrinkToFit="1"/>
      <protection/>
    </xf>
    <xf numFmtId="0" fontId="12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61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 wrapText="1"/>
      <protection/>
    </xf>
    <xf numFmtId="49" fontId="4" fillId="0" borderId="0" xfId="61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5" fontId="2" fillId="0" borderId="10" xfId="72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0" fontId="4" fillId="0" borderId="11" xfId="61" applyFont="1" applyFill="1" applyBorder="1" applyAlignment="1" quotePrefix="1">
      <alignment horizontal="center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168" fontId="4" fillId="0" borderId="10" xfId="61" applyNumberFormat="1" applyFont="1" applyFill="1" applyBorder="1" applyAlignment="1">
      <alignment horizontal="center" vertical="center" wrapText="1"/>
      <protection/>
    </xf>
    <xf numFmtId="2" fontId="4" fillId="0" borderId="10" xfId="61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4" fontId="2" fillId="0" borderId="10" xfId="72" applyNumberFormat="1" applyFont="1" applyFill="1" applyBorder="1" applyAlignment="1">
      <alignment horizontal="center" vertical="center" wrapText="1"/>
    </xf>
    <xf numFmtId="0" fontId="4" fillId="0" borderId="14" xfId="61" applyFont="1" applyFill="1" applyBorder="1" applyAlignment="1">
      <alignment horizontal="center" vertical="top" wrapText="1"/>
      <protection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72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81" fontId="2" fillId="0" borderId="10" xfId="72" applyNumberFormat="1" applyFont="1" applyFill="1" applyBorder="1" applyAlignment="1">
      <alignment horizontal="center" vertical="center" wrapText="1"/>
    </xf>
    <xf numFmtId="182" fontId="7" fillId="0" borderId="10" xfId="72" applyNumberFormat="1" applyFont="1" applyFill="1" applyBorder="1" applyAlignment="1">
      <alignment horizontal="center" vertical="center" wrapText="1"/>
    </xf>
    <xf numFmtId="4" fontId="7" fillId="0" borderId="10" xfId="72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179" fontId="2" fillId="0" borderId="10" xfId="72" applyNumberFormat="1" applyFont="1" applyFill="1" applyBorder="1" applyAlignment="1">
      <alignment horizontal="center" vertical="center" wrapText="1"/>
    </xf>
    <xf numFmtId="165" fontId="2" fillId="0" borderId="10" xfId="75" applyNumberFormat="1" applyFont="1" applyFill="1" applyBorder="1" applyAlignment="1">
      <alignment horizontal="center" vertical="center" wrapText="1"/>
    </xf>
    <xf numFmtId="165" fontId="2" fillId="0" borderId="13" xfId="75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165" fontId="7" fillId="0" borderId="10" xfId="72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168" fontId="11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49" fontId="4" fillId="0" borderId="16" xfId="61" applyNumberFormat="1" applyFont="1" applyFill="1" applyBorder="1" applyAlignment="1">
      <alignment horizontal="left" vertical="center"/>
      <protection/>
    </xf>
    <xf numFmtId="49" fontId="4" fillId="0" borderId="11" xfId="61" applyNumberFormat="1" applyFont="1" applyFill="1" applyBorder="1" applyAlignment="1">
      <alignment horizontal="left" vertical="center"/>
      <protection/>
    </xf>
    <xf numFmtId="49" fontId="4" fillId="0" borderId="12" xfId="61" applyNumberFormat="1" applyFont="1" applyFill="1" applyBorder="1" applyAlignment="1">
      <alignment horizontal="left" vertical="center"/>
      <protection/>
    </xf>
    <xf numFmtId="0" fontId="4" fillId="0" borderId="16" xfId="61" applyFont="1" applyFill="1" applyBorder="1" applyAlignment="1" quotePrefix="1">
      <alignment horizontal="left" vertical="center" wrapText="1"/>
      <protection/>
    </xf>
    <xf numFmtId="0" fontId="4" fillId="0" borderId="11" xfId="61" applyFont="1" applyFill="1" applyBorder="1" applyAlignment="1" quotePrefix="1">
      <alignment horizontal="left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 quotePrefix="1">
      <alignment horizontal="center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6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6" xfId="61" applyFont="1" applyFill="1" applyBorder="1" applyAlignment="1" quotePrefix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61" applyFont="1" applyFill="1" applyBorder="1" applyAlignment="1" quotePrefix="1">
      <alignment horizontal="center" vertical="center" wrapText="1"/>
      <protection/>
    </xf>
    <xf numFmtId="0" fontId="4" fillId="0" borderId="17" xfId="61" applyFont="1" applyFill="1" applyBorder="1" applyAlignment="1" quotePrefix="1">
      <alignment horizontal="center" vertical="center" wrapText="1"/>
      <protection/>
    </xf>
    <xf numFmtId="0" fontId="4" fillId="0" borderId="15" xfId="61" applyFont="1" applyFill="1" applyBorder="1" applyAlignment="1" quotePrefix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 quotePrefix="1">
      <alignment horizontal="right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4" fillId="0" borderId="10" xfId="61" applyFont="1" applyFill="1" applyBorder="1" applyAlignment="1" quotePrefix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 quotePrefix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" fillId="0" borderId="12" xfId="61" applyFont="1" applyFill="1" applyBorder="1" applyAlignment="1">
      <alignment horizontal="left" vertical="top" wrapText="1"/>
      <protection/>
    </xf>
    <xf numFmtId="0" fontId="4" fillId="0" borderId="18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4" fillId="0" borderId="19" xfId="61" applyFont="1" applyFill="1" applyBorder="1" applyAlignment="1">
      <alignment horizontal="left" vertical="top" wrapText="1"/>
      <protection/>
    </xf>
    <xf numFmtId="0" fontId="4" fillId="0" borderId="20" xfId="61" applyFont="1" applyFill="1" applyBorder="1" applyAlignment="1">
      <alignment horizontal="left" vertical="top" wrapText="1"/>
      <protection/>
    </xf>
    <xf numFmtId="0" fontId="4" fillId="0" borderId="21" xfId="61" applyFont="1" applyFill="1" applyBorder="1" applyAlignment="1">
      <alignment horizontal="left" vertical="top" wrapText="1"/>
      <protection/>
    </xf>
    <xf numFmtId="0" fontId="4" fillId="0" borderId="22" xfId="61" applyFont="1" applyFill="1" applyBorder="1" applyAlignment="1">
      <alignment horizontal="left" vertical="top" wrapText="1"/>
      <protection/>
    </xf>
    <xf numFmtId="0" fontId="4" fillId="0" borderId="23" xfId="61" applyFont="1" applyFill="1" applyBorder="1" applyAlignment="1">
      <alignment horizontal="left" vertical="top" wrapText="1"/>
      <protection/>
    </xf>
    <xf numFmtId="0" fontId="4" fillId="0" borderId="24" xfId="61" applyFont="1" applyFill="1" applyBorder="1" applyAlignment="1">
      <alignment horizontal="left" vertical="top" wrapText="1"/>
      <protection/>
    </xf>
    <xf numFmtId="0" fontId="4" fillId="0" borderId="19" xfId="61" applyFont="1" applyFill="1" applyBorder="1" applyAlignment="1">
      <alignment horizontal="center" vertical="top" wrapText="1"/>
      <protection/>
    </xf>
    <xf numFmtId="0" fontId="4" fillId="0" borderId="20" xfId="61" applyFont="1" applyFill="1" applyBorder="1" applyAlignment="1">
      <alignment horizontal="center" vertical="top" wrapText="1"/>
      <protection/>
    </xf>
    <xf numFmtId="0" fontId="4" fillId="0" borderId="21" xfId="6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61" applyFont="1" applyFill="1" applyBorder="1" applyAlignment="1">
      <alignment horizontal="left" vertical="top" wrapText="1"/>
      <protection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4" xfId="61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top" wrapText="1"/>
    </xf>
    <xf numFmtId="0" fontId="4" fillId="0" borderId="29" xfId="61" applyFont="1" applyFill="1" applyBorder="1" applyAlignment="1">
      <alignment horizontal="left" vertical="top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61" applyNumberFormat="1" applyFont="1" applyFill="1" applyBorder="1" applyAlignment="1">
      <alignment horizontal="left" vertical="top" wrapText="1"/>
      <protection/>
    </xf>
    <xf numFmtId="0" fontId="2" fillId="0" borderId="23" xfId="61" applyNumberFormat="1" applyFont="1" applyFill="1" applyBorder="1" applyAlignment="1">
      <alignment horizontal="left" vertical="top" wrapText="1"/>
      <protection/>
    </xf>
    <xf numFmtId="0" fontId="2" fillId="0" borderId="24" xfId="61" applyNumberFormat="1" applyFont="1" applyFill="1" applyBorder="1" applyAlignment="1">
      <alignment horizontal="left" vertical="top" wrapText="1"/>
      <protection/>
    </xf>
    <xf numFmtId="0" fontId="2" fillId="0" borderId="12" xfId="61" applyNumberFormat="1" applyFont="1" applyFill="1" applyBorder="1" applyAlignment="1">
      <alignment horizontal="left" vertical="top" wrapText="1"/>
      <protection/>
    </xf>
    <xf numFmtId="0" fontId="4" fillId="0" borderId="14" xfId="6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/>
    </xf>
    <xf numFmtId="0" fontId="4" fillId="0" borderId="17" xfId="61" applyFont="1" applyFill="1" applyBorder="1" applyAlignment="1">
      <alignment horizontal="center" vertical="top" wrapText="1"/>
      <protection/>
    </xf>
    <xf numFmtId="0" fontId="4" fillId="0" borderId="15" xfId="61" applyFont="1" applyFill="1" applyBorder="1" applyAlignment="1">
      <alignment horizontal="center" vertical="top" wrapText="1"/>
      <protection/>
    </xf>
    <xf numFmtId="0" fontId="4" fillId="0" borderId="13" xfId="61" applyFont="1" applyFill="1" applyBorder="1" applyAlignment="1">
      <alignment horizontal="left" vertical="top" wrapText="1"/>
      <protection/>
    </xf>
    <xf numFmtId="0" fontId="4" fillId="0" borderId="17" xfId="61" applyFont="1" applyFill="1" applyBorder="1" applyAlignment="1">
      <alignment horizontal="left" vertical="top" wrapText="1"/>
      <protection/>
    </xf>
    <xf numFmtId="0" fontId="4" fillId="0" borderId="15" xfId="6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61" applyFont="1" applyFill="1" applyBorder="1" applyAlignment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5 2" xfId="59"/>
    <cellStyle name="Обычный_КАИП_2008-2013_ коммуналка -увеличение лимита 19 06 08 2   НАДЯ 4" xfId="60"/>
    <cellStyle name="Обычный_Таблицы 20 08 0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Тысячи [0]_Диалог Накладная" xfId="70"/>
    <cellStyle name="Тысячи_Диалог Накладная" xfId="71"/>
    <cellStyle name="Comma" xfId="72"/>
    <cellStyle name="Comma [0]" xfId="73"/>
    <cellStyle name="Финансовый [0] 2" xfId="74"/>
    <cellStyle name="Финансовый 2" xfId="75"/>
    <cellStyle name="Финансовый 3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53"/>
  <sheetViews>
    <sheetView zoomScale="83" zoomScaleNormal="83" zoomScalePageLayoutView="0" workbookViewId="0" topLeftCell="A40">
      <selection activeCell="G10" sqref="G10:G11"/>
    </sheetView>
  </sheetViews>
  <sheetFormatPr defaultColWidth="9.140625" defaultRowHeight="15"/>
  <cols>
    <col min="1" max="1" width="10.00390625" style="15" customWidth="1"/>
    <col min="2" max="2" width="78.28125" style="15" customWidth="1"/>
    <col min="3" max="3" width="13.7109375" style="15" customWidth="1"/>
    <col min="4" max="4" width="14.140625" style="15" customWidth="1"/>
    <col min="5" max="5" width="35.57421875" style="15" customWidth="1"/>
    <col min="6" max="6" width="15.421875" style="15" customWidth="1"/>
    <col min="7" max="7" width="17.7109375" style="15" customWidth="1"/>
    <col min="8" max="8" width="16.00390625" style="15" customWidth="1"/>
    <col min="9" max="9" width="18.28125" style="15" customWidth="1"/>
    <col min="10" max="10" width="15.421875" style="15" customWidth="1"/>
    <col min="11" max="15" width="0" style="15" hidden="1" customWidth="1"/>
    <col min="16" max="16384" width="9.140625" style="15" customWidth="1"/>
  </cols>
  <sheetData>
    <row r="2" spans="7:10" ht="18.75">
      <c r="G2" s="16" t="s">
        <v>0</v>
      </c>
      <c r="H2" s="16"/>
      <c r="J2" s="16"/>
    </row>
    <row r="3" ht="18.75">
      <c r="G3" s="16" t="s">
        <v>113</v>
      </c>
    </row>
    <row r="4" ht="18.75">
      <c r="G4" s="16" t="s">
        <v>88</v>
      </c>
    </row>
    <row r="5" ht="18.75">
      <c r="G5" s="16" t="s">
        <v>90</v>
      </c>
    </row>
    <row r="6" ht="18.75">
      <c r="G6" s="16" t="s">
        <v>99</v>
      </c>
    </row>
    <row r="8" spans="2:13" ht="18.75">
      <c r="B8" s="138" t="s">
        <v>123</v>
      </c>
      <c r="C8" s="139"/>
      <c r="D8" s="139"/>
      <c r="E8" s="139"/>
      <c r="F8" s="139"/>
      <c r="G8" s="139"/>
      <c r="H8" s="139"/>
      <c r="I8" s="139"/>
      <c r="J8" s="139"/>
      <c r="M8" s="17"/>
    </row>
    <row r="9" ht="18.75">
      <c r="C9" s="18"/>
    </row>
    <row r="10" spans="1:10" ht="63" customHeight="1">
      <c r="A10" s="140" t="s">
        <v>5</v>
      </c>
      <c r="B10" s="140" t="s">
        <v>6</v>
      </c>
      <c r="C10" s="142" t="s">
        <v>3</v>
      </c>
      <c r="D10" s="142" t="s">
        <v>7</v>
      </c>
      <c r="E10" s="142" t="s">
        <v>4</v>
      </c>
      <c r="F10" s="109" t="s">
        <v>179</v>
      </c>
      <c r="G10" s="109" t="s">
        <v>180</v>
      </c>
      <c r="H10" s="109" t="s">
        <v>181</v>
      </c>
      <c r="I10" s="109" t="s">
        <v>182</v>
      </c>
      <c r="J10" s="109" t="s">
        <v>183</v>
      </c>
    </row>
    <row r="11" spans="1:10" ht="18.75">
      <c r="A11" s="141"/>
      <c r="B11" s="142"/>
      <c r="C11" s="142"/>
      <c r="D11" s="142"/>
      <c r="E11" s="142"/>
      <c r="F11" s="143"/>
      <c r="G11" s="110"/>
      <c r="H11" s="143"/>
      <c r="I11" s="110"/>
      <c r="J11" s="110"/>
    </row>
    <row r="12" spans="1:10" ht="14.2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f>F12+1</f>
        <v>7</v>
      </c>
      <c r="H12" s="19">
        <f>G12+1</f>
        <v>8</v>
      </c>
      <c r="I12" s="19">
        <f>H12+1</f>
        <v>9</v>
      </c>
      <c r="J12" s="19">
        <f>I12+1</f>
        <v>10</v>
      </c>
    </row>
    <row r="13" spans="1:10" ht="67.5" customHeight="1">
      <c r="A13" s="122" t="s">
        <v>100</v>
      </c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s="26" customFormat="1" ht="56.25">
      <c r="A14" s="20"/>
      <c r="B14" s="21" t="s">
        <v>63</v>
      </c>
      <c r="C14" s="22" t="s">
        <v>8</v>
      </c>
      <c r="D14" s="23" t="s">
        <v>9</v>
      </c>
      <c r="E14" s="24" t="s">
        <v>10</v>
      </c>
      <c r="F14" s="25">
        <v>80</v>
      </c>
      <c r="G14" s="25">
        <v>31</v>
      </c>
      <c r="H14" s="25">
        <v>31</v>
      </c>
      <c r="I14" s="25">
        <v>31</v>
      </c>
      <c r="J14" s="25">
        <v>31</v>
      </c>
    </row>
    <row r="15" spans="1:10" ht="37.5">
      <c r="A15" s="27"/>
      <c r="B15" s="28" t="s">
        <v>11</v>
      </c>
      <c r="C15" s="22" t="s">
        <v>8</v>
      </c>
      <c r="D15" s="23" t="s">
        <v>9</v>
      </c>
      <c r="E15" s="24" t="s">
        <v>10</v>
      </c>
      <c r="F15" s="61">
        <v>66</v>
      </c>
      <c r="G15" s="61">
        <v>59.88</v>
      </c>
      <c r="H15" s="61">
        <v>59.87</v>
      </c>
      <c r="I15" s="61">
        <v>59.86</v>
      </c>
      <c r="J15" s="61">
        <v>59.85</v>
      </c>
    </row>
    <row r="16" spans="1:10" ht="56.25">
      <c r="A16" s="14"/>
      <c r="B16" s="29" t="s">
        <v>81</v>
      </c>
      <c r="C16" s="23" t="s">
        <v>64</v>
      </c>
      <c r="D16" s="23" t="s">
        <v>9</v>
      </c>
      <c r="E16" s="24" t="s">
        <v>67</v>
      </c>
      <c r="F16" s="30" t="s">
        <v>65</v>
      </c>
      <c r="G16" s="30" t="s">
        <v>66</v>
      </c>
      <c r="H16" s="30">
        <v>51.91</v>
      </c>
      <c r="I16" s="30">
        <v>51.13</v>
      </c>
      <c r="J16" s="30">
        <v>50.35</v>
      </c>
    </row>
    <row r="17" spans="1:10" ht="18.75">
      <c r="A17" s="119" t="s">
        <v>115</v>
      </c>
      <c r="B17" s="120"/>
      <c r="C17" s="120"/>
      <c r="D17" s="120"/>
      <c r="E17" s="120"/>
      <c r="F17" s="120"/>
      <c r="G17" s="120"/>
      <c r="H17" s="120"/>
      <c r="I17" s="120"/>
      <c r="J17" s="121"/>
    </row>
    <row r="18" spans="1:10" ht="18.75">
      <c r="A18" s="122" t="s">
        <v>116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s="57" customFormat="1" ht="37.5">
      <c r="A19" s="132" t="s">
        <v>41</v>
      </c>
      <c r="B19" s="56" t="s">
        <v>105</v>
      </c>
      <c r="C19" s="126" t="s">
        <v>39</v>
      </c>
      <c r="D19" s="24"/>
      <c r="E19" s="129" t="s">
        <v>10</v>
      </c>
      <c r="F19" s="24"/>
      <c r="G19" s="24"/>
      <c r="H19" s="24"/>
      <c r="I19" s="24"/>
      <c r="J19" s="24"/>
    </row>
    <row r="20" spans="1:10" s="57" customFormat="1" ht="18.75">
      <c r="A20" s="133"/>
      <c r="B20" s="56" t="s">
        <v>106</v>
      </c>
      <c r="C20" s="127"/>
      <c r="D20" s="24"/>
      <c r="E20" s="130"/>
      <c r="F20" s="62">
        <v>1.1</v>
      </c>
      <c r="G20" s="24">
        <v>0.8</v>
      </c>
      <c r="H20" s="24">
        <v>0.7</v>
      </c>
      <c r="I20" s="24">
        <v>0.6</v>
      </c>
      <c r="J20" s="24">
        <v>0.5</v>
      </c>
    </row>
    <row r="21" spans="1:10" s="57" customFormat="1" ht="18.75">
      <c r="A21" s="133"/>
      <c r="B21" s="56" t="s">
        <v>107</v>
      </c>
      <c r="C21" s="127"/>
      <c r="D21" s="24"/>
      <c r="E21" s="130"/>
      <c r="F21" s="24">
        <v>1</v>
      </c>
      <c r="G21" s="24">
        <v>0.7</v>
      </c>
      <c r="H21" s="24">
        <v>0.6</v>
      </c>
      <c r="I21" s="24">
        <v>0.5</v>
      </c>
      <c r="J21" s="62">
        <v>0.4</v>
      </c>
    </row>
    <row r="22" spans="1:10" s="57" customFormat="1" ht="18.75">
      <c r="A22" s="134"/>
      <c r="B22" s="56" t="s">
        <v>108</v>
      </c>
      <c r="C22" s="128"/>
      <c r="D22" s="24"/>
      <c r="E22" s="131"/>
      <c r="F22" s="24">
        <v>1</v>
      </c>
      <c r="G22" s="24">
        <v>0.7</v>
      </c>
      <c r="H22" s="24">
        <v>0.6</v>
      </c>
      <c r="I22" s="24">
        <v>0.5</v>
      </c>
      <c r="J22" s="62">
        <v>0.4</v>
      </c>
    </row>
    <row r="23" spans="1:10" s="57" customFormat="1" ht="18.75">
      <c r="A23" s="27" t="s">
        <v>42</v>
      </c>
      <c r="B23" s="56" t="s">
        <v>109</v>
      </c>
      <c r="C23" s="22" t="s">
        <v>8</v>
      </c>
      <c r="D23" s="24" t="s">
        <v>114</v>
      </c>
      <c r="E23" s="24" t="s">
        <v>10</v>
      </c>
      <c r="F23" s="24">
        <v>17</v>
      </c>
      <c r="G23" s="24">
        <v>16.5</v>
      </c>
      <c r="H23" s="24">
        <v>16</v>
      </c>
      <c r="I23" s="62">
        <v>15.5</v>
      </c>
      <c r="J23" s="24">
        <v>15</v>
      </c>
    </row>
    <row r="24" spans="1:10" ht="18.75">
      <c r="A24" s="122" t="s">
        <v>117</v>
      </c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12.5">
      <c r="A25" s="27" t="s">
        <v>43</v>
      </c>
      <c r="B25" s="33" t="s">
        <v>101</v>
      </c>
      <c r="C25" s="34" t="s">
        <v>8</v>
      </c>
      <c r="D25" s="32">
        <v>0.02</v>
      </c>
      <c r="E25" s="35" t="s">
        <v>51</v>
      </c>
      <c r="F25" s="63">
        <v>6.7</v>
      </c>
      <c r="G25" s="25">
        <v>6.2</v>
      </c>
      <c r="H25" s="25">
        <v>6</v>
      </c>
      <c r="I25" s="25">
        <v>5.5</v>
      </c>
      <c r="J25" s="25">
        <v>4.8</v>
      </c>
    </row>
    <row r="26" spans="1:10" ht="112.5">
      <c r="A26" s="27" t="s">
        <v>44</v>
      </c>
      <c r="B26" s="33" t="s">
        <v>102</v>
      </c>
      <c r="C26" s="34" t="s">
        <v>8</v>
      </c>
      <c r="D26" s="32">
        <v>0.02</v>
      </c>
      <c r="E26" s="35" t="s">
        <v>51</v>
      </c>
      <c r="F26" s="63">
        <v>7</v>
      </c>
      <c r="G26" s="25">
        <v>6.3</v>
      </c>
      <c r="H26" s="25">
        <v>6</v>
      </c>
      <c r="I26" s="25">
        <v>5.5</v>
      </c>
      <c r="J26" s="25">
        <v>5</v>
      </c>
    </row>
    <row r="27" spans="1:10" ht="37.5">
      <c r="A27" s="27" t="s">
        <v>45</v>
      </c>
      <c r="B27" s="33" t="s">
        <v>84</v>
      </c>
      <c r="C27" s="34" t="s">
        <v>8</v>
      </c>
      <c r="D27" s="32">
        <v>0.02</v>
      </c>
      <c r="E27" s="35" t="s">
        <v>52</v>
      </c>
      <c r="F27" s="63">
        <v>39</v>
      </c>
      <c r="G27" s="25">
        <v>38</v>
      </c>
      <c r="H27" s="25">
        <v>37</v>
      </c>
      <c r="I27" s="25">
        <v>36</v>
      </c>
      <c r="J27" s="25">
        <v>35</v>
      </c>
    </row>
    <row r="28" spans="1:10" ht="37.5">
      <c r="A28" s="27" t="s">
        <v>46</v>
      </c>
      <c r="B28" s="33" t="s">
        <v>49</v>
      </c>
      <c r="C28" s="34" t="s">
        <v>8</v>
      </c>
      <c r="D28" s="32">
        <v>0.02</v>
      </c>
      <c r="E28" s="35" t="s">
        <v>52</v>
      </c>
      <c r="F28" s="63">
        <v>90</v>
      </c>
      <c r="G28" s="25">
        <v>89</v>
      </c>
      <c r="H28" s="25">
        <v>87</v>
      </c>
      <c r="I28" s="25">
        <v>85</v>
      </c>
      <c r="J28" s="25">
        <v>83</v>
      </c>
    </row>
    <row r="29" spans="1:10" ht="37.5">
      <c r="A29" s="27" t="s">
        <v>47</v>
      </c>
      <c r="B29" s="33" t="s">
        <v>50</v>
      </c>
      <c r="C29" s="34" t="s">
        <v>53</v>
      </c>
      <c r="D29" s="32">
        <v>0.02</v>
      </c>
      <c r="E29" s="35" t="s">
        <v>52</v>
      </c>
      <c r="F29" s="63">
        <v>0</v>
      </c>
      <c r="G29" s="25">
        <v>0</v>
      </c>
      <c r="H29" s="25">
        <v>0</v>
      </c>
      <c r="I29" s="25">
        <v>0</v>
      </c>
      <c r="J29" s="25">
        <v>0</v>
      </c>
    </row>
    <row r="30" spans="1:10" ht="56.25">
      <c r="A30" s="27" t="s">
        <v>48</v>
      </c>
      <c r="B30" s="33" t="s">
        <v>110</v>
      </c>
      <c r="C30" s="34" t="s">
        <v>8</v>
      </c>
      <c r="D30" s="32">
        <v>0.01</v>
      </c>
      <c r="E30" s="35" t="s">
        <v>52</v>
      </c>
      <c r="F30" s="63" t="s">
        <v>133</v>
      </c>
      <c r="G30" s="25">
        <v>77</v>
      </c>
      <c r="H30" s="25">
        <v>77.5</v>
      </c>
      <c r="I30" s="25">
        <v>79.5</v>
      </c>
      <c r="J30" s="25">
        <v>81.5</v>
      </c>
    </row>
    <row r="31" spans="1:10" ht="18.75" customHeight="1">
      <c r="A31" s="125" t="s">
        <v>57</v>
      </c>
      <c r="B31" s="120"/>
      <c r="C31" s="120"/>
      <c r="D31" s="120"/>
      <c r="E31" s="120"/>
      <c r="F31" s="120"/>
      <c r="G31" s="120"/>
      <c r="H31" s="120"/>
      <c r="I31" s="120"/>
      <c r="J31" s="121"/>
    </row>
    <row r="32" spans="1:10" ht="18.75" customHeight="1">
      <c r="A32" s="117" t="s">
        <v>125</v>
      </c>
      <c r="B32" s="118"/>
      <c r="C32" s="118"/>
      <c r="D32" s="118"/>
      <c r="E32" s="58"/>
      <c r="F32" s="58"/>
      <c r="G32" s="58"/>
      <c r="H32" s="58"/>
      <c r="I32" s="58"/>
      <c r="J32" s="59"/>
    </row>
    <row r="33" spans="1:10" ht="56.25">
      <c r="A33" s="24" t="s">
        <v>12</v>
      </c>
      <c r="B33" s="60" t="s">
        <v>61</v>
      </c>
      <c r="C33" s="22" t="s">
        <v>8</v>
      </c>
      <c r="D33" s="32">
        <v>0.03</v>
      </c>
      <c r="E33" s="24" t="s">
        <v>89</v>
      </c>
      <c r="F33" s="25">
        <v>88.4</v>
      </c>
      <c r="G33" s="25">
        <v>88.6</v>
      </c>
      <c r="H33" s="25">
        <v>88.7</v>
      </c>
      <c r="I33" s="25">
        <v>88.8</v>
      </c>
      <c r="J33" s="25">
        <v>90</v>
      </c>
    </row>
    <row r="34" spans="1:10" ht="37.5">
      <c r="A34" s="24" t="s">
        <v>13</v>
      </c>
      <c r="B34" s="29" t="s">
        <v>62</v>
      </c>
      <c r="C34" s="22" t="s">
        <v>8</v>
      </c>
      <c r="D34" s="32">
        <v>0.03</v>
      </c>
      <c r="E34" s="24" t="s">
        <v>89</v>
      </c>
      <c r="F34" s="25">
        <v>95.9</v>
      </c>
      <c r="G34" s="25">
        <v>96</v>
      </c>
      <c r="H34" s="25">
        <v>97</v>
      </c>
      <c r="I34" s="25">
        <v>98</v>
      </c>
      <c r="J34" s="25">
        <v>98</v>
      </c>
    </row>
    <row r="35" spans="1:10" ht="18.75">
      <c r="A35" s="111" t="s">
        <v>59</v>
      </c>
      <c r="B35" s="112"/>
      <c r="C35" s="112"/>
      <c r="D35" s="112"/>
      <c r="E35" s="112"/>
      <c r="F35" s="112"/>
      <c r="G35" s="112"/>
      <c r="H35" s="112"/>
      <c r="I35" s="112"/>
      <c r="J35" s="113"/>
    </row>
    <row r="36" spans="1:10" ht="18.75">
      <c r="A36" s="27" t="s">
        <v>40</v>
      </c>
      <c r="B36" s="36" t="s">
        <v>80</v>
      </c>
      <c r="C36" s="27" t="s">
        <v>79</v>
      </c>
      <c r="D36" s="32" t="s">
        <v>87</v>
      </c>
      <c r="E36" s="24" t="s">
        <v>10</v>
      </c>
      <c r="F36" s="25">
        <v>12</v>
      </c>
      <c r="G36" s="25">
        <v>15</v>
      </c>
      <c r="H36" s="25">
        <v>16</v>
      </c>
      <c r="I36" s="25">
        <v>18</v>
      </c>
      <c r="J36" s="25">
        <v>20</v>
      </c>
    </row>
    <row r="37" spans="1:10" ht="37.5">
      <c r="A37" s="27" t="s">
        <v>58</v>
      </c>
      <c r="B37" s="33" t="s">
        <v>85</v>
      </c>
      <c r="C37" s="27" t="s">
        <v>8</v>
      </c>
      <c r="D37" s="32" t="s">
        <v>87</v>
      </c>
      <c r="E37" s="24" t="s">
        <v>10</v>
      </c>
      <c r="F37" s="27" t="s">
        <v>86</v>
      </c>
      <c r="G37" s="27" t="s">
        <v>86</v>
      </c>
      <c r="H37" s="27" t="s">
        <v>86</v>
      </c>
      <c r="I37" s="27" t="s">
        <v>86</v>
      </c>
      <c r="J37" s="27" t="s">
        <v>86</v>
      </c>
    </row>
    <row r="38" spans="1:10" ht="18.75">
      <c r="A38" s="111" t="s">
        <v>60</v>
      </c>
      <c r="B38" s="112"/>
      <c r="C38" s="112"/>
      <c r="D38" s="112"/>
      <c r="E38" s="112"/>
      <c r="F38" s="112"/>
      <c r="G38" s="112"/>
      <c r="H38" s="112"/>
      <c r="I38" s="112"/>
      <c r="J38" s="113"/>
    </row>
    <row r="39" spans="1:10" ht="18.75">
      <c r="A39" s="114" t="s">
        <v>124</v>
      </c>
      <c r="B39" s="115"/>
      <c r="C39" s="115"/>
      <c r="D39" s="115"/>
      <c r="E39" s="115"/>
      <c r="F39" s="115"/>
      <c r="G39" s="115"/>
      <c r="H39" s="115"/>
      <c r="I39" s="115"/>
      <c r="J39" s="116"/>
    </row>
    <row r="40" spans="1:10" ht="112.5">
      <c r="A40" s="27" t="s">
        <v>71</v>
      </c>
      <c r="B40" s="31" t="s">
        <v>104</v>
      </c>
      <c r="C40" s="34"/>
      <c r="D40" s="32"/>
      <c r="E40" s="24"/>
      <c r="F40" s="37"/>
      <c r="G40" s="37"/>
      <c r="H40" s="37"/>
      <c r="I40" s="37"/>
      <c r="J40" s="37"/>
    </row>
    <row r="41" spans="1:10" ht="18.75">
      <c r="A41" s="27"/>
      <c r="B41" s="31" t="s">
        <v>68</v>
      </c>
      <c r="C41" s="34" t="s">
        <v>8</v>
      </c>
      <c r="D41" s="38">
        <v>0.1</v>
      </c>
      <c r="E41" s="24" t="s">
        <v>10</v>
      </c>
      <c r="F41" s="64">
        <v>100</v>
      </c>
      <c r="G41" s="64">
        <v>100</v>
      </c>
      <c r="H41" s="64">
        <v>100</v>
      </c>
      <c r="I41" s="64">
        <v>100</v>
      </c>
      <c r="J41" s="64">
        <v>100</v>
      </c>
    </row>
    <row r="42" spans="1:10" ht="18.75">
      <c r="A42" s="27"/>
      <c r="B42" s="31" t="s">
        <v>69</v>
      </c>
      <c r="C42" s="34" t="s">
        <v>8</v>
      </c>
      <c r="D42" s="38">
        <v>0.1</v>
      </c>
      <c r="E42" s="24" t="s">
        <v>10</v>
      </c>
      <c r="F42" s="65">
        <v>0</v>
      </c>
      <c r="G42" s="65">
        <v>0</v>
      </c>
      <c r="H42" s="65">
        <v>0.1</v>
      </c>
      <c r="I42" s="25">
        <v>0.11</v>
      </c>
      <c r="J42" s="25">
        <v>0.12</v>
      </c>
    </row>
    <row r="43" spans="1:10" ht="18.75">
      <c r="A43" s="27"/>
      <c r="B43" s="31" t="s">
        <v>70</v>
      </c>
      <c r="C43" s="34" t="s">
        <v>8</v>
      </c>
      <c r="D43" s="38">
        <v>0.1</v>
      </c>
      <c r="E43" s="24" t="s">
        <v>10</v>
      </c>
      <c r="F43" s="65">
        <v>6.5</v>
      </c>
      <c r="G43" s="65">
        <v>60</v>
      </c>
      <c r="H43" s="65">
        <v>65</v>
      </c>
      <c r="I43" s="65">
        <v>70</v>
      </c>
      <c r="J43" s="65">
        <v>75</v>
      </c>
    </row>
    <row r="44" spans="1:10" ht="18.75">
      <c r="A44" s="119" t="s">
        <v>118</v>
      </c>
      <c r="B44" s="120"/>
      <c r="C44" s="120"/>
      <c r="D44" s="120"/>
      <c r="E44" s="120"/>
      <c r="F44" s="120"/>
      <c r="G44" s="120"/>
      <c r="H44" s="120"/>
      <c r="I44" s="120"/>
      <c r="J44" s="121"/>
    </row>
    <row r="45" spans="1:10" ht="18.75">
      <c r="A45" s="114" t="s">
        <v>125</v>
      </c>
      <c r="B45" s="115"/>
      <c r="C45" s="115"/>
      <c r="D45" s="115"/>
      <c r="E45" s="115"/>
      <c r="F45" s="115"/>
      <c r="G45" s="115"/>
      <c r="H45" s="115"/>
      <c r="I45" s="115"/>
      <c r="J45" s="116"/>
    </row>
    <row r="46" spans="1:10" ht="37.5">
      <c r="A46" s="27" t="s">
        <v>72</v>
      </c>
      <c r="B46" s="36" t="s">
        <v>119</v>
      </c>
      <c r="C46" s="39" t="s">
        <v>8</v>
      </c>
      <c r="D46" s="40">
        <v>0.01</v>
      </c>
      <c r="E46" s="40" t="s">
        <v>55</v>
      </c>
      <c r="F46" s="40">
        <v>97.7</v>
      </c>
      <c r="G46" s="40">
        <v>98</v>
      </c>
      <c r="H46" s="40">
        <v>100</v>
      </c>
      <c r="I46" s="40">
        <v>100</v>
      </c>
      <c r="J46" s="40">
        <v>100</v>
      </c>
    </row>
    <row r="47" spans="1:10" ht="75">
      <c r="A47" s="27" t="s">
        <v>73</v>
      </c>
      <c r="B47" s="36" t="s">
        <v>92</v>
      </c>
      <c r="C47" s="39" t="s">
        <v>8</v>
      </c>
      <c r="D47" s="40">
        <v>0.01</v>
      </c>
      <c r="E47" s="40" t="s">
        <v>55</v>
      </c>
      <c r="F47" s="40">
        <v>100</v>
      </c>
      <c r="G47" s="40">
        <v>100</v>
      </c>
      <c r="H47" s="40">
        <v>100</v>
      </c>
      <c r="I47" s="40">
        <v>100</v>
      </c>
      <c r="J47" s="40">
        <v>100</v>
      </c>
    </row>
    <row r="48" spans="1:10" ht="37.5">
      <c r="A48" s="27" t="s">
        <v>74</v>
      </c>
      <c r="B48" s="36" t="s">
        <v>56</v>
      </c>
      <c r="C48" s="39" t="s">
        <v>8</v>
      </c>
      <c r="D48" s="40">
        <v>0.01</v>
      </c>
      <c r="E48" s="40" t="s">
        <v>55</v>
      </c>
      <c r="F48" s="40" t="s">
        <v>91</v>
      </c>
      <c r="G48" s="40" t="s">
        <v>93</v>
      </c>
      <c r="H48" s="40" t="s">
        <v>94</v>
      </c>
      <c r="I48" s="40" t="s">
        <v>95</v>
      </c>
      <c r="J48" s="40" t="s">
        <v>96</v>
      </c>
    </row>
    <row r="49" spans="1:10" ht="18.75">
      <c r="A49" s="41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8.75">
      <c r="A50" s="41"/>
      <c r="B50" s="42"/>
      <c r="C50" s="42"/>
      <c r="D50" s="43"/>
      <c r="E50" s="42"/>
      <c r="F50" s="42"/>
      <c r="G50" s="42"/>
      <c r="H50" s="42"/>
      <c r="I50" s="42"/>
      <c r="J50" s="42"/>
    </row>
    <row r="51" spans="1:10" ht="18.75">
      <c r="A51" s="41"/>
      <c r="B51" s="42"/>
      <c r="C51" s="42"/>
      <c r="D51" s="42"/>
      <c r="E51" s="42"/>
      <c r="F51" s="42"/>
      <c r="G51" s="42"/>
      <c r="H51" s="42"/>
      <c r="I51" s="42"/>
      <c r="J51" s="42"/>
    </row>
    <row r="53" spans="2:12" s="8" customFormat="1" ht="73.5" customHeight="1" hidden="1">
      <c r="B53" s="135" t="s">
        <v>17</v>
      </c>
      <c r="C53" s="136"/>
      <c r="G53" s="137" t="s">
        <v>18</v>
      </c>
      <c r="H53" s="137"/>
      <c r="I53" s="137"/>
      <c r="J53" s="137"/>
      <c r="L53" s="11"/>
    </row>
  </sheetData>
  <sheetProtection/>
  <mergeCells count="27">
    <mergeCell ref="B8:J8"/>
    <mergeCell ref="A13:J13"/>
    <mergeCell ref="A10:A11"/>
    <mergeCell ref="B10:B11"/>
    <mergeCell ref="C10:C11"/>
    <mergeCell ref="D10:D11"/>
    <mergeCell ref="E10:E11"/>
    <mergeCell ref="F10:F11"/>
    <mergeCell ref="G10:G11"/>
    <mergeCell ref="H10:H11"/>
    <mergeCell ref="E19:E22"/>
    <mergeCell ref="A19:A22"/>
    <mergeCell ref="A44:J44"/>
    <mergeCell ref="B53:C53"/>
    <mergeCell ref="G53:J53"/>
    <mergeCell ref="A38:J38"/>
    <mergeCell ref="A45:J45"/>
    <mergeCell ref="I10:I11"/>
    <mergeCell ref="J10:J11"/>
    <mergeCell ref="A35:J35"/>
    <mergeCell ref="A39:J39"/>
    <mergeCell ref="A32:D32"/>
    <mergeCell ref="A17:J17"/>
    <mergeCell ref="A18:J18"/>
    <mergeCell ref="A24:J24"/>
    <mergeCell ref="A31:J31"/>
    <mergeCell ref="C19:C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Y118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21.8515625" style="1" customWidth="1"/>
    <col min="2" max="2" width="28.8515625" style="1" customWidth="1"/>
    <col min="3" max="3" width="16.28125" style="1" customWidth="1"/>
    <col min="4" max="4" width="10.00390625" style="1" customWidth="1"/>
    <col min="5" max="5" width="6.7109375" style="1" customWidth="1"/>
    <col min="6" max="6" width="11.140625" style="1" customWidth="1"/>
    <col min="7" max="7" width="5.8515625" style="1" customWidth="1"/>
    <col min="8" max="8" width="15.140625" style="1" customWidth="1"/>
    <col min="9" max="9" width="13.00390625" style="1" customWidth="1"/>
    <col min="10" max="10" width="14.8515625" style="1" customWidth="1"/>
    <col min="11" max="11" width="14.421875" style="1" customWidth="1"/>
    <col min="12" max="12" width="18.28125" style="1" customWidth="1"/>
    <col min="13" max="15" width="9.140625" style="1" hidden="1" customWidth="1"/>
    <col min="16" max="19" width="0" style="1" hidden="1" customWidth="1"/>
    <col min="20" max="20" width="11.8515625" style="44" hidden="1" customWidth="1"/>
    <col min="21" max="21" width="11.57421875" style="44" hidden="1" customWidth="1"/>
    <col min="22" max="22" width="11.7109375" style="44" hidden="1" customWidth="1"/>
    <col min="23" max="23" width="10.140625" style="44" hidden="1" customWidth="1"/>
    <col min="24" max="24" width="10.00390625" style="44" hidden="1" customWidth="1"/>
    <col min="25" max="25" width="11.140625" style="44" hidden="1" customWidth="1"/>
    <col min="26" max="16384" width="9.140625" style="1" customWidth="1"/>
  </cols>
  <sheetData>
    <row r="3" spans="9:11" ht="15.75">
      <c r="I3" s="160" t="s">
        <v>0</v>
      </c>
      <c r="J3" s="160"/>
      <c r="K3" s="160"/>
    </row>
    <row r="4" spans="9:11" ht="15.75">
      <c r="I4" s="160" t="s">
        <v>220</v>
      </c>
      <c r="J4" s="160"/>
      <c r="K4" s="160"/>
    </row>
    <row r="5" spans="9:11" ht="15.75">
      <c r="I5" s="160" t="s">
        <v>221</v>
      </c>
      <c r="J5" s="160"/>
      <c r="K5" s="160"/>
    </row>
    <row r="6" spans="9:11" ht="15.75">
      <c r="I6" s="160" t="s">
        <v>280</v>
      </c>
      <c r="J6" s="160"/>
      <c r="K6" s="160"/>
    </row>
    <row r="7" ht="16.5" customHeight="1"/>
    <row r="8" spans="6:23" ht="15.75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4"/>
      <c r="R8" s="44"/>
      <c r="S8" s="44"/>
      <c r="W8" s="6"/>
    </row>
    <row r="9" spans="6:23" ht="18.75">
      <c r="F9" s="17" t="s">
        <v>0</v>
      </c>
      <c r="G9" s="17"/>
      <c r="H9" s="6"/>
      <c r="I9" s="6"/>
      <c r="J9" s="6"/>
      <c r="K9" s="6"/>
      <c r="L9" s="6"/>
      <c r="M9" s="6"/>
      <c r="N9" s="6"/>
      <c r="O9" s="6"/>
      <c r="P9" s="6"/>
      <c r="Q9" s="44"/>
      <c r="R9" s="44"/>
      <c r="S9" s="44"/>
      <c r="W9" s="6"/>
    </row>
    <row r="10" spans="6:23" ht="18.75">
      <c r="F10" s="17" t="s">
        <v>120</v>
      </c>
      <c r="G10" s="17"/>
      <c r="H10" s="6"/>
      <c r="I10" s="6"/>
      <c r="J10" s="6"/>
      <c r="K10" s="6"/>
      <c r="L10" s="6"/>
      <c r="M10" s="6"/>
      <c r="N10" s="6"/>
      <c r="O10" s="6"/>
      <c r="P10" s="6"/>
      <c r="Q10" s="44"/>
      <c r="R10" s="44"/>
      <c r="S10" s="44"/>
      <c r="W10" s="6"/>
    </row>
    <row r="11" spans="6:23" ht="18.75">
      <c r="F11" s="17" t="s">
        <v>2</v>
      </c>
      <c r="G11" s="17"/>
      <c r="H11" s="6"/>
      <c r="I11" s="6"/>
      <c r="J11" s="6"/>
      <c r="K11" s="6"/>
      <c r="L11" s="6"/>
      <c r="M11" s="6"/>
      <c r="N11" s="6"/>
      <c r="O11" s="6"/>
      <c r="P11" s="6"/>
      <c r="Q11" s="44"/>
      <c r="R11" s="44"/>
      <c r="S11" s="44"/>
      <c r="W11" s="6"/>
    </row>
    <row r="12" spans="6:23" ht="36.75" customHeight="1">
      <c r="F12" s="144" t="s">
        <v>199</v>
      </c>
      <c r="G12" s="144"/>
      <c r="H12" s="144"/>
      <c r="I12" s="6"/>
      <c r="J12" s="6"/>
      <c r="K12" s="6"/>
      <c r="L12" s="6"/>
      <c r="M12" s="6"/>
      <c r="N12" s="6"/>
      <c r="O12" s="6"/>
      <c r="P12" s="6"/>
      <c r="Q12" s="44"/>
      <c r="R12" s="44"/>
      <c r="S12" s="44"/>
      <c r="W12" s="6"/>
    </row>
    <row r="13" spans="7:11" ht="15.75">
      <c r="G13" s="6"/>
      <c r="H13" s="2"/>
      <c r="I13" s="2"/>
      <c r="J13" s="2"/>
      <c r="K13" s="2"/>
    </row>
    <row r="14" spans="7:11" ht="15.75">
      <c r="G14" s="6"/>
      <c r="H14" s="2"/>
      <c r="I14" s="2"/>
      <c r="J14" s="2"/>
      <c r="K14" s="2"/>
    </row>
    <row r="15" spans="1:16" ht="18.75">
      <c r="A15" s="162" t="s">
        <v>126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2"/>
      <c r="N15" s="12"/>
      <c r="O15" s="12"/>
      <c r="P15" s="12"/>
    </row>
    <row r="16" spans="1:16" ht="19.5" thickBot="1">
      <c r="A16" s="8"/>
      <c r="B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9.5" thickBot="1">
      <c r="A17" s="163" t="s">
        <v>20</v>
      </c>
      <c r="B17" s="188" t="s">
        <v>21</v>
      </c>
      <c r="C17" s="186" t="s">
        <v>22</v>
      </c>
      <c r="D17" s="161" t="s">
        <v>23</v>
      </c>
      <c r="E17" s="161"/>
      <c r="F17" s="161"/>
      <c r="G17" s="161"/>
      <c r="H17" s="183"/>
      <c r="I17" s="184"/>
      <c r="J17" s="184"/>
      <c r="K17" s="184"/>
      <c r="L17" s="185"/>
      <c r="M17" s="8"/>
      <c r="N17" s="8"/>
      <c r="O17" s="8"/>
      <c r="P17" s="8"/>
    </row>
    <row r="18" spans="1:24" ht="18.75">
      <c r="A18" s="164"/>
      <c r="B18" s="189"/>
      <c r="C18" s="187"/>
      <c r="D18" s="165">
        <v>2020</v>
      </c>
      <c r="E18" s="165" t="s">
        <v>25</v>
      </c>
      <c r="F18" s="165" t="s">
        <v>26</v>
      </c>
      <c r="G18" s="165" t="s">
        <v>27</v>
      </c>
      <c r="H18" s="146" t="s">
        <v>198</v>
      </c>
      <c r="I18" s="146" t="s">
        <v>202</v>
      </c>
      <c r="J18" s="146" t="s">
        <v>218</v>
      </c>
      <c r="K18" s="146" t="s">
        <v>227</v>
      </c>
      <c r="L18" s="182" t="s">
        <v>258</v>
      </c>
      <c r="M18" s="10"/>
      <c r="N18" s="10"/>
      <c r="O18" s="10"/>
      <c r="P18" s="10"/>
      <c r="U18" s="44" t="s">
        <v>98</v>
      </c>
      <c r="X18" s="44" t="s">
        <v>97</v>
      </c>
    </row>
    <row r="19" spans="1:25" ht="61.5" customHeight="1">
      <c r="A19" s="164"/>
      <c r="B19" s="189"/>
      <c r="C19" s="187"/>
      <c r="D19" s="166"/>
      <c r="E19" s="166"/>
      <c r="F19" s="166"/>
      <c r="G19" s="166"/>
      <c r="H19" s="110"/>
      <c r="I19" s="110"/>
      <c r="J19" s="110"/>
      <c r="K19" s="110"/>
      <c r="L19" s="166"/>
      <c r="M19" s="7"/>
      <c r="N19" s="7"/>
      <c r="O19" s="7"/>
      <c r="P19" s="7"/>
      <c r="T19" s="14">
        <v>2014</v>
      </c>
      <c r="U19" s="14">
        <v>2015</v>
      </c>
      <c r="V19" s="14">
        <v>2016</v>
      </c>
      <c r="W19" s="14">
        <v>2014</v>
      </c>
      <c r="X19" s="14">
        <v>2015</v>
      </c>
      <c r="Y19" s="14">
        <v>2016</v>
      </c>
    </row>
    <row r="20" spans="1:16" ht="18.75">
      <c r="A20" s="70">
        <v>1</v>
      </c>
      <c r="B20" s="69">
        <v>2</v>
      </c>
      <c r="C20" s="71">
        <v>3</v>
      </c>
      <c r="D20" s="13">
        <v>4</v>
      </c>
      <c r="E20" s="13">
        <v>5</v>
      </c>
      <c r="F20" s="13">
        <v>6</v>
      </c>
      <c r="G20" s="13">
        <v>7</v>
      </c>
      <c r="H20" s="13">
        <v>11</v>
      </c>
      <c r="I20" s="13"/>
      <c r="J20" s="13"/>
      <c r="K20" s="13"/>
      <c r="L20" s="13">
        <v>12</v>
      </c>
      <c r="M20" s="8"/>
      <c r="N20" s="8"/>
      <c r="O20" s="8"/>
      <c r="P20" s="8"/>
    </row>
    <row r="21" spans="1:16" ht="47.25">
      <c r="A21" s="176" t="s">
        <v>111</v>
      </c>
      <c r="B21" s="145" t="s">
        <v>203</v>
      </c>
      <c r="C21" s="77" t="s">
        <v>28</v>
      </c>
      <c r="D21" s="50" t="s">
        <v>154</v>
      </c>
      <c r="E21" s="50" t="s">
        <v>154</v>
      </c>
      <c r="F21" s="50" t="s">
        <v>154</v>
      </c>
      <c r="G21" s="50"/>
      <c r="H21" s="55">
        <f>H23</f>
        <v>17239.206</v>
      </c>
      <c r="I21" s="55">
        <f>I23</f>
        <v>26989.9</v>
      </c>
      <c r="J21" s="55">
        <f>J23</f>
        <v>26179.800000000003</v>
      </c>
      <c r="K21" s="55">
        <f>K23</f>
        <v>26129.800000000003</v>
      </c>
      <c r="L21" s="55">
        <f>H21+I21+J21+K21</f>
        <v>96538.706</v>
      </c>
      <c r="M21" s="10"/>
      <c r="N21" s="10"/>
      <c r="O21" s="10"/>
      <c r="P21" s="10"/>
    </row>
    <row r="22" spans="1:16" ht="31.5">
      <c r="A22" s="176"/>
      <c r="B22" s="145"/>
      <c r="C22" s="78" t="s">
        <v>29</v>
      </c>
      <c r="D22" s="48"/>
      <c r="E22" s="50"/>
      <c r="F22" s="50"/>
      <c r="G22" s="50" t="s">
        <v>154</v>
      </c>
      <c r="H22" s="55"/>
      <c r="I22" s="87"/>
      <c r="J22" s="87"/>
      <c r="K22" s="87"/>
      <c r="L22" s="102"/>
      <c r="M22" s="10"/>
      <c r="N22" s="10"/>
      <c r="O22" s="10"/>
      <c r="P22" s="10"/>
    </row>
    <row r="23" spans="1:16" ht="56.25" customHeight="1">
      <c r="A23" s="176"/>
      <c r="B23" s="145"/>
      <c r="C23" s="49" t="s">
        <v>155</v>
      </c>
      <c r="D23" s="48"/>
      <c r="E23" s="46"/>
      <c r="F23" s="46"/>
      <c r="G23" s="46"/>
      <c r="H23" s="55">
        <f>H26+H56+H75+H96+H104+H108+H111+H114</f>
        <v>17239.206</v>
      </c>
      <c r="I23" s="55">
        <f>I26+I56+I75+I96+I104+I108+I111+I114</f>
        <v>26989.9</v>
      </c>
      <c r="J23" s="55">
        <f>J26+J56+J75+J96+J104+J108+J111+J114</f>
        <v>26179.800000000003</v>
      </c>
      <c r="K23" s="55">
        <f>K26+K56+K75+K96+K104+K108+K111+K114</f>
        <v>26129.800000000003</v>
      </c>
      <c r="L23" s="55">
        <f aca="true" t="shared" si="0" ref="L23:L85">H23+I23+J23+K23</f>
        <v>96538.706</v>
      </c>
      <c r="M23" s="10"/>
      <c r="N23" s="10"/>
      <c r="O23" s="10"/>
      <c r="P23" s="10"/>
    </row>
    <row r="24" spans="1:25" ht="59.25" customHeight="1">
      <c r="A24" s="176" t="s">
        <v>30</v>
      </c>
      <c r="B24" s="145" t="s">
        <v>167</v>
      </c>
      <c r="C24" s="77" t="s">
        <v>28</v>
      </c>
      <c r="D24" s="50" t="s">
        <v>170</v>
      </c>
      <c r="E24" s="50" t="s">
        <v>173</v>
      </c>
      <c r="F24" s="99" t="s">
        <v>231</v>
      </c>
      <c r="G24" s="50" t="s">
        <v>154</v>
      </c>
      <c r="H24" s="82">
        <f>H26</f>
        <v>1500</v>
      </c>
      <c r="I24" s="82">
        <f>I26</f>
        <v>1520</v>
      </c>
      <c r="J24" s="82">
        <f>J26</f>
        <v>1100</v>
      </c>
      <c r="K24" s="82">
        <f>K26</f>
        <v>1100</v>
      </c>
      <c r="L24" s="82">
        <f>L26</f>
        <v>5220</v>
      </c>
      <c r="M24" s="10"/>
      <c r="N24" s="10"/>
      <c r="O24" s="10"/>
      <c r="P24" s="10"/>
      <c r="T24" s="44">
        <v>350000</v>
      </c>
      <c r="U24" s="44">
        <v>350000</v>
      </c>
      <c r="W24" s="104" t="e">
        <f>#REF!-T24</f>
        <v>#REF!</v>
      </c>
      <c r="X24" s="104" t="e">
        <f>#REF!-U24</f>
        <v>#REF!</v>
      </c>
      <c r="Y24" s="104">
        <f>H24-V24</f>
        <v>1500</v>
      </c>
    </row>
    <row r="25" spans="1:16" ht="31.5">
      <c r="A25" s="176"/>
      <c r="B25" s="145"/>
      <c r="C25" s="78" t="s">
        <v>29</v>
      </c>
      <c r="D25" s="48"/>
      <c r="E25" s="48"/>
      <c r="F25" s="48"/>
      <c r="G25" s="48" t="s">
        <v>154</v>
      </c>
      <c r="H25" s="81"/>
      <c r="I25" s="81"/>
      <c r="J25" s="81"/>
      <c r="K25" s="81"/>
      <c r="L25" s="95" t="s">
        <v>279</v>
      </c>
      <c r="M25" s="10"/>
      <c r="N25" s="10"/>
      <c r="O25" s="10"/>
      <c r="P25" s="10"/>
    </row>
    <row r="26" spans="1:16" ht="61.5" customHeight="1">
      <c r="A26" s="176"/>
      <c r="B26" s="145"/>
      <c r="C26" s="49" t="s">
        <v>155</v>
      </c>
      <c r="D26" s="48"/>
      <c r="E26" s="48"/>
      <c r="F26" s="48"/>
      <c r="G26" s="48"/>
      <c r="H26" s="82">
        <f>H29+H32+H35+H38+H41+H44+H47+H50+H53</f>
        <v>1500</v>
      </c>
      <c r="I26" s="82">
        <f>I29+I32+I35+I38+I41+I44+I47+I50+I53</f>
        <v>1520</v>
      </c>
      <c r="J26" s="82">
        <f>J29+J32+J35+J38+J41+J44+J47+J50+J53</f>
        <v>1100</v>
      </c>
      <c r="K26" s="82">
        <f>K29+K32+K35+K38+K41+K44+K47+K50+K53</f>
        <v>1100</v>
      </c>
      <c r="L26" s="55">
        <f t="shared" si="0"/>
        <v>5220</v>
      </c>
      <c r="M26" s="10"/>
      <c r="N26" s="10"/>
      <c r="O26" s="10"/>
      <c r="P26" s="10"/>
    </row>
    <row r="27" spans="1:16" ht="47.25">
      <c r="A27" s="194" t="s">
        <v>188</v>
      </c>
      <c r="B27" s="154" t="s">
        <v>228</v>
      </c>
      <c r="C27" s="77" t="s">
        <v>28</v>
      </c>
      <c r="D27" s="48" t="s">
        <v>170</v>
      </c>
      <c r="E27" s="48" t="s">
        <v>173</v>
      </c>
      <c r="F27" s="48" t="s">
        <v>229</v>
      </c>
      <c r="G27" s="48" t="s">
        <v>175</v>
      </c>
      <c r="H27" s="82" t="s">
        <v>114</v>
      </c>
      <c r="I27" s="82" t="s">
        <v>114</v>
      </c>
      <c r="J27" s="82" t="s">
        <v>114</v>
      </c>
      <c r="K27" s="82" t="s">
        <v>279</v>
      </c>
      <c r="L27" s="95" t="s">
        <v>114</v>
      </c>
      <c r="M27" s="10"/>
      <c r="N27" s="10"/>
      <c r="O27" s="10"/>
      <c r="P27" s="10"/>
    </row>
    <row r="28" spans="1:16" ht="31.5">
      <c r="A28" s="194"/>
      <c r="B28" s="155"/>
      <c r="C28" s="78" t="s">
        <v>29</v>
      </c>
      <c r="D28" s="48"/>
      <c r="E28" s="48"/>
      <c r="F28" s="48"/>
      <c r="G28" s="48" t="s">
        <v>154</v>
      </c>
      <c r="H28" s="82"/>
      <c r="I28" s="82"/>
      <c r="J28" s="82"/>
      <c r="K28" s="82"/>
      <c r="L28" s="95" t="s">
        <v>114</v>
      </c>
      <c r="M28" s="10"/>
      <c r="N28" s="10"/>
      <c r="O28" s="10"/>
      <c r="P28" s="10"/>
    </row>
    <row r="29" spans="1:16" ht="47.25">
      <c r="A29" s="194"/>
      <c r="B29" s="155"/>
      <c r="C29" s="49" t="s">
        <v>155</v>
      </c>
      <c r="D29" s="50"/>
      <c r="E29" s="50"/>
      <c r="F29" s="50"/>
      <c r="G29" s="50"/>
      <c r="H29" s="81">
        <v>0</v>
      </c>
      <c r="I29" s="81">
        <v>0</v>
      </c>
      <c r="J29" s="81">
        <v>0</v>
      </c>
      <c r="K29" s="81">
        <v>0</v>
      </c>
      <c r="L29" s="55">
        <f t="shared" si="0"/>
        <v>0</v>
      </c>
      <c r="M29" s="10"/>
      <c r="N29" s="10"/>
      <c r="O29" s="10"/>
      <c r="P29" s="10"/>
    </row>
    <row r="30" spans="1:16" ht="47.25">
      <c r="A30" s="176" t="s">
        <v>189</v>
      </c>
      <c r="B30" s="145" t="s">
        <v>128</v>
      </c>
      <c r="C30" s="77" t="s">
        <v>28</v>
      </c>
      <c r="D30" s="48" t="s">
        <v>170</v>
      </c>
      <c r="E30" s="48" t="s">
        <v>173</v>
      </c>
      <c r="F30" s="52" t="s">
        <v>174</v>
      </c>
      <c r="G30" s="48" t="s">
        <v>175</v>
      </c>
      <c r="H30" s="82">
        <v>0</v>
      </c>
      <c r="I30" s="82">
        <v>0</v>
      </c>
      <c r="J30" s="82">
        <v>0</v>
      </c>
      <c r="K30" s="82">
        <v>0</v>
      </c>
      <c r="L30" s="55">
        <f t="shared" si="0"/>
        <v>0</v>
      </c>
      <c r="M30" s="10"/>
      <c r="N30" s="10"/>
      <c r="O30" s="10"/>
      <c r="P30" s="10"/>
    </row>
    <row r="31" spans="1:16" ht="31.5">
      <c r="A31" s="176"/>
      <c r="B31" s="145"/>
      <c r="C31" s="78" t="s">
        <v>29</v>
      </c>
      <c r="D31" s="48"/>
      <c r="E31" s="48"/>
      <c r="F31" s="48"/>
      <c r="G31" s="48" t="s">
        <v>154</v>
      </c>
      <c r="H31" s="82"/>
      <c r="I31" s="82"/>
      <c r="J31" s="82"/>
      <c r="K31" s="82"/>
      <c r="L31" s="95" t="s">
        <v>114</v>
      </c>
      <c r="M31" s="10"/>
      <c r="N31" s="10"/>
      <c r="O31" s="10"/>
      <c r="P31" s="10"/>
    </row>
    <row r="32" spans="1:16" ht="47.25">
      <c r="A32" s="176"/>
      <c r="B32" s="145"/>
      <c r="C32" s="49" t="s">
        <v>155</v>
      </c>
      <c r="D32" s="50"/>
      <c r="E32" s="50"/>
      <c r="F32" s="50"/>
      <c r="G32" s="50"/>
      <c r="H32" s="81">
        <v>0</v>
      </c>
      <c r="I32" s="81">
        <v>0</v>
      </c>
      <c r="J32" s="81">
        <v>0</v>
      </c>
      <c r="K32" s="81">
        <v>0</v>
      </c>
      <c r="L32" s="55">
        <f t="shared" si="0"/>
        <v>0</v>
      </c>
      <c r="M32" s="10"/>
      <c r="N32" s="10"/>
      <c r="O32" s="10"/>
      <c r="P32" s="10"/>
    </row>
    <row r="33" spans="1:16" ht="47.25">
      <c r="A33" s="176" t="s">
        <v>190</v>
      </c>
      <c r="B33" s="145" t="s">
        <v>232</v>
      </c>
      <c r="C33" s="77" t="s">
        <v>28</v>
      </c>
      <c r="D33" s="48" t="s">
        <v>210</v>
      </c>
      <c r="E33" s="48" t="s">
        <v>211</v>
      </c>
      <c r="F33" s="99" t="s">
        <v>230</v>
      </c>
      <c r="G33" s="48" t="s">
        <v>114</v>
      </c>
      <c r="H33" s="82">
        <v>700</v>
      </c>
      <c r="I33" s="82">
        <v>700</v>
      </c>
      <c r="J33" s="82">
        <v>430</v>
      </c>
      <c r="K33" s="82">
        <v>430</v>
      </c>
      <c r="L33" s="55">
        <f t="shared" si="0"/>
        <v>2260</v>
      </c>
      <c r="M33" s="10"/>
      <c r="N33" s="10"/>
      <c r="O33" s="10"/>
      <c r="P33" s="10"/>
    </row>
    <row r="34" spans="1:16" ht="31.5">
      <c r="A34" s="176"/>
      <c r="B34" s="145"/>
      <c r="C34" s="78" t="s">
        <v>29</v>
      </c>
      <c r="D34" s="48"/>
      <c r="E34" s="48"/>
      <c r="F34" s="48"/>
      <c r="G34" s="48" t="s">
        <v>154</v>
      </c>
      <c r="H34" s="82">
        <v>0</v>
      </c>
      <c r="I34" s="82">
        <v>0</v>
      </c>
      <c r="J34" s="82">
        <v>0</v>
      </c>
      <c r="K34" s="82">
        <v>0</v>
      </c>
      <c r="L34" s="55">
        <f t="shared" si="0"/>
        <v>0</v>
      </c>
      <c r="M34" s="10"/>
      <c r="N34" s="10"/>
      <c r="O34" s="10"/>
      <c r="P34" s="10"/>
    </row>
    <row r="35" spans="1:16" ht="75" customHeight="1">
      <c r="A35" s="176"/>
      <c r="B35" s="145"/>
      <c r="C35" s="49" t="s">
        <v>155</v>
      </c>
      <c r="D35" s="50"/>
      <c r="E35" s="50"/>
      <c r="F35" s="50"/>
      <c r="G35" s="50"/>
      <c r="H35" s="82">
        <v>700</v>
      </c>
      <c r="I35" s="82">
        <v>700</v>
      </c>
      <c r="J35" s="82">
        <v>430</v>
      </c>
      <c r="K35" s="82">
        <v>430</v>
      </c>
      <c r="L35" s="55">
        <f t="shared" si="0"/>
        <v>2260</v>
      </c>
      <c r="M35" s="10"/>
      <c r="N35" s="10"/>
      <c r="O35" s="10"/>
      <c r="P35" s="10"/>
    </row>
    <row r="36" spans="1:16" ht="47.25">
      <c r="A36" s="176" t="s">
        <v>191</v>
      </c>
      <c r="B36" s="145" t="s">
        <v>129</v>
      </c>
      <c r="C36" s="77" t="s">
        <v>28</v>
      </c>
      <c r="D36" s="48" t="s">
        <v>210</v>
      </c>
      <c r="E36" s="48" t="s">
        <v>211</v>
      </c>
      <c r="F36" s="48" t="s">
        <v>257</v>
      </c>
      <c r="G36" s="48" t="s">
        <v>175</v>
      </c>
      <c r="H36" s="82">
        <v>800</v>
      </c>
      <c r="I36" s="82">
        <v>800</v>
      </c>
      <c r="J36" s="82">
        <v>650</v>
      </c>
      <c r="K36" s="82">
        <v>650</v>
      </c>
      <c r="L36" s="55">
        <f t="shared" si="0"/>
        <v>2900</v>
      </c>
      <c r="M36" s="10"/>
      <c r="N36" s="10"/>
      <c r="O36" s="10"/>
      <c r="P36" s="10"/>
    </row>
    <row r="37" spans="1:16" ht="31.5">
      <c r="A37" s="176"/>
      <c r="B37" s="145"/>
      <c r="C37" s="78" t="s">
        <v>29</v>
      </c>
      <c r="D37" s="48"/>
      <c r="E37" s="48"/>
      <c r="F37" s="48"/>
      <c r="G37" s="48" t="s">
        <v>154</v>
      </c>
      <c r="H37" s="82"/>
      <c r="I37" s="82"/>
      <c r="J37" s="82"/>
      <c r="K37" s="82"/>
      <c r="L37" s="95" t="s">
        <v>114</v>
      </c>
      <c r="M37" s="10"/>
      <c r="N37" s="10"/>
      <c r="O37" s="10"/>
      <c r="P37" s="10"/>
    </row>
    <row r="38" spans="1:16" ht="47.25">
      <c r="A38" s="176"/>
      <c r="B38" s="145"/>
      <c r="C38" s="49" t="s">
        <v>156</v>
      </c>
      <c r="D38" s="48" t="s">
        <v>114</v>
      </c>
      <c r="E38" s="48" t="s">
        <v>114</v>
      </c>
      <c r="F38" s="48" t="s">
        <v>114</v>
      </c>
      <c r="G38" s="48" t="s">
        <v>154</v>
      </c>
      <c r="H38" s="82">
        <v>800</v>
      </c>
      <c r="I38" s="82">
        <v>800</v>
      </c>
      <c r="J38" s="82">
        <v>650</v>
      </c>
      <c r="K38" s="82">
        <v>650</v>
      </c>
      <c r="L38" s="55">
        <f t="shared" si="0"/>
        <v>2900</v>
      </c>
      <c r="M38" s="10"/>
      <c r="N38" s="10"/>
      <c r="O38" s="10"/>
      <c r="P38" s="10"/>
    </row>
    <row r="39" spans="1:16" ht="47.25">
      <c r="A39" s="181" t="s">
        <v>130</v>
      </c>
      <c r="B39" s="171" t="s">
        <v>233</v>
      </c>
      <c r="C39" s="77" t="s">
        <v>28</v>
      </c>
      <c r="D39" s="48" t="s">
        <v>170</v>
      </c>
      <c r="E39" s="48" t="s">
        <v>173</v>
      </c>
      <c r="F39" s="48" t="s">
        <v>256</v>
      </c>
      <c r="G39" s="48" t="s">
        <v>176</v>
      </c>
      <c r="H39" s="82">
        <v>0</v>
      </c>
      <c r="I39" s="82">
        <v>0</v>
      </c>
      <c r="J39" s="82">
        <v>0</v>
      </c>
      <c r="K39" s="82">
        <v>0</v>
      </c>
      <c r="L39" s="55">
        <f t="shared" si="0"/>
        <v>0</v>
      </c>
      <c r="M39" s="10"/>
      <c r="N39" s="10"/>
      <c r="O39" s="10"/>
      <c r="P39" s="10"/>
    </row>
    <row r="40" spans="1:16" ht="31.5">
      <c r="A40" s="181"/>
      <c r="B40" s="171"/>
      <c r="C40" s="78" t="s">
        <v>29</v>
      </c>
      <c r="D40" s="48"/>
      <c r="E40" s="48"/>
      <c r="F40" s="48"/>
      <c r="G40" s="48" t="s">
        <v>154</v>
      </c>
      <c r="H40" s="82">
        <v>0</v>
      </c>
      <c r="I40" s="82">
        <v>0</v>
      </c>
      <c r="J40" s="82">
        <v>0</v>
      </c>
      <c r="K40" s="82">
        <v>0</v>
      </c>
      <c r="L40" s="95">
        <f t="shared" si="0"/>
        <v>0</v>
      </c>
      <c r="M40" s="10"/>
      <c r="N40" s="10"/>
      <c r="O40" s="10"/>
      <c r="P40" s="10"/>
    </row>
    <row r="41" spans="1:16" ht="47.25">
      <c r="A41" s="181"/>
      <c r="B41" s="171"/>
      <c r="C41" s="49" t="s">
        <v>155</v>
      </c>
      <c r="D41" s="50"/>
      <c r="E41" s="50"/>
      <c r="F41" s="50"/>
      <c r="G41" s="50"/>
      <c r="H41" s="81">
        <v>0</v>
      </c>
      <c r="I41" s="81">
        <v>0</v>
      </c>
      <c r="J41" s="81">
        <v>0</v>
      </c>
      <c r="K41" s="81">
        <v>0</v>
      </c>
      <c r="L41" s="95">
        <f t="shared" si="0"/>
        <v>0</v>
      </c>
      <c r="M41" s="10"/>
      <c r="N41" s="10"/>
      <c r="O41" s="10"/>
      <c r="P41" s="10"/>
    </row>
    <row r="42" spans="1:16" ht="47.25">
      <c r="A42" s="176" t="s">
        <v>131</v>
      </c>
      <c r="B42" s="145" t="s">
        <v>132</v>
      </c>
      <c r="C42" s="77" t="s">
        <v>28</v>
      </c>
      <c r="D42" s="48" t="s">
        <v>170</v>
      </c>
      <c r="E42" s="48" t="s">
        <v>173</v>
      </c>
      <c r="F42" s="101" t="s">
        <v>234</v>
      </c>
      <c r="G42" s="48" t="s">
        <v>175</v>
      </c>
      <c r="H42" s="82">
        <v>0</v>
      </c>
      <c r="I42" s="82">
        <v>0</v>
      </c>
      <c r="J42" s="82">
        <v>0</v>
      </c>
      <c r="K42" s="82">
        <v>0</v>
      </c>
      <c r="L42" s="95">
        <f t="shared" si="0"/>
        <v>0</v>
      </c>
      <c r="M42" s="10"/>
      <c r="N42" s="10"/>
      <c r="O42" s="10"/>
      <c r="P42" s="10"/>
    </row>
    <row r="43" spans="1:16" ht="31.5">
      <c r="A43" s="176"/>
      <c r="B43" s="145"/>
      <c r="C43" s="78" t="s">
        <v>29</v>
      </c>
      <c r="D43" s="48"/>
      <c r="E43" s="48"/>
      <c r="F43" s="48"/>
      <c r="G43" s="48" t="s">
        <v>154</v>
      </c>
      <c r="H43" s="82"/>
      <c r="I43" s="82"/>
      <c r="J43" s="82"/>
      <c r="K43" s="82"/>
      <c r="L43" s="95" t="s">
        <v>114</v>
      </c>
      <c r="M43" s="10"/>
      <c r="N43" s="10"/>
      <c r="O43" s="10"/>
      <c r="P43" s="10"/>
    </row>
    <row r="44" spans="1:16" ht="47.25">
      <c r="A44" s="176"/>
      <c r="B44" s="145"/>
      <c r="C44" s="49" t="s">
        <v>155</v>
      </c>
      <c r="D44" s="50"/>
      <c r="E44" s="50"/>
      <c r="F44" s="50"/>
      <c r="G44" s="50"/>
      <c r="H44" s="81">
        <v>0</v>
      </c>
      <c r="I44" s="81">
        <v>0</v>
      </c>
      <c r="J44" s="81">
        <v>0</v>
      </c>
      <c r="K44" s="81">
        <v>0</v>
      </c>
      <c r="L44" s="55">
        <f t="shared" si="0"/>
        <v>0</v>
      </c>
      <c r="M44" s="10"/>
      <c r="N44" s="10"/>
      <c r="O44" s="10"/>
      <c r="P44" s="10"/>
    </row>
    <row r="45" spans="1:16" ht="47.25">
      <c r="A45" s="176" t="s">
        <v>163</v>
      </c>
      <c r="B45" s="145" t="s">
        <v>165</v>
      </c>
      <c r="C45" s="49" t="s">
        <v>28</v>
      </c>
      <c r="D45" s="50" t="s">
        <v>170</v>
      </c>
      <c r="E45" s="50" t="s">
        <v>173</v>
      </c>
      <c r="F45" s="101" t="s">
        <v>235</v>
      </c>
      <c r="G45" s="50" t="s">
        <v>176</v>
      </c>
      <c r="H45" s="81">
        <v>0</v>
      </c>
      <c r="I45" s="81">
        <v>0</v>
      </c>
      <c r="J45" s="81">
        <v>0</v>
      </c>
      <c r="K45" s="81">
        <v>0</v>
      </c>
      <c r="L45" s="55">
        <f t="shared" si="0"/>
        <v>0</v>
      </c>
      <c r="M45" s="10"/>
      <c r="N45" s="10"/>
      <c r="O45" s="10"/>
      <c r="P45" s="10"/>
    </row>
    <row r="46" spans="1:16" ht="31.5">
      <c r="A46" s="176"/>
      <c r="B46" s="145"/>
      <c r="C46" s="49" t="s">
        <v>29</v>
      </c>
      <c r="D46" s="50"/>
      <c r="E46" s="50"/>
      <c r="F46" s="50"/>
      <c r="G46" s="50" t="s">
        <v>154</v>
      </c>
      <c r="H46" s="81"/>
      <c r="I46" s="81"/>
      <c r="J46" s="81"/>
      <c r="K46" s="81"/>
      <c r="L46" s="95" t="s">
        <v>114</v>
      </c>
      <c r="M46" s="10"/>
      <c r="N46" s="10"/>
      <c r="O46" s="10"/>
      <c r="P46" s="10"/>
    </row>
    <row r="47" spans="1:16" ht="47.25">
      <c r="A47" s="176"/>
      <c r="B47" s="145"/>
      <c r="C47" s="49" t="s">
        <v>155</v>
      </c>
      <c r="D47" s="50"/>
      <c r="E47" s="50"/>
      <c r="F47" s="50"/>
      <c r="G47" s="50"/>
      <c r="H47" s="81">
        <v>0</v>
      </c>
      <c r="I47" s="81">
        <v>0</v>
      </c>
      <c r="J47" s="81">
        <v>0</v>
      </c>
      <c r="K47" s="81">
        <v>0</v>
      </c>
      <c r="L47" s="55">
        <f t="shared" si="0"/>
        <v>0</v>
      </c>
      <c r="M47" s="10"/>
      <c r="N47" s="10"/>
      <c r="O47" s="10"/>
      <c r="P47" s="10"/>
    </row>
    <row r="48" spans="1:16" ht="47.25">
      <c r="A48" s="194" t="s">
        <v>184</v>
      </c>
      <c r="B48" s="193" t="s">
        <v>225</v>
      </c>
      <c r="C48" s="49" t="s">
        <v>28</v>
      </c>
      <c r="D48" s="50" t="s">
        <v>170</v>
      </c>
      <c r="E48" s="50" t="s">
        <v>173</v>
      </c>
      <c r="F48" s="101" t="s">
        <v>236</v>
      </c>
      <c r="G48" s="50" t="s">
        <v>175</v>
      </c>
      <c r="H48" s="81">
        <v>0</v>
      </c>
      <c r="I48" s="81">
        <v>20</v>
      </c>
      <c r="J48" s="81">
        <v>20</v>
      </c>
      <c r="K48" s="81">
        <v>20</v>
      </c>
      <c r="L48" s="55">
        <f t="shared" si="0"/>
        <v>60</v>
      </c>
      <c r="M48" s="10"/>
      <c r="N48" s="10"/>
      <c r="O48" s="10"/>
      <c r="P48" s="10"/>
    </row>
    <row r="49" spans="1:16" ht="31.5">
      <c r="A49" s="194"/>
      <c r="B49" s="193"/>
      <c r="C49" s="49" t="s">
        <v>29</v>
      </c>
      <c r="D49" s="50"/>
      <c r="E49" s="50"/>
      <c r="F49" s="50"/>
      <c r="G49" s="50"/>
      <c r="H49" s="81"/>
      <c r="I49" s="81"/>
      <c r="J49" s="81"/>
      <c r="K49" s="81"/>
      <c r="L49" s="95" t="s">
        <v>114</v>
      </c>
      <c r="M49" s="10"/>
      <c r="N49" s="10"/>
      <c r="O49" s="10"/>
      <c r="P49" s="10"/>
    </row>
    <row r="50" spans="1:16" ht="288" customHeight="1">
      <c r="A50" s="194"/>
      <c r="B50" s="193"/>
      <c r="C50" s="49" t="s">
        <v>155</v>
      </c>
      <c r="D50" s="50"/>
      <c r="E50" s="50"/>
      <c r="F50" s="50"/>
      <c r="G50" s="50"/>
      <c r="H50" s="81">
        <v>0</v>
      </c>
      <c r="I50" s="81">
        <v>20</v>
      </c>
      <c r="J50" s="81">
        <v>20</v>
      </c>
      <c r="K50" s="81">
        <v>20</v>
      </c>
      <c r="L50" s="55">
        <f t="shared" si="0"/>
        <v>60</v>
      </c>
      <c r="M50" s="10"/>
      <c r="N50" s="10"/>
      <c r="O50" s="10"/>
      <c r="P50" s="10"/>
    </row>
    <row r="51" spans="1:16" ht="75" customHeight="1">
      <c r="A51" s="157" t="s">
        <v>224</v>
      </c>
      <c r="B51" s="190" t="s">
        <v>226</v>
      </c>
      <c r="C51" s="49" t="s">
        <v>28</v>
      </c>
      <c r="D51" s="50" t="s">
        <v>170</v>
      </c>
      <c r="E51" s="50" t="s">
        <v>173</v>
      </c>
      <c r="F51" s="99" t="s">
        <v>223</v>
      </c>
      <c r="G51" s="50" t="s">
        <v>175</v>
      </c>
      <c r="H51" s="81">
        <v>0</v>
      </c>
      <c r="I51" s="81">
        <v>0</v>
      </c>
      <c r="J51" s="81">
        <v>0</v>
      </c>
      <c r="K51" s="81">
        <v>0</v>
      </c>
      <c r="L51" s="95">
        <f t="shared" si="0"/>
        <v>0</v>
      </c>
      <c r="M51" s="10"/>
      <c r="N51" s="10"/>
      <c r="O51" s="10"/>
      <c r="P51" s="10"/>
    </row>
    <row r="52" spans="1:16" ht="31.5">
      <c r="A52" s="159"/>
      <c r="B52" s="191"/>
      <c r="C52" s="49" t="s">
        <v>29</v>
      </c>
      <c r="D52" s="50"/>
      <c r="E52" s="50"/>
      <c r="F52" s="50"/>
      <c r="G52" s="50"/>
      <c r="H52" s="81"/>
      <c r="I52" s="81"/>
      <c r="J52" s="81"/>
      <c r="K52" s="81"/>
      <c r="L52" s="95">
        <f t="shared" si="0"/>
        <v>0</v>
      </c>
      <c r="M52" s="10"/>
      <c r="N52" s="10"/>
      <c r="O52" s="10"/>
      <c r="P52" s="10"/>
    </row>
    <row r="53" spans="1:16" ht="270.75" customHeight="1">
      <c r="A53" s="76"/>
      <c r="B53" s="192"/>
      <c r="C53" s="49" t="s">
        <v>155</v>
      </c>
      <c r="D53" s="50"/>
      <c r="E53" s="50"/>
      <c r="F53" s="50"/>
      <c r="G53" s="50"/>
      <c r="H53" s="81">
        <v>0</v>
      </c>
      <c r="I53" s="81">
        <v>0</v>
      </c>
      <c r="J53" s="81">
        <v>0</v>
      </c>
      <c r="K53" s="81">
        <v>0</v>
      </c>
      <c r="L53" s="95">
        <f t="shared" si="0"/>
        <v>0</v>
      </c>
      <c r="M53" s="10"/>
      <c r="N53" s="10"/>
      <c r="O53" s="10"/>
      <c r="P53" s="10"/>
    </row>
    <row r="54" spans="1:25" ht="47.25">
      <c r="A54" s="176" t="s">
        <v>31</v>
      </c>
      <c r="B54" s="145" t="s">
        <v>171</v>
      </c>
      <c r="C54" s="77" t="s">
        <v>28</v>
      </c>
      <c r="D54" s="50" t="s">
        <v>170</v>
      </c>
      <c r="E54" s="50" t="s">
        <v>173</v>
      </c>
      <c r="F54" s="50" t="s">
        <v>177</v>
      </c>
      <c r="G54" s="50"/>
      <c r="H54" s="82">
        <v>250</v>
      </c>
      <c r="I54" s="82">
        <f>I57+I60+I63+I67+I70</f>
        <v>200</v>
      </c>
      <c r="J54" s="82">
        <f>J57+J60+J63+J67+J70</f>
        <v>200</v>
      </c>
      <c r="K54" s="82">
        <f>K57+K60+K63+K67+K70</f>
        <v>200</v>
      </c>
      <c r="L54" s="55">
        <f t="shared" si="0"/>
        <v>850</v>
      </c>
      <c r="M54" s="10"/>
      <c r="N54" s="10"/>
      <c r="O54" s="10"/>
      <c r="P54" s="10"/>
      <c r="T54" s="44">
        <v>100000</v>
      </c>
      <c r="U54" s="44">
        <v>100000</v>
      </c>
      <c r="V54" s="44">
        <v>100000</v>
      </c>
      <c r="W54" s="104" t="e">
        <f>#REF!-T54</f>
        <v>#REF!</v>
      </c>
      <c r="X54" s="104" t="e">
        <f>#REF!-U54</f>
        <v>#REF!</v>
      </c>
      <c r="Y54" s="104">
        <f>H54-V54</f>
        <v>-99750</v>
      </c>
    </row>
    <row r="55" spans="1:16" ht="31.5">
      <c r="A55" s="176"/>
      <c r="B55" s="145"/>
      <c r="C55" s="78" t="s">
        <v>29</v>
      </c>
      <c r="D55" s="48"/>
      <c r="E55" s="48"/>
      <c r="F55" s="48"/>
      <c r="G55" s="48" t="s">
        <v>154</v>
      </c>
      <c r="H55" s="83"/>
      <c r="I55" s="83"/>
      <c r="J55" s="83"/>
      <c r="K55" s="83"/>
      <c r="L55" s="95" t="s">
        <v>114</v>
      </c>
      <c r="M55" s="10"/>
      <c r="N55" s="10"/>
      <c r="O55" s="10"/>
      <c r="P55" s="10"/>
    </row>
    <row r="56" spans="1:16" ht="47.25">
      <c r="A56" s="176"/>
      <c r="B56" s="145"/>
      <c r="C56" s="49" t="s">
        <v>157</v>
      </c>
      <c r="D56" s="14"/>
      <c r="E56" s="14"/>
      <c r="F56" s="14"/>
      <c r="G56" s="14"/>
      <c r="H56" s="82">
        <v>250</v>
      </c>
      <c r="I56" s="82">
        <v>200</v>
      </c>
      <c r="J56" s="82">
        <v>200</v>
      </c>
      <c r="K56" s="82">
        <v>200</v>
      </c>
      <c r="L56" s="55">
        <f t="shared" si="0"/>
        <v>850</v>
      </c>
      <c r="M56" s="10"/>
      <c r="N56" s="10"/>
      <c r="O56" s="10"/>
      <c r="P56" s="10"/>
    </row>
    <row r="57" spans="1:16" ht="47.25">
      <c r="A57" s="176" t="s">
        <v>78</v>
      </c>
      <c r="B57" s="145" t="s">
        <v>127</v>
      </c>
      <c r="C57" s="77" t="s">
        <v>28</v>
      </c>
      <c r="D57" s="48" t="s">
        <v>170</v>
      </c>
      <c r="E57" s="50" t="s">
        <v>173</v>
      </c>
      <c r="F57" s="48" t="s">
        <v>255</v>
      </c>
      <c r="G57" s="48" t="s">
        <v>175</v>
      </c>
      <c r="H57" s="83">
        <v>0</v>
      </c>
      <c r="I57" s="83">
        <v>0</v>
      </c>
      <c r="J57" s="83">
        <v>0</v>
      </c>
      <c r="K57" s="83">
        <v>0</v>
      </c>
      <c r="L57" s="95">
        <f t="shared" si="0"/>
        <v>0</v>
      </c>
      <c r="M57" s="10"/>
      <c r="N57" s="10"/>
      <c r="O57" s="10"/>
      <c r="P57" s="10"/>
    </row>
    <row r="58" spans="1:16" ht="50.25" customHeight="1">
      <c r="A58" s="176"/>
      <c r="B58" s="145"/>
      <c r="C58" s="78" t="s">
        <v>29</v>
      </c>
      <c r="D58" s="48"/>
      <c r="E58" s="48"/>
      <c r="F58" s="48"/>
      <c r="G58" s="48" t="s">
        <v>154</v>
      </c>
      <c r="H58" s="83"/>
      <c r="I58" s="83"/>
      <c r="J58" s="83"/>
      <c r="K58" s="83"/>
      <c r="L58" s="95">
        <f t="shared" si="0"/>
        <v>0</v>
      </c>
      <c r="M58" s="10"/>
      <c r="N58" s="10"/>
      <c r="O58" s="10"/>
      <c r="P58" s="10"/>
    </row>
    <row r="59" spans="1:16" ht="79.5" customHeight="1">
      <c r="A59" s="176"/>
      <c r="B59" s="145"/>
      <c r="C59" s="49" t="s">
        <v>155</v>
      </c>
      <c r="D59" s="48"/>
      <c r="E59" s="48"/>
      <c r="F59" s="48"/>
      <c r="G59" s="48"/>
      <c r="H59" s="81">
        <v>0</v>
      </c>
      <c r="I59" s="81">
        <v>0</v>
      </c>
      <c r="J59" s="81">
        <v>0</v>
      </c>
      <c r="K59" s="81">
        <v>0</v>
      </c>
      <c r="L59" s="55">
        <f t="shared" si="0"/>
        <v>0</v>
      </c>
      <c r="M59" s="10"/>
      <c r="N59" s="10"/>
      <c r="O59" s="10"/>
      <c r="P59" s="10"/>
    </row>
    <row r="60" spans="1:16" ht="47.25">
      <c r="A60" s="176" t="s">
        <v>82</v>
      </c>
      <c r="B60" s="145" t="s">
        <v>103</v>
      </c>
      <c r="C60" s="77" t="s">
        <v>28</v>
      </c>
      <c r="D60" s="48" t="s">
        <v>170</v>
      </c>
      <c r="E60" s="50" t="s">
        <v>173</v>
      </c>
      <c r="F60" s="48" t="s">
        <v>254</v>
      </c>
      <c r="G60" s="48" t="s">
        <v>176</v>
      </c>
      <c r="H60" s="83">
        <v>0</v>
      </c>
      <c r="I60" s="83">
        <v>0</v>
      </c>
      <c r="J60" s="83">
        <v>0</v>
      </c>
      <c r="K60" s="83">
        <v>0</v>
      </c>
      <c r="L60" s="55">
        <f t="shared" si="0"/>
        <v>0</v>
      </c>
      <c r="M60" s="10"/>
      <c r="N60" s="10"/>
      <c r="O60" s="10"/>
      <c r="P60" s="10"/>
    </row>
    <row r="61" spans="1:16" ht="31.5">
      <c r="A61" s="176"/>
      <c r="B61" s="145"/>
      <c r="C61" s="78" t="s">
        <v>29</v>
      </c>
      <c r="D61" s="48"/>
      <c r="E61" s="48"/>
      <c r="F61" s="48"/>
      <c r="G61" s="48" t="s">
        <v>154</v>
      </c>
      <c r="H61" s="83"/>
      <c r="I61" s="83"/>
      <c r="J61" s="83"/>
      <c r="K61" s="83"/>
      <c r="L61" s="95" t="s">
        <v>114</v>
      </c>
      <c r="M61" s="10"/>
      <c r="N61" s="10"/>
      <c r="O61" s="10"/>
      <c r="P61" s="10"/>
    </row>
    <row r="62" spans="1:16" ht="54.75" customHeight="1">
      <c r="A62" s="176"/>
      <c r="B62" s="145"/>
      <c r="C62" s="49" t="s">
        <v>155</v>
      </c>
      <c r="D62" s="50"/>
      <c r="E62" s="50"/>
      <c r="F62" s="50"/>
      <c r="G62" s="50"/>
      <c r="H62" s="81">
        <v>0</v>
      </c>
      <c r="I62" s="81">
        <v>0</v>
      </c>
      <c r="J62" s="81">
        <v>0</v>
      </c>
      <c r="K62" s="81">
        <v>0</v>
      </c>
      <c r="L62" s="55">
        <f t="shared" si="0"/>
        <v>0</v>
      </c>
      <c r="M62" s="10"/>
      <c r="N62" s="10"/>
      <c r="O62" s="10"/>
      <c r="P62" s="10"/>
    </row>
    <row r="63" spans="1:18" ht="47.25">
      <c r="A63" s="176" t="s">
        <v>134</v>
      </c>
      <c r="B63" s="145" t="s">
        <v>136</v>
      </c>
      <c r="C63" s="77" t="s">
        <v>28</v>
      </c>
      <c r="D63" s="48" t="s">
        <v>170</v>
      </c>
      <c r="E63" s="50" t="s">
        <v>173</v>
      </c>
      <c r="F63" s="48" t="s">
        <v>253</v>
      </c>
      <c r="G63" s="48" t="s">
        <v>176</v>
      </c>
      <c r="H63" s="83">
        <v>0</v>
      </c>
      <c r="I63" s="83">
        <v>0</v>
      </c>
      <c r="J63" s="83">
        <v>0</v>
      </c>
      <c r="K63" s="83">
        <v>0</v>
      </c>
      <c r="L63" s="55">
        <f t="shared" si="0"/>
        <v>0</v>
      </c>
      <c r="M63" s="10"/>
      <c r="N63" s="10"/>
      <c r="O63" s="10"/>
      <c r="P63" s="10"/>
      <c r="Q63" s="51"/>
      <c r="R63" s="51"/>
    </row>
    <row r="64" spans="1:18" ht="31.5">
      <c r="A64" s="176"/>
      <c r="B64" s="145"/>
      <c r="C64" s="78" t="s">
        <v>29</v>
      </c>
      <c r="D64" s="48"/>
      <c r="E64" s="48"/>
      <c r="F64" s="48"/>
      <c r="G64" s="48" t="s">
        <v>154</v>
      </c>
      <c r="H64" s="83"/>
      <c r="I64" s="83"/>
      <c r="J64" s="83"/>
      <c r="K64" s="83"/>
      <c r="L64" s="95" t="s">
        <v>114</v>
      </c>
      <c r="M64" s="10"/>
      <c r="N64" s="10"/>
      <c r="O64" s="10"/>
      <c r="P64" s="10"/>
      <c r="Q64" s="51"/>
      <c r="R64" s="51"/>
    </row>
    <row r="65" spans="1:18" ht="47.25">
      <c r="A65" s="176"/>
      <c r="B65" s="145"/>
      <c r="C65" s="49" t="s">
        <v>155</v>
      </c>
      <c r="D65" s="50"/>
      <c r="E65" s="50"/>
      <c r="F65" s="50"/>
      <c r="G65" s="50"/>
      <c r="H65" s="81">
        <v>0</v>
      </c>
      <c r="I65" s="81">
        <v>0</v>
      </c>
      <c r="J65" s="81">
        <v>0</v>
      </c>
      <c r="K65" s="81">
        <v>0</v>
      </c>
      <c r="L65" s="55">
        <f t="shared" si="0"/>
        <v>0</v>
      </c>
      <c r="M65" s="10"/>
      <c r="N65" s="10"/>
      <c r="O65" s="10"/>
      <c r="P65" s="10"/>
      <c r="Q65" s="51"/>
      <c r="R65" s="51"/>
    </row>
    <row r="66" spans="1:18" ht="18.75">
      <c r="A66" s="176"/>
      <c r="B66" s="145"/>
      <c r="C66" s="49"/>
      <c r="D66" s="48"/>
      <c r="E66" s="48"/>
      <c r="F66" s="48"/>
      <c r="G66" s="48"/>
      <c r="H66" s="83"/>
      <c r="I66" s="83"/>
      <c r="J66" s="83"/>
      <c r="K66" s="83"/>
      <c r="L66" s="95" t="s">
        <v>114</v>
      </c>
      <c r="M66" s="10"/>
      <c r="N66" s="10"/>
      <c r="O66" s="10"/>
      <c r="P66" s="10"/>
      <c r="Q66" s="51"/>
      <c r="R66" s="51"/>
    </row>
    <row r="67" spans="1:18" ht="47.25">
      <c r="A67" s="176" t="s">
        <v>135</v>
      </c>
      <c r="B67" s="145" t="s">
        <v>137</v>
      </c>
      <c r="C67" s="77" t="s">
        <v>28</v>
      </c>
      <c r="D67" s="48" t="s">
        <v>170</v>
      </c>
      <c r="E67" s="50" t="s">
        <v>173</v>
      </c>
      <c r="F67" s="48" t="s">
        <v>252</v>
      </c>
      <c r="G67" s="48" t="s">
        <v>176</v>
      </c>
      <c r="H67" s="83">
        <v>0</v>
      </c>
      <c r="I67" s="83">
        <v>0</v>
      </c>
      <c r="J67" s="83">
        <v>0</v>
      </c>
      <c r="K67" s="83">
        <v>0</v>
      </c>
      <c r="L67" s="55">
        <f t="shared" si="0"/>
        <v>0</v>
      </c>
      <c r="M67" s="10"/>
      <c r="N67" s="10"/>
      <c r="O67" s="10"/>
      <c r="P67" s="10"/>
      <c r="Q67" s="51"/>
      <c r="R67" s="51"/>
    </row>
    <row r="68" spans="1:18" ht="31.5">
      <c r="A68" s="176"/>
      <c r="B68" s="145"/>
      <c r="C68" s="78" t="s">
        <v>29</v>
      </c>
      <c r="D68" s="48"/>
      <c r="E68" s="48"/>
      <c r="F68" s="48"/>
      <c r="G68" s="48" t="s">
        <v>154</v>
      </c>
      <c r="H68" s="83"/>
      <c r="I68" s="83"/>
      <c r="J68" s="83"/>
      <c r="K68" s="83"/>
      <c r="L68" s="95" t="s">
        <v>114</v>
      </c>
      <c r="M68" s="10"/>
      <c r="N68" s="10"/>
      <c r="O68" s="10"/>
      <c r="P68" s="10"/>
      <c r="Q68" s="51"/>
      <c r="R68" s="51"/>
    </row>
    <row r="69" spans="1:18" ht="47.25">
      <c r="A69" s="176"/>
      <c r="B69" s="145"/>
      <c r="C69" s="49" t="s">
        <v>155</v>
      </c>
      <c r="D69" s="50"/>
      <c r="E69" s="50"/>
      <c r="F69" s="50"/>
      <c r="G69" s="50"/>
      <c r="H69" s="81">
        <v>0</v>
      </c>
      <c r="I69" s="81">
        <v>0</v>
      </c>
      <c r="J69" s="81">
        <v>0</v>
      </c>
      <c r="K69" s="81">
        <v>0</v>
      </c>
      <c r="L69" s="55">
        <f t="shared" si="0"/>
        <v>0</v>
      </c>
      <c r="M69" s="10"/>
      <c r="N69" s="10"/>
      <c r="O69" s="10"/>
      <c r="P69" s="10"/>
      <c r="Q69" s="51"/>
      <c r="R69" s="51"/>
    </row>
    <row r="70" spans="1:18" ht="47.25">
      <c r="A70" s="151" t="s">
        <v>206</v>
      </c>
      <c r="B70" s="154" t="s">
        <v>205</v>
      </c>
      <c r="C70" s="77" t="s">
        <v>28</v>
      </c>
      <c r="D70" s="48" t="s">
        <v>212</v>
      </c>
      <c r="E70" s="48" t="s">
        <v>211</v>
      </c>
      <c r="F70" s="48" t="s">
        <v>251</v>
      </c>
      <c r="G70" s="48" t="s">
        <v>175</v>
      </c>
      <c r="H70" s="81">
        <v>250</v>
      </c>
      <c r="I70" s="81">
        <v>200</v>
      </c>
      <c r="J70" s="81">
        <v>200</v>
      </c>
      <c r="K70" s="81">
        <v>200</v>
      </c>
      <c r="L70" s="55">
        <f t="shared" si="0"/>
        <v>850</v>
      </c>
      <c r="M70" s="10"/>
      <c r="N70" s="10"/>
      <c r="O70" s="10"/>
      <c r="P70" s="10"/>
      <c r="Q70" s="51"/>
      <c r="R70" s="51"/>
    </row>
    <row r="71" spans="1:18" ht="31.5">
      <c r="A71" s="152"/>
      <c r="B71" s="155"/>
      <c r="C71" s="78" t="s">
        <v>29</v>
      </c>
      <c r="D71" s="50"/>
      <c r="E71" s="50"/>
      <c r="F71" s="50"/>
      <c r="G71" s="50"/>
      <c r="H71" s="81" t="s">
        <v>114</v>
      </c>
      <c r="I71" s="81" t="s">
        <v>114</v>
      </c>
      <c r="J71" s="81" t="s">
        <v>114</v>
      </c>
      <c r="K71" s="81" t="s">
        <v>114</v>
      </c>
      <c r="L71" s="95" t="s">
        <v>114</v>
      </c>
      <c r="M71" s="10"/>
      <c r="N71" s="10"/>
      <c r="O71" s="10"/>
      <c r="P71" s="10"/>
      <c r="Q71" s="51"/>
      <c r="R71" s="51"/>
    </row>
    <row r="72" spans="1:18" ht="47.25">
      <c r="A72" s="153"/>
      <c r="B72" s="156"/>
      <c r="C72" s="49" t="s">
        <v>155</v>
      </c>
      <c r="D72" s="50"/>
      <c r="E72" s="50"/>
      <c r="F72" s="50"/>
      <c r="G72" s="50"/>
      <c r="H72" s="81">
        <v>250</v>
      </c>
      <c r="I72" s="81">
        <v>0</v>
      </c>
      <c r="J72" s="81">
        <v>0</v>
      </c>
      <c r="K72" s="81">
        <v>0</v>
      </c>
      <c r="L72" s="55">
        <f t="shared" si="0"/>
        <v>250</v>
      </c>
      <c r="M72" s="10"/>
      <c r="N72" s="10"/>
      <c r="O72" s="10"/>
      <c r="P72" s="10"/>
      <c r="Q72" s="51"/>
      <c r="R72" s="51"/>
    </row>
    <row r="73" spans="1:25" ht="47.25">
      <c r="A73" s="176" t="s">
        <v>122</v>
      </c>
      <c r="B73" s="145" t="s">
        <v>237</v>
      </c>
      <c r="C73" s="78" t="s">
        <v>28</v>
      </c>
      <c r="D73" s="48" t="s">
        <v>196</v>
      </c>
      <c r="E73" s="48" t="s">
        <v>196</v>
      </c>
      <c r="F73" s="48" t="s">
        <v>172</v>
      </c>
      <c r="G73" s="48"/>
      <c r="H73" s="80">
        <f>H76+H79+H82+H85+H91</f>
        <v>0</v>
      </c>
      <c r="I73" s="80">
        <f>I76+I79+I82+I85+I91</f>
        <v>0</v>
      </c>
      <c r="J73" s="80">
        <f>J76+J79+J82+J85+J91</f>
        <v>0</v>
      </c>
      <c r="K73" s="80">
        <f>K76+K79+K82+K85+K91</f>
        <v>0</v>
      </c>
      <c r="L73" s="55">
        <f t="shared" si="0"/>
        <v>0</v>
      </c>
      <c r="M73" s="10"/>
      <c r="N73" s="10"/>
      <c r="O73" s="10"/>
      <c r="P73" s="10"/>
      <c r="T73" s="44">
        <v>100000</v>
      </c>
      <c r="U73" s="44">
        <v>0</v>
      </c>
      <c r="V73" s="44">
        <v>0</v>
      </c>
      <c r="W73" s="104" t="e">
        <f>#REF!-T73</f>
        <v>#REF!</v>
      </c>
      <c r="X73" s="104" t="e">
        <f>#REF!-U73</f>
        <v>#REF!</v>
      </c>
      <c r="Y73" s="104">
        <f>H73-V73</f>
        <v>0</v>
      </c>
    </row>
    <row r="74" spans="1:16" ht="31.5">
      <c r="A74" s="176"/>
      <c r="B74" s="145"/>
      <c r="C74" s="78" t="s">
        <v>29</v>
      </c>
      <c r="D74" s="48"/>
      <c r="E74" s="48"/>
      <c r="F74" s="48"/>
      <c r="G74" s="48" t="s">
        <v>154</v>
      </c>
      <c r="H74" s="83"/>
      <c r="I74" s="83"/>
      <c r="J74" s="83"/>
      <c r="K74" s="83"/>
      <c r="L74" s="95" t="s">
        <v>114</v>
      </c>
      <c r="M74" s="10"/>
      <c r="N74" s="10"/>
      <c r="O74" s="10"/>
      <c r="P74" s="10"/>
    </row>
    <row r="75" spans="1:16" ht="47.25">
      <c r="A75" s="176"/>
      <c r="B75" s="145"/>
      <c r="C75" s="49" t="s">
        <v>155</v>
      </c>
      <c r="D75" s="48" t="s">
        <v>170</v>
      </c>
      <c r="E75" s="48"/>
      <c r="F75" s="48"/>
      <c r="G75" s="48"/>
      <c r="H75" s="80">
        <v>0</v>
      </c>
      <c r="I75" s="80">
        <v>0</v>
      </c>
      <c r="J75" s="80">
        <v>0</v>
      </c>
      <c r="K75" s="80">
        <v>0</v>
      </c>
      <c r="L75" s="55">
        <f t="shared" si="0"/>
        <v>0</v>
      </c>
      <c r="M75" s="10"/>
      <c r="N75" s="10"/>
      <c r="O75" s="10"/>
      <c r="P75" s="10"/>
    </row>
    <row r="76" spans="1:16" ht="47.25">
      <c r="A76" s="176" t="s">
        <v>138</v>
      </c>
      <c r="B76" s="145" t="s">
        <v>261</v>
      </c>
      <c r="C76" s="77" t="s">
        <v>28</v>
      </c>
      <c r="D76" s="48" t="s">
        <v>154</v>
      </c>
      <c r="E76" s="48" t="s">
        <v>154</v>
      </c>
      <c r="F76" s="48" t="s">
        <v>154</v>
      </c>
      <c r="G76" s="48"/>
      <c r="H76" s="83">
        <v>0</v>
      </c>
      <c r="I76" s="83">
        <v>0</v>
      </c>
      <c r="J76" s="83">
        <v>0</v>
      </c>
      <c r="K76" s="83">
        <v>0</v>
      </c>
      <c r="L76" s="55">
        <f t="shared" si="0"/>
        <v>0</v>
      </c>
      <c r="M76" s="10"/>
      <c r="N76" s="10"/>
      <c r="O76" s="10"/>
      <c r="P76" s="10"/>
    </row>
    <row r="77" spans="1:16" ht="31.5">
      <c r="A77" s="176"/>
      <c r="B77" s="145"/>
      <c r="C77" s="78" t="s">
        <v>29</v>
      </c>
      <c r="D77" s="48"/>
      <c r="E77" s="48"/>
      <c r="F77" s="48"/>
      <c r="G77" s="48" t="s">
        <v>154</v>
      </c>
      <c r="H77" s="83"/>
      <c r="I77" s="83"/>
      <c r="J77" s="83"/>
      <c r="K77" s="83"/>
      <c r="L77" s="95" t="s">
        <v>114</v>
      </c>
      <c r="M77" s="10"/>
      <c r="N77" s="10"/>
      <c r="O77" s="10"/>
      <c r="P77" s="10"/>
    </row>
    <row r="78" spans="1:16" ht="54" customHeight="1">
      <c r="A78" s="176"/>
      <c r="B78" s="145"/>
      <c r="C78" s="49" t="s">
        <v>155</v>
      </c>
      <c r="D78" s="48"/>
      <c r="E78" s="48"/>
      <c r="F78" s="48"/>
      <c r="G78" s="48"/>
      <c r="H78" s="80">
        <v>0</v>
      </c>
      <c r="I78" s="80">
        <v>0</v>
      </c>
      <c r="J78" s="80">
        <v>0</v>
      </c>
      <c r="K78" s="80">
        <v>0</v>
      </c>
      <c r="L78" s="55">
        <f t="shared" si="0"/>
        <v>0</v>
      </c>
      <c r="M78" s="10"/>
      <c r="N78" s="10"/>
      <c r="O78" s="10"/>
      <c r="P78" s="10"/>
    </row>
    <row r="79" spans="1:16" ht="47.25">
      <c r="A79" s="176" t="s">
        <v>192</v>
      </c>
      <c r="B79" s="145" t="s">
        <v>262</v>
      </c>
      <c r="C79" s="77" t="s">
        <v>28</v>
      </c>
      <c r="D79" s="48" t="s">
        <v>154</v>
      </c>
      <c r="E79" s="48" t="s">
        <v>154</v>
      </c>
      <c r="F79" s="48" t="s">
        <v>154</v>
      </c>
      <c r="G79" s="48"/>
      <c r="H79" s="83">
        <v>0</v>
      </c>
      <c r="I79" s="83">
        <v>0</v>
      </c>
      <c r="J79" s="83">
        <v>0</v>
      </c>
      <c r="K79" s="83">
        <v>0</v>
      </c>
      <c r="L79" s="55">
        <f t="shared" si="0"/>
        <v>0</v>
      </c>
      <c r="M79" s="10"/>
      <c r="N79" s="10"/>
      <c r="O79" s="10"/>
      <c r="P79" s="10"/>
    </row>
    <row r="80" spans="1:16" ht="31.5">
      <c r="A80" s="176"/>
      <c r="B80" s="145"/>
      <c r="C80" s="78" t="s">
        <v>29</v>
      </c>
      <c r="D80" s="48"/>
      <c r="E80" s="48"/>
      <c r="F80" s="48"/>
      <c r="G80" s="48" t="s">
        <v>154</v>
      </c>
      <c r="H80" s="83"/>
      <c r="I80" s="83"/>
      <c r="J80" s="83"/>
      <c r="K80" s="83"/>
      <c r="L80" s="95" t="s">
        <v>114</v>
      </c>
      <c r="M80" s="10"/>
      <c r="N80" s="10"/>
      <c r="O80" s="10"/>
      <c r="P80" s="10"/>
    </row>
    <row r="81" spans="1:16" ht="47.25">
      <c r="A81" s="176"/>
      <c r="B81" s="145"/>
      <c r="C81" s="49" t="s">
        <v>155</v>
      </c>
      <c r="D81" s="48"/>
      <c r="E81" s="48"/>
      <c r="F81" s="48"/>
      <c r="G81" s="48"/>
      <c r="H81" s="80">
        <v>0</v>
      </c>
      <c r="I81" s="80">
        <v>0</v>
      </c>
      <c r="J81" s="80">
        <v>0</v>
      </c>
      <c r="K81" s="80">
        <v>0</v>
      </c>
      <c r="L81" s="55">
        <f t="shared" si="0"/>
        <v>0</v>
      </c>
      <c r="M81" s="10"/>
      <c r="N81" s="10"/>
      <c r="O81" s="10"/>
      <c r="P81" s="10"/>
    </row>
    <row r="82" spans="1:16" ht="61.5" customHeight="1">
      <c r="A82" s="176" t="s">
        <v>263</v>
      </c>
      <c r="B82" s="145" t="s">
        <v>264</v>
      </c>
      <c r="C82" s="77" t="s">
        <v>28</v>
      </c>
      <c r="D82" s="48" t="s">
        <v>154</v>
      </c>
      <c r="E82" s="48" t="s">
        <v>154</v>
      </c>
      <c r="F82" s="48" t="s">
        <v>154</v>
      </c>
      <c r="G82" s="48"/>
      <c r="H82" s="83">
        <v>0</v>
      </c>
      <c r="I82" s="83">
        <v>0</v>
      </c>
      <c r="J82" s="83">
        <v>0</v>
      </c>
      <c r="K82" s="83">
        <v>0</v>
      </c>
      <c r="L82" s="55">
        <f t="shared" si="0"/>
        <v>0</v>
      </c>
      <c r="M82" s="10"/>
      <c r="N82" s="10"/>
      <c r="O82" s="10"/>
      <c r="P82" s="10"/>
    </row>
    <row r="83" spans="1:16" ht="31.5">
      <c r="A83" s="176"/>
      <c r="B83" s="145"/>
      <c r="C83" s="78" t="s">
        <v>29</v>
      </c>
      <c r="D83" s="48"/>
      <c r="E83" s="48"/>
      <c r="F83" s="48"/>
      <c r="G83" s="48" t="s">
        <v>154</v>
      </c>
      <c r="H83" s="83"/>
      <c r="I83" s="83"/>
      <c r="J83" s="83"/>
      <c r="K83" s="83"/>
      <c r="L83" s="95" t="s">
        <v>114</v>
      </c>
      <c r="M83" s="10"/>
      <c r="N83" s="10"/>
      <c r="O83" s="10"/>
      <c r="P83" s="10"/>
    </row>
    <row r="84" spans="1:16" ht="47.25">
      <c r="A84" s="176"/>
      <c r="B84" s="145"/>
      <c r="C84" s="49" t="s">
        <v>155</v>
      </c>
      <c r="D84" s="48"/>
      <c r="E84" s="48"/>
      <c r="F84" s="48"/>
      <c r="G84" s="48"/>
      <c r="H84" s="83">
        <v>0</v>
      </c>
      <c r="I84" s="83">
        <v>0</v>
      </c>
      <c r="J84" s="83">
        <v>0</v>
      </c>
      <c r="K84" s="83">
        <v>0</v>
      </c>
      <c r="L84" s="95">
        <f t="shared" si="0"/>
        <v>0</v>
      </c>
      <c r="M84" s="10"/>
      <c r="N84" s="10"/>
      <c r="O84" s="10"/>
      <c r="P84" s="10"/>
    </row>
    <row r="85" spans="1:16" ht="47.25">
      <c r="A85" s="176" t="s">
        <v>266</v>
      </c>
      <c r="B85" s="145" t="s">
        <v>265</v>
      </c>
      <c r="C85" s="77" t="s">
        <v>28</v>
      </c>
      <c r="D85" s="48" t="s">
        <v>154</v>
      </c>
      <c r="E85" s="48" t="s">
        <v>154</v>
      </c>
      <c r="F85" s="48" t="s">
        <v>154</v>
      </c>
      <c r="G85" s="48"/>
      <c r="H85" s="83">
        <v>0</v>
      </c>
      <c r="I85" s="83">
        <v>0</v>
      </c>
      <c r="J85" s="83">
        <v>0</v>
      </c>
      <c r="K85" s="83">
        <v>0</v>
      </c>
      <c r="L85" s="55">
        <f t="shared" si="0"/>
        <v>0</v>
      </c>
      <c r="M85" s="10"/>
      <c r="N85" s="10"/>
      <c r="O85" s="10"/>
      <c r="P85" s="10"/>
    </row>
    <row r="86" spans="1:16" ht="31.5">
      <c r="A86" s="176"/>
      <c r="B86" s="145"/>
      <c r="C86" s="78" t="s">
        <v>29</v>
      </c>
      <c r="D86" s="48"/>
      <c r="E86" s="48"/>
      <c r="F86" s="48"/>
      <c r="G86" s="48" t="s">
        <v>154</v>
      </c>
      <c r="H86" s="83"/>
      <c r="I86" s="83"/>
      <c r="J86" s="83"/>
      <c r="K86" s="83"/>
      <c r="L86" s="95" t="s">
        <v>114</v>
      </c>
      <c r="M86" s="10"/>
      <c r="N86" s="10"/>
      <c r="O86" s="10"/>
      <c r="P86" s="10"/>
    </row>
    <row r="87" spans="1:16" ht="47.25">
      <c r="A87" s="176"/>
      <c r="B87" s="145"/>
      <c r="C87" s="49" t="s">
        <v>155</v>
      </c>
      <c r="D87" s="48"/>
      <c r="E87" s="48"/>
      <c r="F87" s="48"/>
      <c r="G87" s="48"/>
      <c r="H87" s="83">
        <v>0</v>
      </c>
      <c r="I87" s="83">
        <v>0</v>
      </c>
      <c r="J87" s="83">
        <v>0</v>
      </c>
      <c r="K87" s="83">
        <v>0</v>
      </c>
      <c r="L87" s="55">
        <f aca="true" t="shared" si="1" ref="L87:L114">H87+I87+J87+K87</f>
        <v>0</v>
      </c>
      <c r="M87" s="10"/>
      <c r="N87" s="10"/>
      <c r="O87" s="10"/>
      <c r="P87" s="10"/>
    </row>
    <row r="88" spans="1:16" ht="47.25">
      <c r="A88" s="157" t="s">
        <v>276</v>
      </c>
      <c r="B88" s="154" t="s">
        <v>277</v>
      </c>
      <c r="C88" s="77" t="s">
        <v>28</v>
      </c>
      <c r="D88" s="48" t="s">
        <v>154</v>
      </c>
      <c r="E88" s="48" t="s">
        <v>154</v>
      </c>
      <c r="F88" s="48" t="s">
        <v>154</v>
      </c>
      <c r="G88" s="48"/>
      <c r="H88" s="83">
        <v>0</v>
      </c>
      <c r="I88" s="83">
        <v>0</v>
      </c>
      <c r="J88" s="83">
        <v>0</v>
      </c>
      <c r="K88" s="83">
        <v>0</v>
      </c>
      <c r="L88" s="55">
        <f t="shared" si="1"/>
        <v>0</v>
      </c>
      <c r="M88" s="10"/>
      <c r="N88" s="10"/>
      <c r="O88" s="10"/>
      <c r="P88" s="10"/>
    </row>
    <row r="89" spans="1:16" ht="31.5">
      <c r="A89" s="158"/>
      <c r="B89" s="155"/>
      <c r="C89" s="78" t="s">
        <v>29</v>
      </c>
      <c r="D89" s="48"/>
      <c r="E89" s="48"/>
      <c r="F89" s="48"/>
      <c r="G89" s="48" t="s">
        <v>154</v>
      </c>
      <c r="H89" s="83"/>
      <c r="I89" s="83"/>
      <c r="J89" s="83"/>
      <c r="K89" s="83"/>
      <c r="L89" s="95" t="s">
        <v>114</v>
      </c>
      <c r="M89" s="10"/>
      <c r="N89" s="10"/>
      <c r="O89" s="10"/>
      <c r="P89" s="10"/>
    </row>
    <row r="90" spans="1:16" ht="47.25">
      <c r="A90" s="159"/>
      <c r="B90" s="156"/>
      <c r="C90" s="49" t="s">
        <v>155</v>
      </c>
      <c r="D90" s="48"/>
      <c r="E90" s="48"/>
      <c r="F90" s="48"/>
      <c r="G90" s="48"/>
      <c r="H90" s="83">
        <v>0</v>
      </c>
      <c r="I90" s="83">
        <v>0</v>
      </c>
      <c r="J90" s="83">
        <v>0</v>
      </c>
      <c r="K90" s="83">
        <v>0</v>
      </c>
      <c r="L90" s="55">
        <f>H90+I90+J90+K90</f>
        <v>0</v>
      </c>
      <c r="M90" s="10"/>
      <c r="N90" s="10"/>
      <c r="O90" s="10"/>
      <c r="P90" s="10"/>
    </row>
    <row r="91" spans="1:16" ht="57" customHeight="1">
      <c r="A91" s="176" t="s">
        <v>269</v>
      </c>
      <c r="B91" s="145" t="s">
        <v>268</v>
      </c>
      <c r="C91" s="77" t="s">
        <v>28</v>
      </c>
      <c r="D91" s="48" t="s">
        <v>154</v>
      </c>
      <c r="E91" s="48" t="s">
        <v>154</v>
      </c>
      <c r="F91" s="48" t="s">
        <v>154</v>
      </c>
      <c r="G91" s="48"/>
      <c r="H91" s="83">
        <v>0</v>
      </c>
      <c r="I91" s="83">
        <v>0</v>
      </c>
      <c r="J91" s="83">
        <v>0</v>
      </c>
      <c r="K91" s="83">
        <v>0</v>
      </c>
      <c r="L91" s="55">
        <f t="shared" si="1"/>
        <v>0</v>
      </c>
      <c r="M91" s="10"/>
      <c r="N91" s="10"/>
      <c r="O91" s="10"/>
      <c r="P91" s="10"/>
    </row>
    <row r="92" spans="1:16" ht="31.5">
      <c r="A92" s="176"/>
      <c r="B92" s="145"/>
      <c r="C92" s="78" t="s">
        <v>29</v>
      </c>
      <c r="D92" s="48"/>
      <c r="E92" s="48"/>
      <c r="F92" s="48"/>
      <c r="G92" s="48" t="s">
        <v>154</v>
      </c>
      <c r="H92" s="83"/>
      <c r="I92" s="83"/>
      <c r="J92" s="83"/>
      <c r="K92" s="83"/>
      <c r="L92" s="95" t="s">
        <v>114</v>
      </c>
      <c r="M92" s="10"/>
      <c r="N92" s="10"/>
      <c r="O92" s="10"/>
      <c r="P92" s="10"/>
    </row>
    <row r="93" spans="1:16" ht="47.25">
      <c r="A93" s="176"/>
      <c r="B93" s="145"/>
      <c r="C93" s="49" t="s">
        <v>155</v>
      </c>
      <c r="D93" s="48"/>
      <c r="E93" s="48"/>
      <c r="F93" s="48"/>
      <c r="G93" s="48"/>
      <c r="H93" s="83">
        <v>0</v>
      </c>
      <c r="I93" s="83">
        <v>0</v>
      </c>
      <c r="J93" s="83">
        <v>0</v>
      </c>
      <c r="K93" s="83">
        <v>0</v>
      </c>
      <c r="L93" s="55">
        <f t="shared" si="1"/>
        <v>0</v>
      </c>
      <c r="M93" s="10"/>
      <c r="N93" s="10"/>
      <c r="O93" s="10"/>
      <c r="P93" s="10"/>
    </row>
    <row r="94" spans="1:16" ht="47.25">
      <c r="A94" s="176" t="s">
        <v>37</v>
      </c>
      <c r="B94" s="145" t="s">
        <v>213</v>
      </c>
      <c r="C94" s="77" t="s">
        <v>28</v>
      </c>
      <c r="D94" s="48" t="s">
        <v>212</v>
      </c>
      <c r="E94" s="48" t="s">
        <v>239</v>
      </c>
      <c r="F94" s="48" t="s">
        <v>238</v>
      </c>
      <c r="G94" s="50"/>
      <c r="H94" s="82">
        <f>H96</f>
        <v>3210.906</v>
      </c>
      <c r="I94" s="82">
        <f>I96</f>
        <v>3418.7000000000003</v>
      </c>
      <c r="J94" s="82">
        <f>J96</f>
        <v>3328.6</v>
      </c>
      <c r="K94" s="82">
        <f>K96</f>
        <v>3328.6</v>
      </c>
      <c r="L94" s="82">
        <f>L96</f>
        <v>13286.806</v>
      </c>
      <c r="M94" s="10"/>
      <c r="N94" s="10"/>
      <c r="O94" s="10"/>
      <c r="P94" s="10"/>
    </row>
    <row r="95" spans="1:16" ht="31.5">
      <c r="A95" s="176"/>
      <c r="B95" s="145"/>
      <c r="C95" s="78" t="s">
        <v>29</v>
      </c>
      <c r="D95" s="48"/>
      <c r="E95" s="48"/>
      <c r="F95" s="48"/>
      <c r="G95" s="48" t="s">
        <v>154</v>
      </c>
      <c r="H95" s="83"/>
      <c r="I95" s="83"/>
      <c r="J95" s="83"/>
      <c r="K95" s="83"/>
      <c r="L95" s="95" t="s">
        <v>114</v>
      </c>
      <c r="M95" s="10"/>
      <c r="N95" s="10"/>
      <c r="O95" s="10"/>
      <c r="P95" s="10"/>
    </row>
    <row r="96" spans="1:16" ht="47.25">
      <c r="A96" s="176"/>
      <c r="B96" s="145"/>
      <c r="C96" s="49" t="s">
        <v>155</v>
      </c>
      <c r="D96" s="14"/>
      <c r="E96" s="14"/>
      <c r="F96" s="14"/>
      <c r="G96" s="14"/>
      <c r="H96" s="83">
        <f>H97+H98+H99+H100</f>
        <v>3210.906</v>
      </c>
      <c r="I96" s="83">
        <f>I97+I98+I99+I100</f>
        <v>3418.7000000000003</v>
      </c>
      <c r="J96" s="83">
        <f>J97+J98+J99+J100</f>
        <v>3328.6</v>
      </c>
      <c r="K96" s="83">
        <f>K97+K98+K99+K100</f>
        <v>3328.6</v>
      </c>
      <c r="L96" s="83">
        <f>L97+L98+L99+L100</f>
        <v>13286.806</v>
      </c>
      <c r="M96" s="10"/>
      <c r="N96" s="10"/>
      <c r="O96" s="10"/>
      <c r="P96" s="10"/>
    </row>
    <row r="97" spans="1:16" ht="54.75" customHeight="1">
      <c r="A97" s="176" t="s">
        <v>76</v>
      </c>
      <c r="B97" s="145" t="s">
        <v>168</v>
      </c>
      <c r="C97" s="77" t="s">
        <v>28</v>
      </c>
      <c r="D97" s="48" t="s">
        <v>241</v>
      </c>
      <c r="E97" s="48" t="s">
        <v>239</v>
      </c>
      <c r="F97" s="48" t="s">
        <v>240</v>
      </c>
      <c r="G97" s="48" t="s">
        <v>176</v>
      </c>
      <c r="H97" s="105">
        <v>252.6</v>
      </c>
      <c r="I97" s="105">
        <v>573.7</v>
      </c>
      <c r="J97" s="105">
        <v>483.6</v>
      </c>
      <c r="K97" s="105">
        <v>483.6</v>
      </c>
      <c r="L97" s="55">
        <f t="shared" si="1"/>
        <v>1793.5</v>
      </c>
      <c r="M97" s="10"/>
      <c r="N97" s="10"/>
      <c r="O97" s="10"/>
      <c r="P97" s="10"/>
    </row>
    <row r="98" spans="1:16" ht="42" customHeight="1">
      <c r="A98" s="176"/>
      <c r="B98" s="145"/>
      <c r="C98" s="77"/>
      <c r="D98" s="48" t="s">
        <v>170</v>
      </c>
      <c r="E98" s="48" t="s">
        <v>38</v>
      </c>
      <c r="F98" s="48" t="s">
        <v>242</v>
      </c>
      <c r="G98" s="48" t="s">
        <v>215</v>
      </c>
      <c r="H98" s="105">
        <v>100</v>
      </c>
      <c r="I98" s="105">
        <v>100.5</v>
      </c>
      <c r="J98" s="105">
        <v>100.5</v>
      </c>
      <c r="K98" s="105">
        <v>100.5</v>
      </c>
      <c r="L98" s="55">
        <f t="shared" si="1"/>
        <v>401.5</v>
      </c>
      <c r="M98" s="10"/>
      <c r="N98" s="10"/>
      <c r="O98" s="10"/>
      <c r="P98" s="10"/>
    </row>
    <row r="99" spans="1:16" ht="45.75" customHeight="1">
      <c r="A99" s="176"/>
      <c r="B99" s="145"/>
      <c r="C99" s="147" t="s">
        <v>29</v>
      </c>
      <c r="D99" s="48" t="s">
        <v>244</v>
      </c>
      <c r="E99" s="48" t="s">
        <v>243</v>
      </c>
      <c r="F99" s="48" t="s">
        <v>240</v>
      </c>
      <c r="G99" s="48" t="s">
        <v>197</v>
      </c>
      <c r="H99" s="105">
        <v>2169.506</v>
      </c>
      <c r="I99" s="105">
        <v>2107.9</v>
      </c>
      <c r="J99" s="105">
        <v>2107.9</v>
      </c>
      <c r="K99" s="105">
        <v>2107.9</v>
      </c>
      <c r="L99" s="55">
        <f t="shared" si="1"/>
        <v>8493.206</v>
      </c>
      <c r="M99" s="10"/>
      <c r="N99" s="10"/>
      <c r="O99" s="10"/>
      <c r="P99" s="10"/>
    </row>
    <row r="100" spans="1:16" ht="42.75" customHeight="1">
      <c r="A100" s="176"/>
      <c r="B100" s="145"/>
      <c r="C100" s="148"/>
      <c r="D100" s="48" t="s">
        <v>170</v>
      </c>
      <c r="E100" s="48" t="s">
        <v>38</v>
      </c>
      <c r="F100" s="48" t="s">
        <v>245</v>
      </c>
      <c r="G100" s="48" t="s">
        <v>216</v>
      </c>
      <c r="H100" s="106">
        <v>688.8</v>
      </c>
      <c r="I100" s="83">
        <v>636.6</v>
      </c>
      <c r="J100" s="83">
        <v>636.6</v>
      </c>
      <c r="K100" s="83">
        <v>636.6</v>
      </c>
      <c r="L100" s="55">
        <f t="shared" si="1"/>
        <v>2598.6</v>
      </c>
      <c r="M100" s="10"/>
      <c r="N100" s="10"/>
      <c r="O100" s="10"/>
      <c r="P100" s="10"/>
    </row>
    <row r="101" spans="1:16" ht="47.25">
      <c r="A101" s="176"/>
      <c r="B101" s="145"/>
      <c r="C101" s="49" t="s">
        <v>155</v>
      </c>
      <c r="D101" s="48"/>
      <c r="E101" s="48"/>
      <c r="F101" s="48"/>
      <c r="G101" s="48"/>
      <c r="H101" s="83">
        <v>0</v>
      </c>
      <c r="I101" s="83">
        <v>0</v>
      </c>
      <c r="J101" s="83">
        <v>0</v>
      </c>
      <c r="K101" s="83">
        <v>0</v>
      </c>
      <c r="L101" s="55">
        <f t="shared" si="1"/>
        <v>0</v>
      </c>
      <c r="M101" s="10"/>
      <c r="N101" s="10"/>
      <c r="O101" s="10"/>
      <c r="P101" s="10"/>
    </row>
    <row r="102" spans="1:16" ht="47.25">
      <c r="A102" s="176" t="s">
        <v>152</v>
      </c>
      <c r="B102" s="180" t="s">
        <v>201</v>
      </c>
      <c r="C102" s="77" t="s">
        <v>28</v>
      </c>
      <c r="D102" s="48" t="s">
        <v>170</v>
      </c>
      <c r="E102" s="48" t="s">
        <v>173</v>
      </c>
      <c r="F102" s="48" t="s">
        <v>246</v>
      </c>
      <c r="G102" s="48" t="s">
        <v>178</v>
      </c>
      <c r="H102" s="83">
        <v>11578.3</v>
      </c>
      <c r="I102" s="83">
        <v>21171.2</v>
      </c>
      <c r="J102" s="83">
        <v>21171.2</v>
      </c>
      <c r="K102" s="83">
        <v>21171.2</v>
      </c>
      <c r="L102" s="55">
        <f t="shared" si="1"/>
        <v>75091.9</v>
      </c>
      <c r="M102" s="10"/>
      <c r="N102" s="10"/>
      <c r="O102" s="10"/>
      <c r="P102" s="10"/>
    </row>
    <row r="103" spans="1:16" ht="31.5">
      <c r="A103" s="176"/>
      <c r="B103" s="180"/>
      <c r="C103" s="78" t="s">
        <v>29</v>
      </c>
      <c r="D103" s="48"/>
      <c r="E103" s="48"/>
      <c r="F103" s="48"/>
      <c r="G103" s="48" t="s">
        <v>154</v>
      </c>
      <c r="H103" s="83"/>
      <c r="I103" s="83"/>
      <c r="J103" s="83"/>
      <c r="K103" s="83"/>
      <c r="L103" s="95" t="s">
        <v>114</v>
      </c>
      <c r="M103" s="10"/>
      <c r="N103" s="10"/>
      <c r="O103" s="10"/>
      <c r="P103" s="10"/>
    </row>
    <row r="104" spans="1:16" ht="47.25">
      <c r="A104" s="176"/>
      <c r="B104" s="180"/>
      <c r="C104" s="49" t="s">
        <v>155</v>
      </c>
      <c r="D104" s="48"/>
      <c r="E104" s="48"/>
      <c r="F104" s="48"/>
      <c r="G104" s="48"/>
      <c r="H104" s="83">
        <v>11578.3</v>
      </c>
      <c r="I104" s="83">
        <v>21171.2</v>
      </c>
      <c r="J104" s="83">
        <v>21171.2</v>
      </c>
      <c r="K104" s="83">
        <v>21171.2</v>
      </c>
      <c r="L104" s="55">
        <f t="shared" si="1"/>
        <v>75091.9</v>
      </c>
      <c r="M104" s="10"/>
      <c r="N104" s="10"/>
      <c r="O104" s="10"/>
      <c r="P104" s="10"/>
    </row>
    <row r="105" spans="1:16" ht="56.25" customHeight="1">
      <c r="A105" s="157" t="s">
        <v>153</v>
      </c>
      <c r="B105" s="145" t="s">
        <v>195</v>
      </c>
      <c r="C105" s="149" t="s">
        <v>28</v>
      </c>
      <c r="D105" s="48" t="s">
        <v>170</v>
      </c>
      <c r="E105" s="48" t="s">
        <v>208</v>
      </c>
      <c r="F105" s="48" t="s">
        <v>247</v>
      </c>
      <c r="G105" s="48" t="s">
        <v>175</v>
      </c>
      <c r="H105" s="82">
        <v>700</v>
      </c>
      <c r="I105" s="82">
        <f>I108</f>
        <v>500</v>
      </c>
      <c r="J105" s="82">
        <f>J108</f>
        <v>200</v>
      </c>
      <c r="K105" s="82">
        <f>K108</f>
        <v>200</v>
      </c>
      <c r="L105" s="55">
        <f t="shared" si="1"/>
        <v>1600</v>
      </c>
      <c r="M105" s="10"/>
      <c r="N105" s="10"/>
      <c r="O105" s="10"/>
      <c r="P105" s="10"/>
    </row>
    <row r="106" spans="1:16" ht="39.75" customHeight="1">
      <c r="A106" s="158"/>
      <c r="B106" s="145"/>
      <c r="C106" s="150"/>
      <c r="D106" s="48" t="s">
        <v>170</v>
      </c>
      <c r="E106" s="48" t="s">
        <v>208</v>
      </c>
      <c r="F106" s="48" t="s">
        <v>248</v>
      </c>
      <c r="G106" s="48" t="s">
        <v>176</v>
      </c>
      <c r="H106" s="82">
        <v>0</v>
      </c>
      <c r="I106" s="82">
        <v>0</v>
      </c>
      <c r="J106" s="82">
        <v>0</v>
      </c>
      <c r="K106" s="82">
        <v>0</v>
      </c>
      <c r="L106" s="55">
        <f t="shared" si="1"/>
        <v>0</v>
      </c>
      <c r="M106" s="10"/>
      <c r="N106" s="10"/>
      <c r="O106" s="10"/>
      <c r="P106" s="10"/>
    </row>
    <row r="107" spans="1:16" ht="31.5">
      <c r="A107" s="158"/>
      <c r="B107" s="145"/>
      <c r="C107" s="78" t="s">
        <v>29</v>
      </c>
      <c r="D107" s="48" t="s">
        <v>114</v>
      </c>
      <c r="E107" s="48"/>
      <c r="F107" s="48"/>
      <c r="G107" s="52" t="s">
        <v>154</v>
      </c>
      <c r="H107" s="83"/>
      <c r="I107" s="83"/>
      <c r="J107" s="83"/>
      <c r="K107" s="83"/>
      <c r="L107" s="95" t="s">
        <v>114</v>
      </c>
      <c r="M107" s="10"/>
      <c r="N107" s="10"/>
      <c r="O107" s="10"/>
      <c r="P107" s="10"/>
    </row>
    <row r="108" spans="1:16" ht="47.25">
      <c r="A108" s="159"/>
      <c r="B108" s="145"/>
      <c r="C108" s="49" t="s">
        <v>155</v>
      </c>
      <c r="D108" s="50"/>
      <c r="E108" s="50"/>
      <c r="F108" s="50"/>
      <c r="G108" s="50"/>
      <c r="H108" s="82">
        <v>700</v>
      </c>
      <c r="I108" s="82">
        <v>500</v>
      </c>
      <c r="J108" s="82">
        <v>200</v>
      </c>
      <c r="K108" s="82">
        <v>200</v>
      </c>
      <c r="L108" s="55">
        <f t="shared" si="1"/>
        <v>1600</v>
      </c>
      <c r="M108" s="10"/>
      <c r="N108" s="10"/>
      <c r="O108" s="10"/>
      <c r="P108" s="10"/>
    </row>
    <row r="109" spans="1:12" ht="47.25">
      <c r="A109" s="177" t="s">
        <v>186</v>
      </c>
      <c r="B109" s="168" t="s">
        <v>217</v>
      </c>
      <c r="C109" s="107" t="s">
        <v>28</v>
      </c>
      <c r="D109" s="48" t="s">
        <v>170</v>
      </c>
      <c r="E109" s="48" t="s">
        <v>187</v>
      </c>
      <c r="F109" s="101" t="s">
        <v>249</v>
      </c>
      <c r="G109" s="48" t="s">
        <v>176</v>
      </c>
      <c r="H109" s="71">
        <v>0</v>
      </c>
      <c r="I109" s="98">
        <f>I111</f>
        <v>150</v>
      </c>
      <c r="J109" s="98">
        <f>J111</f>
        <v>150</v>
      </c>
      <c r="K109" s="98">
        <f>K111</f>
        <v>100</v>
      </c>
      <c r="L109" s="55">
        <f t="shared" si="1"/>
        <v>400</v>
      </c>
    </row>
    <row r="110" spans="1:12" ht="31.5">
      <c r="A110" s="178"/>
      <c r="B110" s="174"/>
      <c r="C110" s="49" t="s">
        <v>29</v>
      </c>
      <c r="D110" s="68"/>
      <c r="E110" s="68"/>
      <c r="F110" s="68"/>
      <c r="G110" s="68"/>
      <c r="H110" s="68">
        <v>0</v>
      </c>
      <c r="I110" s="68">
        <v>0</v>
      </c>
      <c r="J110" s="68">
        <v>0</v>
      </c>
      <c r="K110" s="68">
        <v>0</v>
      </c>
      <c r="L110" s="55">
        <f t="shared" si="1"/>
        <v>0</v>
      </c>
    </row>
    <row r="111" spans="1:12" ht="62.25" customHeight="1">
      <c r="A111" s="179"/>
      <c r="B111" s="175"/>
      <c r="C111" s="79" t="s">
        <v>155</v>
      </c>
      <c r="D111" s="68"/>
      <c r="E111" s="68"/>
      <c r="F111" s="68"/>
      <c r="G111" s="68"/>
      <c r="H111" s="71">
        <v>0</v>
      </c>
      <c r="I111" s="98">
        <v>150</v>
      </c>
      <c r="J111" s="98">
        <v>150</v>
      </c>
      <c r="K111" s="98">
        <v>100</v>
      </c>
      <c r="L111" s="55">
        <f t="shared" si="1"/>
        <v>400</v>
      </c>
    </row>
    <row r="112" spans="1:12" ht="57.75" customHeight="1">
      <c r="A112" s="172" t="s">
        <v>193</v>
      </c>
      <c r="B112" s="168" t="s">
        <v>219</v>
      </c>
      <c r="C112" s="107" t="s">
        <v>28</v>
      </c>
      <c r="D112" s="48" t="s">
        <v>170</v>
      </c>
      <c r="E112" s="48" t="s">
        <v>208</v>
      </c>
      <c r="F112" s="101" t="s">
        <v>250</v>
      </c>
      <c r="G112" s="48" t="s">
        <v>176</v>
      </c>
      <c r="H112" s="98">
        <v>0</v>
      </c>
      <c r="I112" s="98">
        <f>I114</f>
        <v>30</v>
      </c>
      <c r="J112" s="98">
        <f>J114</f>
        <v>30</v>
      </c>
      <c r="K112" s="98">
        <f>K114</f>
        <v>30</v>
      </c>
      <c r="L112" s="55">
        <f t="shared" si="1"/>
        <v>90</v>
      </c>
    </row>
    <row r="113" spans="1:12" ht="48.75" customHeight="1">
      <c r="A113" s="173"/>
      <c r="B113" s="169"/>
      <c r="C113" s="49" t="s">
        <v>29</v>
      </c>
      <c r="D113" s="68" t="s">
        <v>209</v>
      </c>
      <c r="E113" s="68"/>
      <c r="F113" s="68"/>
      <c r="G113" s="68"/>
      <c r="H113" s="71">
        <v>0</v>
      </c>
      <c r="I113" s="71">
        <v>0</v>
      </c>
      <c r="J113" s="71">
        <v>0</v>
      </c>
      <c r="K113" s="71">
        <v>0</v>
      </c>
      <c r="L113" s="55">
        <f t="shared" si="1"/>
        <v>0</v>
      </c>
    </row>
    <row r="114" spans="1:12" ht="57" customHeight="1">
      <c r="A114" s="173"/>
      <c r="B114" s="170"/>
      <c r="C114" s="49" t="s">
        <v>155</v>
      </c>
      <c r="D114" s="68"/>
      <c r="E114" s="68"/>
      <c r="F114" s="68"/>
      <c r="G114" s="68"/>
      <c r="H114" s="98">
        <v>0</v>
      </c>
      <c r="I114" s="98">
        <v>30</v>
      </c>
      <c r="J114" s="98">
        <v>30</v>
      </c>
      <c r="K114" s="98">
        <v>30</v>
      </c>
      <c r="L114" s="55">
        <f t="shared" si="1"/>
        <v>90</v>
      </c>
    </row>
    <row r="115" spans="2:12" ht="15" customHeight="1"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</row>
    <row r="116" spans="2:12" ht="15.75" hidden="1"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</row>
    <row r="117" spans="2:12" ht="15.75"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</row>
    <row r="118" spans="2:12" ht="0.75" customHeight="1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</row>
  </sheetData>
  <sheetProtection/>
  <mergeCells count="83">
    <mergeCell ref="A45:A47"/>
    <mergeCell ref="A85:A87"/>
    <mergeCell ref="A30:A32"/>
    <mergeCell ref="B30:B32"/>
    <mergeCell ref="A73:A75"/>
    <mergeCell ref="A48:A50"/>
    <mergeCell ref="A79:A81"/>
    <mergeCell ref="A42:A44"/>
    <mergeCell ref="C17:C19"/>
    <mergeCell ref="B17:B19"/>
    <mergeCell ref="A76:A78"/>
    <mergeCell ref="A54:A56"/>
    <mergeCell ref="B51:B53"/>
    <mergeCell ref="B48:B50"/>
    <mergeCell ref="B73:B75"/>
    <mergeCell ref="B63:B66"/>
    <mergeCell ref="H17:L17"/>
    <mergeCell ref="B33:B35"/>
    <mergeCell ref="A63:A66"/>
    <mergeCell ref="I18:I19"/>
    <mergeCell ref="H18:H19"/>
    <mergeCell ref="A67:A69"/>
    <mergeCell ref="A21:A23"/>
    <mergeCell ref="A60:A62"/>
    <mergeCell ref="A51:A52"/>
    <mergeCell ref="A57:A59"/>
    <mergeCell ref="A39:A41"/>
    <mergeCell ref="B57:B59"/>
    <mergeCell ref="L18:L19"/>
    <mergeCell ref="A33:A35"/>
    <mergeCell ref="D18:D19"/>
    <mergeCell ref="G18:G19"/>
    <mergeCell ref="B36:B38"/>
    <mergeCell ref="A27:A29"/>
    <mergeCell ref="A24:A26"/>
    <mergeCell ref="A36:A38"/>
    <mergeCell ref="A82:A84"/>
    <mergeCell ref="B94:B96"/>
    <mergeCell ref="J18:J19"/>
    <mergeCell ref="A102:A104"/>
    <mergeCell ref="B82:B84"/>
    <mergeCell ref="B79:B81"/>
    <mergeCell ref="A94:A96"/>
    <mergeCell ref="F18:F19"/>
    <mergeCell ref="B27:B29"/>
    <mergeCell ref="A91:A93"/>
    <mergeCell ref="A112:A114"/>
    <mergeCell ref="B109:B111"/>
    <mergeCell ref="A97:A101"/>
    <mergeCell ref="B105:B108"/>
    <mergeCell ref="A109:A111"/>
    <mergeCell ref="B102:B104"/>
    <mergeCell ref="A105:A108"/>
    <mergeCell ref="B97:B101"/>
    <mergeCell ref="B115:L118"/>
    <mergeCell ref="B112:B114"/>
    <mergeCell ref="B76:B78"/>
    <mergeCell ref="B60:B62"/>
    <mergeCell ref="B39:B41"/>
    <mergeCell ref="B45:B47"/>
    <mergeCell ref="B42:B44"/>
    <mergeCell ref="B67:B69"/>
    <mergeCell ref="B85:B87"/>
    <mergeCell ref="I3:K3"/>
    <mergeCell ref="I4:K4"/>
    <mergeCell ref="I5:K5"/>
    <mergeCell ref="I6:K6"/>
    <mergeCell ref="D17:G17"/>
    <mergeCell ref="B24:B26"/>
    <mergeCell ref="A15:L15"/>
    <mergeCell ref="A17:A19"/>
    <mergeCell ref="B21:B23"/>
    <mergeCell ref="E18:E19"/>
    <mergeCell ref="F12:H12"/>
    <mergeCell ref="B91:B93"/>
    <mergeCell ref="K18:K19"/>
    <mergeCell ref="C99:C100"/>
    <mergeCell ref="C105:C106"/>
    <mergeCell ref="A70:A72"/>
    <mergeCell ref="B70:B72"/>
    <mergeCell ref="A88:A90"/>
    <mergeCell ref="B88:B90"/>
    <mergeCell ref="B54:B56"/>
  </mergeCells>
  <printOptions horizontalCentered="1" verticalCentered="1"/>
  <pageMargins left="0.1968503937007874" right="0.1968503937007874" top="1.1023622047244095" bottom="0.1968503937007874" header="0.11811023622047245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54"/>
  <sheetViews>
    <sheetView view="pageBreakPreview" zoomScaleSheetLayoutView="100" zoomScalePageLayoutView="0" workbookViewId="0" topLeftCell="A13">
      <selection activeCell="B20" sqref="B20"/>
    </sheetView>
  </sheetViews>
  <sheetFormatPr defaultColWidth="9.140625" defaultRowHeight="15"/>
  <cols>
    <col min="1" max="1" width="23.421875" style="1" customWidth="1"/>
    <col min="2" max="2" width="55.7109375" style="1" customWidth="1"/>
    <col min="3" max="3" width="28.140625" style="1" customWidth="1"/>
    <col min="4" max="4" width="10.57421875" style="1" hidden="1" customWidth="1"/>
    <col min="5" max="5" width="10.8515625" style="1" hidden="1" customWidth="1"/>
    <col min="6" max="6" width="10.00390625" style="1" hidden="1" customWidth="1"/>
    <col min="7" max="7" width="9.421875" style="1" hidden="1" customWidth="1"/>
    <col min="8" max="8" width="17.421875" style="1" customWidth="1"/>
    <col min="9" max="9" width="15.57421875" style="1" customWidth="1"/>
    <col min="10" max="10" width="15.140625" style="1" customWidth="1"/>
    <col min="11" max="11" width="16.00390625" style="1" customWidth="1"/>
    <col min="12" max="12" width="19.00390625" style="1" customWidth="1"/>
    <col min="13" max="17" width="0" style="1" hidden="1" customWidth="1"/>
    <col min="18" max="16384" width="9.140625" style="1" customWidth="1"/>
  </cols>
  <sheetData>
    <row r="1" spans="10:12" ht="15" customHeight="1" hidden="1">
      <c r="J1" s="2" t="s">
        <v>14</v>
      </c>
      <c r="K1" s="2"/>
      <c r="L1" s="3"/>
    </row>
    <row r="2" spans="10:12" ht="15.75" hidden="1">
      <c r="J2" s="1" t="s">
        <v>15</v>
      </c>
      <c r="L2" s="3"/>
    </row>
    <row r="3" spans="10:12" ht="15.75" hidden="1">
      <c r="J3" s="1" t="s">
        <v>1</v>
      </c>
      <c r="L3" s="3"/>
    </row>
    <row r="4" spans="10:12" ht="15.75" hidden="1">
      <c r="J4" s="1" t="s">
        <v>16</v>
      </c>
      <c r="L4" s="3"/>
    </row>
    <row r="5" ht="8.25" customHeight="1" hidden="1">
      <c r="L5" s="3"/>
    </row>
    <row r="6" ht="15.75" hidden="1">
      <c r="L6" s="3"/>
    </row>
    <row r="7" ht="15.75" hidden="1">
      <c r="L7" s="3"/>
    </row>
    <row r="8" ht="15.75" hidden="1">
      <c r="L8" s="3"/>
    </row>
    <row r="9" ht="15.75" hidden="1">
      <c r="L9" s="3"/>
    </row>
    <row r="10" ht="15.75" hidden="1">
      <c r="L10" s="3"/>
    </row>
    <row r="11" ht="15.75" hidden="1">
      <c r="L11" s="3"/>
    </row>
    <row r="12" ht="15.75" hidden="1">
      <c r="L12" s="3"/>
    </row>
    <row r="13" ht="15.75">
      <c r="L13" s="3"/>
    </row>
    <row r="14" spans="11:12" ht="18.75">
      <c r="K14" s="100" t="s">
        <v>19</v>
      </c>
      <c r="L14" s="3"/>
    </row>
    <row r="15" spans="11:12" ht="18.75">
      <c r="K15" s="100" t="s">
        <v>220</v>
      </c>
      <c r="L15" s="3"/>
    </row>
    <row r="16" spans="11:12" ht="18.75">
      <c r="K16" s="100" t="s">
        <v>221</v>
      </c>
      <c r="L16" s="3"/>
    </row>
    <row r="17" spans="11:12" ht="18.75">
      <c r="K17" s="100" t="s">
        <v>280</v>
      </c>
      <c r="L17" s="3"/>
    </row>
    <row r="18" spans="11:12" ht="15.75">
      <c r="K18" s="73"/>
      <c r="L18" s="3"/>
    </row>
    <row r="19" ht="16.5" customHeight="1">
      <c r="L19" s="3"/>
    </row>
    <row r="20" spans="8:12" ht="15.75">
      <c r="H20" s="195"/>
      <c r="I20" s="195"/>
      <c r="J20" s="195"/>
      <c r="K20" s="73"/>
      <c r="L20" s="3"/>
    </row>
    <row r="21" ht="0.75" customHeight="1">
      <c r="L21" s="3"/>
    </row>
    <row r="22" ht="15.75" hidden="1"/>
    <row r="23" spans="6:11" ht="15.75">
      <c r="F23" s="4"/>
      <c r="G23" s="5"/>
      <c r="H23" s="16" t="s">
        <v>19</v>
      </c>
      <c r="I23" s="16"/>
      <c r="J23" s="16"/>
      <c r="K23" s="16"/>
    </row>
    <row r="24" spans="7:11" ht="18.75">
      <c r="G24" s="6"/>
      <c r="H24" s="16" t="s">
        <v>121</v>
      </c>
      <c r="I24" s="15"/>
      <c r="J24" s="15"/>
      <c r="K24" s="15"/>
    </row>
    <row r="25" spans="7:11" ht="18.75">
      <c r="G25" s="6"/>
      <c r="H25" s="16" t="s">
        <v>2</v>
      </c>
      <c r="I25" s="15"/>
      <c r="J25" s="15"/>
      <c r="K25" s="15"/>
    </row>
    <row r="26" spans="7:11" ht="33.75" customHeight="1">
      <c r="G26" s="6"/>
      <c r="H26" s="201" t="s">
        <v>200</v>
      </c>
      <c r="I26" s="201"/>
      <c r="J26" s="201"/>
      <c r="K26" s="74"/>
    </row>
    <row r="27" spans="7:11" ht="1.5" customHeight="1">
      <c r="G27" s="6"/>
      <c r="I27" s="6"/>
      <c r="J27" s="2"/>
      <c r="K27" s="2"/>
    </row>
    <row r="28" spans="7:11" ht="21.75" customHeight="1" hidden="1">
      <c r="G28" s="6"/>
      <c r="I28" s="6"/>
      <c r="J28" s="2"/>
      <c r="K28" s="2"/>
    </row>
    <row r="29" spans="1:12" ht="56.25" customHeight="1">
      <c r="A29" s="202" t="s">
        <v>139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</row>
    <row r="30" spans="1:16" ht="0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8.75" customHeight="1">
      <c r="A31" s="216" t="s">
        <v>35</v>
      </c>
      <c r="B31" s="216" t="s">
        <v>140</v>
      </c>
      <c r="C31" s="166" t="s">
        <v>36</v>
      </c>
      <c r="D31" s="217" t="s">
        <v>23</v>
      </c>
      <c r="E31" s="217"/>
      <c r="F31" s="217"/>
      <c r="G31" s="217"/>
      <c r="H31" s="203" t="s">
        <v>83</v>
      </c>
      <c r="I31" s="204"/>
      <c r="J31" s="204"/>
      <c r="K31" s="204"/>
      <c r="L31" s="205"/>
      <c r="M31" s="8"/>
      <c r="N31" s="8"/>
      <c r="O31" s="8"/>
      <c r="P31" s="8"/>
    </row>
    <row r="32" spans="1:16" ht="82.5" customHeight="1">
      <c r="A32" s="216"/>
      <c r="B32" s="216"/>
      <c r="C32" s="166"/>
      <c r="D32" s="166" t="s">
        <v>24</v>
      </c>
      <c r="E32" s="166" t="s">
        <v>25</v>
      </c>
      <c r="F32" s="166" t="s">
        <v>26</v>
      </c>
      <c r="G32" s="166" t="s">
        <v>27</v>
      </c>
      <c r="H32" s="109" t="s">
        <v>198</v>
      </c>
      <c r="I32" s="109" t="s">
        <v>202</v>
      </c>
      <c r="J32" s="109" t="s">
        <v>218</v>
      </c>
      <c r="K32" s="109" t="s">
        <v>227</v>
      </c>
      <c r="L32" s="166" t="s">
        <v>259</v>
      </c>
      <c r="M32" s="10"/>
      <c r="N32" s="10"/>
      <c r="O32" s="10"/>
      <c r="P32" s="10"/>
    </row>
    <row r="33" spans="1:16" ht="18.75" customHeight="1">
      <c r="A33" s="216"/>
      <c r="B33" s="216"/>
      <c r="C33" s="166"/>
      <c r="D33" s="166"/>
      <c r="E33" s="166"/>
      <c r="F33" s="166"/>
      <c r="G33" s="166"/>
      <c r="H33" s="143"/>
      <c r="I33" s="110"/>
      <c r="J33" s="110"/>
      <c r="K33" s="110"/>
      <c r="L33" s="166"/>
      <c r="M33" s="7"/>
      <c r="N33" s="7"/>
      <c r="O33" s="7"/>
      <c r="P33" s="7"/>
    </row>
    <row r="34" spans="1:16" ht="14.25" customHeight="1">
      <c r="A34" s="13">
        <v>1</v>
      </c>
      <c r="B34" s="13">
        <v>2</v>
      </c>
      <c r="C34" s="13">
        <v>3</v>
      </c>
      <c r="D34" s="13">
        <v>4</v>
      </c>
      <c r="E34" s="13">
        <v>5</v>
      </c>
      <c r="F34" s="13">
        <v>6</v>
      </c>
      <c r="G34" s="13">
        <v>7</v>
      </c>
      <c r="H34" s="13">
        <v>4</v>
      </c>
      <c r="I34" s="13">
        <v>5</v>
      </c>
      <c r="J34" s="13">
        <v>6</v>
      </c>
      <c r="K34" s="13">
        <v>7</v>
      </c>
      <c r="L34" s="13">
        <v>8</v>
      </c>
      <c r="M34" s="8"/>
      <c r="N34" s="8"/>
      <c r="O34" s="8"/>
      <c r="P34" s="8"/>
    </row>
    <row r="35" spans="1:16" ht="18.75">
      <c r="A35" s="198" t="s">
        <v>111</v>
      </c>
      <c r="B35" s="171" t="s">
        <v>203</v>
      </c>
      <c r="C35" s="45" t="s">
        <v>32</v>
      </c>
      <c r="D35" s="30"/>
      <c r="E35" s="30"/>
      <c r="F35" s="30"/>
      <c r="G35" s="30"/>
      <c r="H35" s="103">
        <f>H37+H38</f>
        <v>17239.206</v>
      </c>
      <c r="I35" s="103">
        <f>I37+I38</f>
        <v>26989.9</v>
      </c>
      <c r="J35" s="103">
        <f>J37+J38</f>
        <v>26179.800000000003</v>
      </c>
      <c r="K35" s="103">
        <f>K37+K38</f>
        <v>26129.800000000003</v>
      </c>
      <c r="L35" s="103">
        <f>L37+L38</f>
        <v>96538.70599999999</v>
      </c>
      <c r="M35" s="8"/>
      <c r="N35" s="8"/>
      <c r="O35" s="8"/>
      <c r="P35" s="8"/>
    </row>
    <row r="36" spans="1:16" ht="18.75">
      <c r="A36" s="199"/>
      <c r="B36" s="171"/>
      <c r="C36" s="45" t="s">
        <v>33</v>
      </c>
      <c r="D36" s="30"/>
      <c r="E36" s="30"/>
      <c r="F36" s="30"/>
      <c r="G36" s="30"/>
      <c r="H36" s="55"/>
      <c r="I36" s="55"/>
      <c r="J36" s="55"/>
      <c r="K36" s="55"/>
      <c r="L36" s="55"/>
      <c r="M36" s="8"/>
      <c r="N36" s="8"/>
      <c r="O36" s="8"/>
      <c r="P36" s="8"/>
    </row>
    <row r="37" spans="1:16" ht="18.75">
      <c r="A37" s="199"/>
      <c r="B37" s="171"/>
      <c r="C37" s="45" t="s">
        <v>34</v>
      </c>
      <c r="D37" s="30"/>
      <c r="E37" s="30"/>
      <c r="F37" s="30"/>
      <c r="G37" s="30"/>
      <c r="H37" s="55">
        <f aca="true" t="shared" si="0" ref="H37:K38">H41+H81+H105+H133+H141+H145+H149+H153</f>
        <v>11578.3</v>
      </c>
      <c r="I37" s="55">
        <f t="shared" si="0"/>
        <v>21171.2</v>
      </c>
      <c r="J37" s="55">
        <f t="shared" si="0"/>
        <v>21171.2</v>
      </c>
      <c r="K37" s="55">
        <f t="shared" si="0"/>
        <v>21171.2</v>
      </c>
      <c r="L37" s="103">
        <f aca="true" t="shared" si="1" ref="L37:L97">H37+I37+J37+K37</f>
        <v>75091.9</v>
      </c>
      <c r="M37" s="8"/>
      <c r="N37" s="8"/>
      <c r="O37" s="8"/>
      <c r="P37" s="8"/>
    </row>
    <row r="38" spans="1:16" ht="18.75">
      <c r="A38" s="199"/>
      <c r="B38" s="171"/>
      <c r="C38" s="47" t="s">
        <v>160</v>
      </c>
      <c r="D38" s="30"/>
      <c r="E38" s="30"/>
      <c r="F38" s="30"/>
      <c r="G38" s="30"/>
      <c r="H38" s="55">
        <f t="shared" si="0"/>
        <v>5660.906</v>
      </c>
      <c r="I38" s="55">
        <f t="shared" si="0"/>
        <v>5818.7</v>
      </c>
      <c r="J38" s="55">
        <f t="shared" si="0"/>
        <v>5008.6</v>
      </c>
      <c r="K38" s="55">
        <f t="shared" si="0"/>
        <v>4958.6</v>
      </c>
      <c r="L38" s="103">
        <f t="shared" si="1"/>
        <v>21446.805999999997</v>
      </c>
      <c r="M38" s="8"/>
      <c r="N38" s="8"/>
      <c r="O38" s="8"/>
      <c r="P38" s="8"/>
    </row>
    <row r="39" spans="1:16" ht="18.75">
      <c r="A39" s="198" t="s">
        <v>30</v>
      </c>
      <c r="B39" s="198" t="s">
        <v>166</v>
      </c>
      <c r="C39" s="45" t="s">
        <v>32</v>
      </c>
      <c r="D39" s="54"/>
      <c r="E39" s="54"/>
      <c r="F39" s="54"/>
      <c r="G39" s="54"/>
      <c r="H39" s="108">
        <f>H41+H42</f>
        <v>1500</v>
      </c>
      <c r="I39" s="108">
        <f>I41+I42</f>
        <v>1520</v>
      </c>
      <c r="J39" s="108">
        <f>J41+J42</f>
        <v>1100</v>
      </c>
      <c r="K39" s="108">
        <f>K41+K42</f>
        <v>1100</v>
      </c>
      <c r="L39" s="89">
        <f t="shared" si="1"/>
        <v>5220</v>
      </c>
      <c r="M39" s="8"/>
      <c r="N39" s="8"/>
      <c r="O39" s="8"/>
      <c r="P39" s="8"/>
    </row>
    <row r="40" spans="1:16" ht="18.75">
      <c r="A40" s="199"/>
      <c r="B40" s="199"/>
      <c r="C40" s="45" t="s">
        <v>33</v>
      </c>
      <c r="D40" s="53"/>
      <c r="E40" s="53"/>
      <c r="F40" s="53"/>
      <c r="G40" s="53"/>
      <c r="H40" s="91"/>
      <c r="I40" s="91"/>
      <c r="J40" s="91"/>
      <c r="K40" s="91"/>
      <c r="L40" s="88" t="s">
        <v>114</v>
      </c>
      <c r="M40" s="8"/>
      <c r="N40" s="8"/>
      <c r="O40" s="8"/>
      <c r="P40" s="8"/>
    </row>
    <row r="41" spans="1:16" ht="18.75">
      <c r="A41" s="199"/>
      <c r="B41" s="199"/>
      <c r="C41" s="45" t="s">
        <v>34</v>
      </c>
      <c r="D41" s="54">
        <v>510</v>
      </c>
      <c r="E41" s="54" t="s">
        <v>38</v>
      </c>
      <c r="F41" s="54"/>
      <c r="G41" s="54" t="s">
        <v>77</v>
      </c>
      <c r="H41" s="91">
        <v>0</v>
      </c>
      <c r="I41" s="91">
        <v>0</v>
      </c>
      <c r="J41" s="91">
        <v>0</v>
      </c>
      <c r="K41" s="91">
        <v>0</v>
      </c>
      <c r="L41" s="103">
        <f t="shared" si="1"/>
        <v>0</v>
      </c>
      <c r="M41" s="8"/>
      <c r="N41" s="8"/>
      <c r="O41" s="8"/>
      <c r="P41" s="8"/>
    </row>
    <row r="42" spans="1:16" ht="18.75">
      <c r="A42" s="199"/>
      <c r="B42" s="199"/>
      <c r="C42" s="47" t="s">
        <v>160</v>
      </c>
      <c r="D42" s="52"/>
      <c r="E42" s="52"/>
      <c r="F42" s="52"/>
      <c r="G42" s="52"/>
      <c r="H42" s="83">
        <f>H46+H50+H54+H58+H62+H66+H70+H74+H78</f>
        <v>1500</v>
      </c>
      <c r="I42" s="83">
        <f>I46+I50+I54+I58+I62+I66+I70+I74+I78</f>
        <v>1520</v>
      </c>
      <c r="J42" s="83">
        <f>J46+J50+J54+J58+J62+J66+J70+J74+J78</f>
        <v>1100</v>
      </c>
      <c r="K42" s="83">
        <f>K46+K50+K54+K58+K62+K66+K70+K74+K78</f>
        <v>1100</v>
      </c>
      <c r="L42" s="103">
        <f t="shared" si="1"/>
        <v>5220</v>
      </c>
      <c r="M42" s="8"/>
      <c r="N42" s="8"/>
      <c r="O42" s="8"/>
      <c r="P42" s="8"/>
    </row>
    <row r="43" spans="1:16" ht="18.75">
      <c r="A43" s="171" t="s">
        <v>141</v>
      </c>
      <c r="B43" s="171" t="s">
        <v>142</v>
      </c>
      <c r="C43" s="45" t="s">
        <v>32</v>
      </c>
      <c r="D43" s="48"/>
      <c r="E43" s="48"/>
      <c r="F43" s="48"/>
      <c r="G43" s="48"/>
      <c r="H43" s="83">
        <f>SUM(H45:H46)</f>
        <v>0</v>
      </c>
      <c r="I43" s="83">
        <v>0</v>
      </c>
      <c r="J43" s="83">
        <v>0</v>
      </c>
      <c r="K43" s="83">
        <v>0</v>
      </c>
      <c r="L43" s="103">
        <f t="shared" si="1"/>
        <v>0</v>
      </c>
      <c r="M43" s="8"/>
      <c r="N43" s="8"/>
      <c r="O43" s="8"/>
      <c r="P43" s="8"/>
    </row>
    <row r="44" spans="1:16" ht="18.75">
      <c r="A44" s="171"/>
      <c r="B44" s="171"/>
      <c r="C44" s="45" t="s">
        <v>33</v>
      </c>
      <c r="D44" s="48"/>
      <c r="E44" s="48"/>
      <c r="F44" s="48"/>
      <c r="G44" s="48"/>
      <c r="H44" s="83"/>
      <c r="I44" s="83"/>
      <c r="J44" s="83"/>
      <c r="K44" s="83"/>
      <c r="L44" s="88" t="s">
        <v>114</v>
      </c>
      <c r="M44" s="8"/>
      <c r="N44" s="8"/>
      <c r="O44" s="8"/>
      <c r="P44" s="8"/>
    </row>
    <row r="45" spans="1:16" ht="18.75">
      <c r="A45" s="171"/>
      <c r="B45" s="171"/>
      <c r="C45" s="45" t="s">
        <v>34</v>
      </c>
      <c r="D45" s="54">
        <v>510</v>
      </c>
      <c r="E45" s="54" t="s">
        <v>38</v>
      </c>
      <c r="F45" s="54"/>
      <c r="G45" s="54" t="s">
        <v>77</v>
      </c>
      <c r="H45" s="83">
        <v>0</v>
      </c>
      <c r="I45" s="83">
        <v>0</v>
      </c>
      <c r="J45" s="83">
        <v>0</v>
      </c>
      <c r="K45" s="83">
        <v>0</v>
      </c>
      <c r="L45" s="103">
        <f t="shared" si="1"/>
        <v>0</v>
      </c>
      <c r="M45" s="8"/>
      <c r="N45" s="8"/>
      <c r="O45" s="8"/>
      <c r="P45" s="8"/>
    </row>
    <row r="46" spans="1:16" ht="18.75">
      <c r="A46" s="171"/>
      <c r="B46" s="171"/>
      <c r="C46" s="47" t="s">
        <v>160</v>
      </c>
      <c r="D46" s="53"/>
      <c r="E46" s="53"/>
      <c r="F46" s="53"/>
      <c r="G46" s="53"/>
      <c r="H46" s="83">
        <v>0</v>
      </c>
      <c r="I46" s="83">
        <v>0</v>
      </c>
      <c r="J46" s="83">
        <v>0</v>
      </c>
      <c r="K46" s="83">
        <v>0</v>
      </c>
      <c r="L46" s="103">
        <f t="shared" si="1"/>
        <v>0</v>
      </c>
      <c r="M46" s="8"/>
      <c r="N46" s="8"/>
      <c r="O46" s="8"/>
      <c r="P46" s="8"/>
    </row>
    <row r="47" spans="1:16" ht="18.75">
      <c r="A47" s="171" t="s">
        <v>143</v>
      </c>
      <c r="B47" s="171" t="s">
        <v>128</v>
      </c>
      <c r="C47" s="45" t="s">
        <v>32</v>
      </c>
      <c r="D47" s="48"/>
      <c r="E47" s="48"/>
      <c r="F47" s="48"/>
      <c r="G47" s="48"/>
      <c r="H47" s="83">
        <v>0</v>
      </c>
      <c r="I47" s="83">
        <v>0</v>
      </c>
      <c r="J47" s="83">
        <v>0</v>
      </c>
      <c r="K47" s="83">
        <v>0</v>
      </c>
      <c r="L47" s="103">
        <f t="shared" si="1"/>
        <v>0</v>
      </c>
      <c r="M47" s="8"/>
      <c r="N47" s="8"/>
      <c r="O47" s="8"/>
      <c r="P47" s="8"/>
    </row>
    <row r="48" spans="1:16" ht="18.75">
      <c r="A48" s="171"/>
      <c r="B48" s="171"/>
      <c r="C48" s="45" t="s">
        <v>33</v>
      </c>
      <c r="D48" s="48"/>
      <c r="E48" s="48"/>
      <c r="F48" s="48"/>
      <c r="G48" s="48"/>
      <c r="H48" s="83"/>
      <c r="I48" s="83"/>
      <c r="J48" s="83"/>
      <c r="K48" s="83"/>
      <c r="L48" s="88" t="s">
        <v>114</v>
      </c>
      <c r="M48" s="8"/>
      <c r="N48" s="8"/>
      <c r="O48" s="8"/>
      <c r="P48" s="8"/>
    </row>
    <row r="49" spans="1:16" ht="18.75">
      <c r="A49" s="171"/>
      <c r="B49" s="171"/>
      <c r="C49" s="45" t="s">
        <v>34</v>
      </c>
      <c r="D49" s="54">
        <v>510</v>
      </c>
      <c r="E49" s="54" t="s">
        <v>38</v>
      </c>
      <c r="F49" s="54"/>
      <c r="G49" s="54" t="s">
        <v>77</v>
      </c>
      <c r="H49" s="83">
        <v>0</v>
      </c>
      <c r="I49" s="83">
        <v>0</v>
      </c>
      <c r="J49" s="83">
        <v>0</v>
      </c>
      <c r="K49" s="83">
        <v>0</v>
      </c>
      <c r="L49" s="103">
        <f t="shared" si="1"/>
        <v>0</v>
      </c>
      <c r="M49" s="8"/>
      <c r="N49" s="8"/>
      <c r="O49" s="8"/>
      <c r="P49" s="8"/>
    </row>
    <row r="50" spans="1:16" ht="18.75">
      <c r="A50" s="171"/>
      <c r="B50" s="171"/>
      <c r="C50" s="47" t="s">
        <v>160</v>
      </c>
      <c r="D50" s="53"/>
      <c r="E50" s="53"/>
      <c r="F50" s="53"/>
      <c r="G50" s="53"/>
      <c r="H50" s="83">
        <v>0</v>
      </c>
      <c r="I50" s="83">
        <v>0</v>
      </c>
      <c r="J50" s="83">
        <v>0</v>
      </c>
      <c r="K50" s="83">
        <v>0</v>
      </c>
      <c r="L50" s="103">
        <f t="shared" si="1"/>
        <v>0</v>
      </c>
      <c r="M50" s="8"/>
      <c r="N50" s="8"/>
      <c r="O50" s="8"/>
      <c r="P50" s="8"/>
    </row>
    <row r="51" spans="1:16" ht="18.75">
      <c r="A51" s="171" t="s">
        <v>144</v>
      </c>
      <c r="B51" s="171" t="s">
        <v>222</v>
      </c>
      <c r="C51" s="45" t="s">
        <v>32</v>
      </c>
      <c r="D51" s="48"/>
      <c r="E51" s="48"/>
      <c r="F51" s="48"/>
      <c r="G51" s="48"/>
      <c r="H51" s="83">
        <v>700</v>
      </c>
      <c r="I51" s="83">
        <v>700</v>
      </c>
      <c r="J51" s="83">
        <v>430</v>
      </c>
      <c r="K51" s="83">
        <v>430</v>
      </c>
      <c r="L51" s="103">
        <f t="shared" si="1"/>
        <v>2260</v>
      </c>
      <c r="M51" s="8"/>
      <c r="N51" s="8"/>
      <c r="O51" s="8"/>
      <c r="P51" s="8"/>
    </row>
    <row r="52" spans="1:16" ht="18.75">
      <c r="A52" s="171"/>
      <c r="B52" s="171"/>
      <c r="C52" s="45" t="s">
        <v>33</v>
      </c>
      <c r="D52" s="48"/>
      <c r="E52" s="48"/>
      <c r="F52" s="48"/>
      <c r="G52" s="48"/>
      <c r="H52" s="83"/>
      <c r="I52" s="83"/>
      <c r="J52" s="83"/>
      <c r="K52" s="83"/>
      <c r="L52" s="88" t="s">
        <v>114</v>
      </c>
      <c r="M52" s="8"/>
      <c r="N52" s="8"/>
      <c r="O52" s="8"/>
      <c r="P52" s="8"/>
    </row>
    <row r="53" spans="1:16" ht="20.25" customHeight="1">
      <c r="A53" s="171"/>
      <c r="B53" s="171"/>
      <c r="C53" s="45" t="s">
        <v>34</v>
      </c>
      <c r="D53" s="54">
        <v>510</v>
      </c>
      <c r="E53" s="54" t="s">
        <v>38</v>
      </c>
      <c r="F53" s="54"/>
      <c r="G53" s="54" t="s">
        <v>77</v>
      </c>
      <c r="H53" s="83">
        <v>0</v>
      </c>
      <c r="I53" s="83">
        <v>0</v>
      </c>
      <c r="J53" s="83">
        <v>0</v>
      </c>
      <c r="K53" s="83">
        <v>0</v>
      </c>
      <c r="L53" s="103">
        <f t="shared" si="1"/>
        <v>0</v>
      </c>
      <c r="M53" s="8"/>
      <c r="N53" s="8"/>
      <c r="O53" s="8"/>
      <c r="P53" s="8"/>
    </row>
    <row r="54" spans="1:16" ht="24.75" customHeight="1">
      <c r="A54" s="171"/>
      <c r="B54" s="171"/>
      <c r="C54" s="47" t="s">
        <v>160</v>
      </c>
      <c r="D54" s="53"/>
      <c r="E54" s="53"/>
      <c r="F54" s="53"/>
      <c r="G54" s="53"/>
      <c r="H54" s="83">
        <v>700</v>
      </c>
      <c r="I54" s="83">
        <v>700</v>
      </c>
      <c r="J54" s="83">
        <v>430</v>
      </c>
      <c r="K54" s="83">
        <v>430</v>
      </c>
      <c r="L54" s="103">
        <f t="shared" si="1"/>
        <v>2260</v>
      </c>
      <c r="M54" s="8"/>
      <c r="N54" s="8"/>
      <c r="O54" s="8"/>
      <c r="P54" s="8"/>
    </row>
    <row r="55" spans="1:16" ht="18.75">
      <c r="A55" s="171" t="s">
        <v>145</v>
      </c>
      <c r="B55" s="171" t="s">
        <v>129</v>
      </c>
      <c r="C55" s="45" t="s">
        <v>32</v>
      </c>
      <c r="D55" s="48"/>
      <c r="E55" s="48"/>
      <c r="F55" s="48"/>
      <c r="G55" s="48"/>
      <c r="H55" s="83">
        <v>800</v>
      </c>
      <c r="I55" s="83">
        <f>I58</f>
        <v>800</v>
      </c>
      <c r="J55" s="83">
        <f>J58</f>
        <v>650</v>
      </c>
      <c r="K55" s="83">
        <f>K58</f>
        <v>650</v>
      </c>
      <c r="L55" s="103">
        <f t="shared" si="1"/>
        <v>2900</v>
      </c>
      <c r="M55" s="8"/>
      <c r="N55" s="8"/>
      <c r="O55" s="8"/>
      <c r="P55" s="8"/>
    </row>
    <row r="56" spans="1:16" ht="18.75">
      <c r="A56" s="171"/>
      <c r="B56" s="171"/>
      <c r="C56" s="45" t="s">
        <v>33</v>
      </c>
      <c r="D56" s="48"/>
      <c r="E56" s="48"/>
      <c r="F56" s="48"/>
      <c r="G56" s="48"/>
      <c r="H56" s="83"/>
      <c r="I56" s="83"/>
      <c r="J56" s="83"/>
      <c r="K56" s="83"/>
      <c r="L56" s="88" t="s">
        <v>114</v>
      </c>
      <c r="M56" s="8"/>
      <c r="N56" s="8"/>
      <c r="O56" s="8"/>
      <c r="P56" s="8"/>
    </row>
    <row r="57" spans="1:16" ht="18.75">
      <c r="A57" s="171"/>
      <c r="B57" s="171"/>
      <c r="C57" s="45" t="s">
        <v>34</v>
      </c>
      <c r="D57" s="54">
        <v>510</v>
      </c>
      <c r="E57" s="54" t="s">
        <v>38</v>
      </c>
      <c r="F57" s="54"/>
      <c r="G57" s="54" t="s">
        <v>77</v>
      </c>
      <c r="H57" s="83">
        <v>0</v>
      </c>
      <c r="I57" s="83">
        <v>0</v>
      </c>
      <c r="J57" s="83">
        <v>0</v>
      </c>
      <c r="K57" s="83">
        <v>0</v>
      </c>
      <c r="L57" s="103">
        <v>0</v>
      </c>
      <c r="M57" s="8"/>
      <c r="N57" s="8"/>
      <c r="O57" s="8"/>
      <c r="P57" s="8"/>
    </row>
    <row r="58" spans="1:16" ht="18.75">
      <c r="A58" s="171"/>
      <c r="B58" s="171"/>
      <c r="C58" s="47" t="s">
        <v>162</v>
      </c>
      <c r="D58" s="53"/>
      <c r="E58" s="53"/>
      <c r="F58" s="53"/>
      <c r="G58" s="53"/>
      <c r="H58" s="83">
        <v>800</v>
      </c>
      <c r="I58" s="83">
        <v>800</v>
      </c>
      <c r="J58" s="83">
        <v>650</v>
      </c>
      <c r="K58" s="83">
        <v>650</v>
      </c>
      <c r="L58" s="103">
        <f t="shared" si="1"/>
        <v>2900</v>
      </c>
      <c r="M58" s="8"/>
      <c r="N58" s="8"/>
      <c r="O58" s="8"/>
      <c r="P58" s="8"/>
    </row>
    <row r="59" spans="1:16" ht="18.75">
      <c r="A59" s="171" t="s">
        <v>147</v>
      </c>
      <c r="B59" s="171" t="s">
        <v>146</v>
      </c>
      <c r="C59" s="45" t="s">
        <v>32</v>
      </c>
      <c r="D59" s="48"/>
      <c r="E59" s="48"/>
      <c r="F59" s="48"/>
      <c r="G59" s="48"/>
      <c r="H59" s="83">
        <v>0</v>
      </c>
      <c r="I59" s="83">
        <v>0</v>
      </c>
      <c r="J59" s="83">
        <v>0</v>
      </c>
      <c r="K59" s="83">
        <v>0</v>
      </c>
      <c r="L59" s="103">
        <f t="shared" si="1"/>
        <v>0</v>
      </c>
      <c r="M59" s="8"/>
      <c r="N59" s="8"/>
      <c r="O59" s="8"/>
      <c r="P59" s="8"/>
    </row>
    <row r="60" spans="1:16" ht="18.75">
      <c r="A60" s="171"/>
      <c r="B60" s="171"/>
      <c r="C60" s="45" t="s">
        <v>33</v>
      </c>
      <c r="D60" s="48"/>
      <c r="E60" s="48"/>
      <c r="F60" s="48"/>
      <c r="G60" s="48"/>
      <c r="H60" s="83"/>
      <c r="I60" s="83"/>
      <c r="J60" s="83"/>
      <c r="K60" s="83"/>
      <c r="L60" s="88" t="s">
        <v>114</v>
      </c>
      <c r="M60" s="8"/>
      <c r="N60" s="8"/>
      <c r="O60" s="8"/>
      <c r="P60" s="8"/>
    </row>
    <row r="61" spans="1:16" ht="18.75">
      <c r="A61" s="171"/>
      <c r="B61" s="171"/>
      <c r="C61" s="45" t="s">
        <v>34</v>
      </c>
      <c r="D61" s="54">
        <v>510</v>
      </c>
      <c r="E61" s="54" t="s">
        <v>38</v>
      </c>
      <c r="F61" s="54"/>
      <c r="G61" s="54" t="s">
        <v>77</v>
      </c>
      <c r="H61" s="83">
        <v>0</v>
      </c>
      <c r="I61" s="83">
        <v>0</v>
      </c>
      <c r="J61" s="83">
        <v>0</v>
      </c>
      <c r="K61" s="83">
        <v>0</v>
      </c>
      <c r="L61" s="103">
        <f t="shared" si="1"/>
        <v>0</v>
      </c>
      <c r="M61" s="8"/>
      <c r="N61" s="8"/>
      <c r="O61" s="8"/>
      <c r="P61" s="8"/>
    </row>
    <row r="62" spans="1:16" ht="18.75">
      <c r="A62" s="171"/>
      <c r="B62" s="171"/>
      <c r="C62" s="47" t="s">
        <v>160</v>
      </c>
      <c r="D62" s="53"/>
      <c r="E62" s="53"/>
      <c r="F62" s="53"/>
      <c r="G62" s="53"/>
      <c r="H62" s="83">
        <v>0</v>
      </c>
      <c r="I62" s="83">
        <v>0</v>
      </c>
      <c r="J62" s="83">
        <v>0</v>
      </c>
      <c r="K62" s="83">
        <v>0</v>
      </c>
      <c r="L62" s="103">
        <f t="shared" si="1"/>
        <v>0</v>
      </c>
      <c r="M62" s="8"/>
      <c r="N62" s="8"/>
      <c r="O62" s="8"/>
      <c r="P62" s="8"/>
    </row>
    <row r="63" spans="1:16" ht="18.75">
      <c r="A63" s="171" t="s">
        <v>148</v>
      </c>
      <c r="B63" s="171" t="s">
        <v>132</v>
      </c>
      <c r="C63" s="45" t="s">
        <v>32</v>
      </c>
      <c r="D63" s="48"/>
      <c r="E63" s="48"/>
      <c r="F63" s="48"/>
      <c r="G63" s="48"/>
      <c r="H63" s="83">
        <f>SUM(H65:H66)</f>
        <v>0</v>
      </c>
      <c r="I63" s="83">
        <v>0</v>
      </c>
      <c r="J63" s="83">
        <v>0</v>
      </c>
      <c r="K63" s="83">
        <v>0</v>
      </c>
      <c r="L63" s="103">
        <f t="shared" si="1"/>
        <v>0</v>
      </c>
      <c r="M63" s="8"/>
      <c r="N63" s="8"/>
      <c r="O63" s="8"/>
      <c r="P63" s="8"/>
    </row>
    <row r="64" spans="1:16" ht="18.75">
      <c r="A64" s="171"/>
      <c r="B64" s="171"/>
      <c r="C64" s="45" t="s">
        <v>33</v>
      </c>
      <c r="D64" s="48"/>
      <c r="E64" s="48"/>
      <c r="F64" s="48"/>
      <c r="G64" s="48"/>
      <c r="H64" s="83"/>
      <c r="I64" s="83"/>
      <c r="J64" s="83"/>
      <c r="K64" s="83"/>
      <c r="L64" s="88" t="s">
        <v>114</v>
      </c>
      <c r="M64" s="8"/>
      <c r="N64" s="8"/>
      <c r="O64" s="8"/>
      <c r="P64" s="8"/>
    </row>
    <row r="65" spans="1:16" ht="18.75">
      <c r="A65" s="171"/>
      <c r="B65" s="171"/>
      <c r="C65" s="45" t="s">
        <v>34</v>
      </c>
      <c r="D65" s="54">
        <v>510</v>
      </c>
      <c r="E65" s="54" t="s">
        <v>38</v>
      </c>
      <c r="F65" s="54"/>
      <c r="G65" s="54" t="s">
        <v>77</v>
      </c>
      <c r="H65" s="83">
        <v>0</v>
      </c>
      <c r="I65" s="83">
        <v>0</v>
      </c>
      <c r="J65" s="83">
        <v>0</v>
      </c>
      <c r="K65" s="83">
        <v>0</v>
      </c>
      <c r="L65" s="103">
        <f t="shared" si="1"/>
        <v>0</v>
      </c>
      <c r="M65" s="8"/>
      <c r="N65" s="8"/>
      <c r="O65" s="8"/>
      <c r="P65" s="8"/>
    </row>
    <row r="66" spans="1:16" ht="18.75">
      <c r="A66" s="171"/>
      <c r="B66" s="171"/>
      <c r="C66" s="47" t="s">
        <v>160</v>
      </c>
      <c r="D66" s="53"/>
      <c r="E66" s="53"/>
      <c r="F66" s="53"/>
      <c r="G66" s="53"/>
      <c r="H66" s="83">
        <v>0</v>
      </c>
      <c r="I66" s="83">
        <v>0</v>
      </c>
      <c r="J66" s="83">
        <v>0</v>
      </c>
      <c r="K66" s="83">
        <v>0</v>
      </c>
      <c r="L66" s="103">
        <f t="shared" si="1"/>
        <v>0</v>
      </c>
      <c r="M66" s="8"/>
      <c r="N66" s="8"/>
      <c r="O66" s="8"/>
      <c r="P66" s="8"/>
    </row>
    <row r="67" spans="1:16" ht="18.75">
      <c r="A67" s="171" t="s">
        <v>164</v>
      </c>
      <c r="B67" s="171" t="s">
        <v>165</v>
      </c>
      <c r="C67" s="45" t="s">
        <v>32</v>
      </c>
      <c r="D67" s="48"/>
      <c r="E67" s="48"/>
      <c r="F67" s="48"/>
      <c r="G67" s="48"/>
      <c r="H67" s="83">
        <v>0</v>
      </c>
      <c r="I67" s="83">
        <v>0</v>
      </c>
      <c r="J67" s="83">
        <v>0</v>
      </c>
      <c r="K67" s="83">
        <v>0</v>
      </c>
      <c r="L67" s="103">
        <f t="shared" si="1"/>
        <v>0</v>
      </c>
      <c r="M67" s="8"/>
      <c r="N67" s="8"/>
      <c r="O67" s="8"/>
      <c r="P67" s="8"/>
    </row>
    <row r="68" spans="1:16" ht="18.75">
      <c r="A68" s="171"/>
      <c r="B68" s="171"/>
      <c r="C68" s="45" t="s">
        <v>33</v>
      </c>
      <c r="D68" s="48"/>
      <c r="E68" s="48"/>
      <c r="F68" s="48"/>
      <c r="G68" s="48"/>
      <c r="H68" s="83"/>
      <c r="I68" s="83"/>
      <c r="J68" s="83"/>
      <c r="K68" s="83"/>
      <c r="L68" s="88" t="s">
        <v>114</v>
      </c>
      <c r="M68" s="8"/>
      <c r="N68" s="8"/>
      <c r="O68" s="8"/>
      <c r="P68" s="8"/>
    </row>
    <row r="69" spans="1:16" ht="18.75">
      <c r="A69" s="171"/>
      <c r="B69" s="171"/>
      <c r="C69" s="45" t="s">
        <v>34</v>
      </c>
      <c r="D69" s="54">
        <v>510</v>
      </c>
      <c r="E69" s="54" t="s">
        <v>38</v>
      </c>
      <c r="F69" s="54"/>
      <c r="G69" s="54" t="s">
        <v>77</v>
      </c>
      <c r="H69" s="83">
        <v>0</v>
      </c>
      <c r="I69" s="83">
        <v>0</v>
      </c>
      <c r="J69" s="83">
        <v>0</v>
      </c>
      <c r="K69" s="83">
        <v>0</v>
      </c>
      <c r="L69" s="103">
        <f t="shared" si="1"/>
        <v>0</v>
      </c>
      <c r="M69" s="8"/>
      <c r="N69" s="8"/>
      <c r="O69" s="8"/>
      <c r="P69" s="8"/>
    </row>
    <row r="70" spans="1:16" ht="18.75">
      <c r="A70" s="171"/>
      <c r="B70" s="171"/>
      <c r="C70" s="47" t="s">
        <v>160</v>
      </c>
      <c r="D70" s="53"/>
      <c r="E70" s="53"/>
      <c r="F70" s="53"/>
      <c r="G70" s="53"/>
      <c r="H70" s="83">
        <v>0</v>
      </c>
      <c r="I70" s="83">
        <v>0</v>
      </c>
      <c r="J70" s="83">
        <v>0</v>
      </c>
      <c r="K70" s="83">
        <v>0</v>
      </c>
      <c r="L70" s="103">
        <f t="shared" si="1"/>
        <v>0</v>
      </c>
      <c r="M70" s="8"/>
      <c r="N70" s="8"/>
      <c r="O70" s="8"/>
      <c r="P70" s="8"/>
    </row>
    <row r="71" spans="1:16" ht="18.75">
      <c r="A71" s="198" t="s">
        <v>184</v>
      </c>
      <c r="B71" s="198" t="s">
        <v>185</v>
      </c>
      <c r="C71" s="45" t="s">
        <v>32</v>
      </c>
      <c r="D71" s="53"/>
      <c r="E71" s="53"/>
      <c r="F71" s="53"/>
      <c r="G71" s="53"/>
      <c r="H71" s="83">
        <v>0</v>
      </c>
      <c r="I71" s="83">
        <f>I74</f>
        <v>20</v>
      </c>
      <c r="J71" s="83">
        <f>J74</f>
        <v>20</v>
      </c>
      <c r="K71" s="83">
        <f>K74</f>
        <v>20</v>
      </c>
      <c r="L71" s="103">
        <f t="shared" si="1"/>
        <v>60</v>
      </c>
      <c r="M71" s="8"/>
      <c r="N71" s="8"/>
      <c r="O71" s="8"/>
      <c r="P71" s="8"/>
    </row>
    <row r="72" spans="1:16" ht="18.75">
      <c r="A72" s="199"/>
      <c r="B72" s="199"/>
      <c r="C72" s="45" t="s">
        <v>33</v>
      </c>
      <c r="D72" s="53"/>
      <c r="E72" s="53"/>
      <c r="F72" s="53"/>
      <c r="G72" s="53"/>
      <c r="H72" s="83">
        <v>0</v>
      </c>
      <c r="I72" s="83">
        <v>0</v>
      </c>
      <c r="J72" s="83">
        <v>0</v>
      </c>
      <c r="K72" s="83">
        <v>0</v>
      </c>
      <c r="L72" s="103">
        <f t="shared" si="1"/>
        <v>0</v>
      </c>
      <c r="M72" s="8"/>
      <c r="N72" s="8"/>
      <c r="O72" s="8"/>
      <c r="P72" s="8"/>
    </row>
    <row r="73" spans="1:16" ht="18.75">
      <c r="A73" s="199"/>
      <c r="B73" s="199"/>
      <c r="C73" s="45" t="s">
        <v>34</v>
      </c>
      <c r="D73" s="53"/>
      <c r="E73" s="53"/>
      <c r="F73" s="53"/>
      <c r="G73" s="53"/>
      <c r="H73" s="83">
        <v>0</v>
      </c>
      <c r="I73" s="83">
        <v>0</v>
      </c>
      <c r="J73" s="83">
        <v>0</v>
      </c>
      <c r="K73" s="83">
        <v>0</v>
      </c>
      <c r="L73" s="103">
        <f t="shared" si="1"/>
        <v>0</v>
      </c>
      <c r="M73" s="8"/>
      <c r="N73" s="8"/>
      <c r="O73" s="8"/>
      <c r="P73" s="8"/>
    </row>
    <row r="74" spans="1:16" ht="153" customHeight="1">
      <c r="A74" s="200"/>
      <c r="B74" s="200"/>
      <c r="C74" s="47" t="s">
        <v>160</v>
      </c>
      <c r="D74" s="53"/>
      <c r="E74" s="53"/>
      <c r="F74" s="53"/>
      <c r="G74" s="53"/>
      <c r="H74" s="83">
        <v>0</v>
      </c>
      <c r="I74" s="83">
        <v>20</v>
      </c>
      <c r="J74" s="83">
        <v>20</v>
      </c>
      <c r="K74" s="83">
        <v>20</v>
      </c>
      <c r="L74" s="103">
        <f t="shared" si="1"/>
        <v>60</v>
      </c>
      <c r="M74" s="8"/>
      <c r="N74" s="8"/>
      <c r="O74" s="8"/>
      <c r="P74" s="8"/>
    </row>
    <row r="75" spans="1:16" ht="23.25" customHeight="1">
      <c r="A75" s="196" t="s">
        <v>224</v>
      </c>
      <c r="B75" s="198" t="s">
        <v>260</v>
      </c>
      <c r="C75" s="45" t="s">
        <v>32</v>
      </c>
      <c r="D75" s="53"/>
      <c r="E75" s="53"/>
      <c r="F75" s="53"/>
      <c r="G75" s="53"/>
      <c r="H75" s="83">
        <v>0</v>
      </c>
      <c r="I75" s="83">
        <f>I77</f>
        <v>0</v>
      </c>
      <c r="J75" s="83">
        <f>J77</f>
        <v>0</v>
      </c>
      <c r="K75" s="83">
        <f>K77</f>
        <v>0</v>
      </c>
      <c r="L75" s="103">
        <f t="shared" si="1"/>
        <v>0</v>
      </c>
      <c r="M75" s="8"/>
      <c r="N75" s="8"/>
      <c r="O75" s="8"/>
      <c r="P75" s="8"/>
    </row>
    <row r="76" spans="1:16" ht="19.5" customHeight="1">
      <c r="A76" s="196"/>
      <c r="B76" s="199"/>
      <c r="C76" s="45" t="s">
        <v>33</v>
      </c>
      <c r="D76" s="53"/>
      <c r="E76" s="53"/>
      <c r="F76" s="53"/>
      <c r="G76" s="53"/>
      <c r="H76" s="83"/>
      <c r="I76" s="71"/>
      <c r="J76" s="83"/>
      <c r="K76" s="83"/>
      <c r="L76" s="88" t="s">
        <v>114</v>
      </c>
      <c r="M76" s="8"/>
      <c r="N76" s="8"/>
      <c r="O76" s="8"/>
      <c r="P76" s="8"/>
    </row>
    <row r="77" spans="1:16" ht="16.5" customHeight="1">
      <c r="A77" s="196"/>
      <c r="B77" s="199"/>
      <c r="C77" s="45" t="s">
        <v>34</v>
      </c>
      <c r="D77" s="53"/>
      <c r="E77" s="53"/>
      <c r="F77" s="53"/>
      <c r="G77" s="53"/>
      <c r="H77" s="83">
        <v>0</v>
      </c>
      <c r="I77" s="71">
        <v>0</v>
      </c>
      <c r="J77" s="83">
        <v>0</v>
      </c>
      <c r="K77" s="83">
        <v>0</v>
      </c>
      <c r="L77" s="103">
        <f t="shared" si="1"/>
        <v>0</v>
      </c>
      <c r="M77" s="8"/>
      <c r="N77" s="8"/>
      <c r="O77" s="8"/>
      <c r="P77" s="8"/>
    </row>
    <row r="78" spans="1:16" ht="132" customHeight="1">
      <c r="A78" s="197"/>
      <c r="B78" s="200"/>
      <c r="C78" s="47" t="s">
        <v>160</v>
      </c>
      <c r="D78" s="53"/>
      <c r="E78" s="53"/>
      <c r="F78" s="53"/>
      <c r="G78" s="53"/>
      <c r="H78" s="83">
        <v>0</v>
      </c>
      <c r="I78" s="98">
        <v>0</v>
      </c>
      <c r="J78" s="83">
        <v>0</v>
      </c>
      <c r="K78" s="83">
        <v>0</v>
      </c>
      <c r="L78" s="103">
        <v>0</v>
      </c>
      <c r="M78" s="8"/>
      <c r="N78" s="8"/>
      <c r="O78" s="8"/>
      <c r="P78" s="8"/>
    </row>
    <row r="79" spans="1:16" ht="18.75">
      <c r="A79" s="198" t="s">
        <v>31</v>
      </c>
      <c r="B79" s="198" t="s">
        <v>169</v>
      </c>
      <c r="C79" s="45" t="s">
        <v>32</v>
      </c>
      <c r="D79" s="53"/>
      <c r="E79" s="53"/>
      <c r="F79" s="53"/>
      <c r="G79" s="53"/>
      <c r="H79" s="92">
        <f>H99</f>
        <v>250</v>
      </c>
      <c r="I79" s="92">
        <f>I99</f>
        <v>200</v>
      </c>
      <c r="J79" s="92">
        <f>J99</f>
        <v>200</v>
      </c>
      <c r="K79" s="92">
        <f>K99</f>
        <v>200</v>
      </c>
      <c r="L79" s="103">
        <f t="shared" si="1"/>
        <v>850</v>
      </c>
      <c r="M79" s="8"/>
      <c r="N79" s="8"/>
      <c r="O79" s="8"/>
      <c r="P79" s="8"/>
    </row>
    <row r="80" spans="1:16" ht="18.75">
      <c r="A80" s="199"/>
      <c r="B80" s="199"/>
      <c r="C80" s="45" t="s">
        <v>33</v>
      </c>
      <c r="D80" s="53"/>
      <c r="E80" s="53"/>
      <c r="F80" s="53"/>
      <c r="G80" s="53"/>
      <c r="H80" s="91"/>
      <c r="I80" s="91"/>
      <c r="J80" s="91"/>
      <c r="K80" s="91"/>
      <c r="L80" s="88" t="s">
        <v>114</v>
      </c>
      <c r="M80" s="8"/>
      <c r="N80" s="8"/>
      <c r="O80" s="8"/>
      <c r="P80" s="8"/>
    </row>
    <row r="81" spans="1:16" ht="18.75">
      <c r="A81" s="199"/>
      <c r="B81" s="199"/>
      <c r="C81" s="45" t="s">
        <v>34</v>
      </c>
      <c r="D81" s="53"/>
      <c r="E81" s="53"/>
      <c r="F81" s="53"/>
      <c r="G81" s="53"/>
      <c r="H81" s="91">
        <v>0</v>
      </c>
      <c r="I81" s="91">
        <v>0</v>
      </c>
      <c r="J81" s="91">
        <v>0</v>
      </c>
      <c r="K81" s="91">
        <v>0</v>
      </c>
      <c r="L81" s="103">
        <f t="shared" si="1"/>
        <v>0</v>
      </c>
      <c r="M81" s="8"/>
      <c r="N81" s="8"/>
      <c r="O81" s="8"/>
      <c r="P81" s="8"/>
    </row>
    <row r="82" spans="1:16" ht="18.75">
      <c r="A82" s="199"/>
      <c r="B82" s="199"/>
      <c r="C82" s="47" t="s">
        <v>160</v>
      </c>
      <c r="D82" s="52"/>
      <c r="E82" s="52"/>
      <c r="F82" s="52"/>
      <c r="G82" s="52"/>
      <c r="H82" s="91">
        <f>H86+H90+H94+H98+H102</f>
        <v>250</v>
      </c>
      <c r="I82" s="91">
        <f>I86+I90+I94+I98+I102</f>
        <v>200</v>
      </c>
      <c r="J82" s="91">
        <f>J86+J90+J94+J98+J102</f>
        <v>200</v>
      </c>
      <c r="K82" s="91">
        <f>K86+K90+K94+K98+K102</f>
        <v>200</v>
      </c>
      <c r="L82" s="103">
        <f t="shared" si="1"/>
        <v>850</v>
      </c>
      <c r="M82" s="8"/>
      <c r="N82" s="8"/>
      <c r="O82" s="8"/>
      <c r="P82" s="8"/>
    </row>
    <row r="83" spans="1:16" ht="18.75">
      <c r="A83" s="198" t="s">
        <v>78</v>
      </c>
      <c r="B83" s="198" t="s">
        <v>127</v>
      </c>
      <c r="C83" s="45" t="s">
        <v>32</v>
      </c>
      <c r="D83" s="48"/>
      <c r="E83" s="48"/>
      <c r="F83" s="48"/>
      <c r="G83" s="48"/>
      <c r="H83" s="83">
        <v>0</v>
      </c>
      <c r="I83" s="83">
        <v>0</v>
      </c>
      <c r="J83" s="83">
        <v>0</v>
      </c>
      <c r="K83" s="83">
        <v>0</v>
      </c>
      <c r="L83" s="103">
        <f t="shared" si="1"/>
        <v>0</v>
      </c>
      <c r="M83" s="8"/>
      <c r="N83" s="8"/>
      <c r="O83" s="8"/>
      <c r="P83" s="8"/>
    </row>
    <row r="84" spans="1:16" ht="18.75">
      <c r="A84" s="199"/>
      <c r="B84" s="199"/>
      <c r="C84" s="45" t="s">
        <v>33</v>
      </c>
      <c r="D84" s="48"/>
      <c r="E84" s="48"/>
      <c r="F84" s="48"/>
      <c r="G84" s="48"/>
      <c r="H84" s="83"/>
      <c r="I84" s="83"/>
      <c r="J84" s="83"/>
      <c r="K84" s="83"/>
      <c r="L84" s="88" t="s">
        <v>114</v>
      </c>
      <c r="M84" s="8"/>
      <c r="N84" s="8"/>
      <c r="O84" s="8"/>
      <c r="P84" s="8"/>
    </row>
    <row r="85" spans="1:16" ht="18.75">
      <c r="A85" s="199"/>
      <c r="B85" s="199"/>
      <c r="C85" s="45" t="s">
        <v>34</v>
      </c>
      <c r="D85" s="54"/>
      <c r="E85" s="54"/>
      <c r="F85" s="54"/>
      <c r="G85" s="54"/>
      <c r="H85" s="93">
        <v>0</v>
      </c>
      <c r="I85" s="93">
        <v>0</v>
      </c>
      <c r="J85" s="93">
        <v>0</v>
      </c>
      <c r="K85" s="93">
        <v>0</v>
      </c>
      <c r="L85" s="103">
        <f t="shared" si="1"/>
        <v>0</v>
      </c>
      <c r="M85" s="8"/>
      <c r="N85" s="8"/>
      <c r="O85" s="8"/>
      <c r="P85" s="8"/>
    </row>
    <row r="86" spans="1:16" ht="18.75">
      <c r="A86" s="199"/>
      <c r="B86" s="199"/>
      <c r="C86" s="47" t="s">
        <v>160</v>
      </c>
      <c r="D86" s="53"/>
      <c r="E86" s="53"/>
      <c r="F86" s="53"/>
      <c r="G86" s="53"/>
      <c r="H86" s="83">
        <v>0</v>
      </c>
      <c r="I86" s="83">
        <v>0</v>
      </c>
      <c r="J86" s="83">
        <v>0</v>
      </c>
      <c r="K86" s="83">
        <v>0</v>
      </c>
      <c r="L86" s="103">
        <f t="shared" si="1"/>
        <v>0</v>
      </c>
      <c r="M86" s="8"/>
      <c r="N86" s="8"/>
      <c r="O86" s="8"/>
      <c r="P86" s="8"/>
    </row>
    <row r="87" spans="1:16" ht="18.75">
      <c r="A87" s="198" t="s">
        <v>82</v>
      </c>
      <c r="B87" s="198" t="s">
        <v>103</v>
      </c>
      <c r="C87" s="45" t="s">
        <v>32</v>
      </c>
      <c r="D87" s="48"/>
      <c r="E87" s="48"/>
      <c r="F87" s="48"/>
      <c r="G87" s="48"/>
      <c r="H87" s="83">
        <v>0</v>
      </c>
      <c r="I87" s="83">
        <v>0</v>
      </c>
      <c r="J87" s="83">
        <v>0</v>
      </c>
      <c r="K87" s="83">
        <v>0</v>
      </c>
      <c r="L87" s="103">
        <f t="shared" si="1"/>
        <v>0</v>
      </c>
      <c r="M87" s="8"/>
      <c r="N87" s="8"/>
      <c r="O87" s="8"/>
      <c r="P87" s="8"/>
    </row>
    <row r="88" spans="1:16" ht="18.75">
      <c r="A88" s="199"/>
      <c r="B88" s="199"/>
      <c r="C88" s="45" t="s">
        <v>33</v>
      </c>
      <c r="D88" s="48"/>
      <c r="E88" s="48"/>
      <c r="F88" s="48"/>
      <c r="G88" s="48"/>
      <c r="H88" s="83"/>
      <c r="I88" s="83"/>
      <c r="J88" s="83"/>
      <c r="K88" s="83"/>
      <c r="L88" s="88" t="s">
        <v>114</v>
      </c>
      <c r="M88" s="8"/>
      <c r="N88" s="8"/>
      <c r="O88" s="8"/>
      <c r="P88" s="8"/>
    </row>
    <row r="89" spans="1:16" ht="18.75">
      <c r="A89" s="199"/>
      <c r="B89" s="199"/>
      <c r="C89" s="45" t="s">
        <v>34</v>
      </c>
      <c r="D89" s="54"/>
      <c r="E89" s="54"/>
      <c r="F89" s="54"/>
      <c r="G89" s="54"/>
      <c r="H89" s="93">
        <v>0</v>
      </c>
      <c r="I89" s="93">
        <v>0</v>
      </c>
      <c r="J89" s="93">
        <v>0</v>
      </c>
      <c r="K89" s="93">
        <v>0</v>
      </c>
      <c r="L89" s="103">
        <f t="shared" si="1"/>
        <v>0</v>
      </c>
      <c r="M89" s="8"/>
      <c r="N89" s="8"/>
      <c r="O89" s="8"/>
      <c r="P89" s="8"/>
    </row>
    <row r="90" spans="1:16" ht="18.75">
      <c r="A90" s="199"/>
      <c r="B90" s="199"/>
      <c r="C90" s="47" t="s">
        <v>160</v>
      </c>
      <c r="D90" s="53"/>
      <c r="E90" s="53"/>
      <c r="F90" s="53"/>
      <c r="G90" s="53"/>
      <c r="H90" s="83">
        <v>0</v>
      </c>
      <c r="I90" s="83">
        <v>0</v>
      </c>
      <c r="J90" s="83">
        <v>0</v>
      </c>
      <c r="K90" s="83">
        <v>0</v>
      </c>
      <c r="L90" s="103">
        <f t="shared" si="1"/>
        <v>0</v>
      </c>
      <c r="M90" s="8"/>
      <c r="N90" s="8"/>
      <c r="O90" s="8"/>
      <c r="P90" s="8"/>
    </row>
    <row r="91" spans="1:16" ht="18.75">
      <c r="A91" s="198" t="s">
        <v>134</v>
      </c>
      <c r="B91" s="198" t="s">
        <v>136</v>
      </c>
      <c r="C91" s="45" t="s">
        <v>32</v>
      </c>
      <c r="D91" s="48"/>
      <c r="E91" s="48"/>
      <c r="F91" s="48"/>
      <c r="G91" s="48"/>
      <c r="H91" s="83">
        <v>0</v>
      </c>
      <c r="I91" s="83">
        <v>0</v>
      </c>
      <c r="J91" s="83">
        <v>0</v>
      </c>
      <c r="K91" s="83">
        <v>0</v>
      </c>
      <c r="L91" s="103">
        <f t="shared" si="1"/>
        <v>0</v>
      </c>
      <c r="M91" s="8"/>
      <c r="N91" s="8"/>
      <c r="O91" s="8"/>
      <c r="P91" s="8"/>
    </row>
    <row r="92" spans="1:16" ht="18.75">
      <c r="A92" s="199"/>
      <c r="B92" s="199"/>
      <c r="C92" s="45" t="s">
        <v>33</v>
      </c>
      <c r="D92" s="48"/>
      <c r="E92" s="48"/>
      <c r="F92" s="48"/>
      <c r="G92" s="48"/>
      <c r="H92" s="83"/>
      <c r="I92" s="83"/>
      <c r="J92" s="83"/>
      <c r="K92" s="83"/>
      <c r="L92" s="88" t="s">
        <v>114</v>
      </c>
      <c r="M92" s="8"/>
      <c r="N92" s="8"/>
      <c r="O92" s="8"/>
      <c r="P92" s="8"/>
    </row>
    <row r="93" spans="1:16" ht="18.75">
      <c r="A93" s="199"/>
      <c r="B93" s="199"/>
      <c r="C93" s="45" t="s">
        <v>34</v>
      </c>
      <c r="D93" s="54"/>
      <c r="E93" s="54"/>
      <c r="F93" s="54"/>
      <c r="G93" s="54"/>
      <c r="H93" s="93">
        <v>0</v>
      </c>
      <c r="I93" s="93">
        <v>0</v>
      </c>
      <c r="J93" s="93">
        <v>0</v>
      </c>
      <c r="K93" s="93">
        <v>0</v>
      </c>
      <c r="L93" s="103">
        <f t="shared" si="1"/>
        <v>0</v>
      </c>
      <c r="M93" s="8"/>
      <c r="N93" s="8"/>
      <c r="O93" s="8"/>
      <c r="P93" s="8"/>
    </row>
    <row r="94" spans="1:16" ht="18.75">
      <c r="A94" s="199"/>
      <c r="B94" s="199"/>
      <c r="C94" s="47" t="s">
        <v>160</v>
      </c>
      <c r="D94" s="53"/>
      <c r="E94" s="53"/>
      <c r="F94" s="53"/>
      <c r="G94" s="53"/>
      <c r="H94" s="83">
        <v>0</v>
      </c>
      <c r="I94" s="83">
        <v>0</v>
      </c>
      <c r="J94" s="83">
        <v>0</v>
      </c>
      <c r="K94" s="83">
        <v>0</v>
      </c>
      <c r="L94" s="103">
        <f t="shared" si="1"/>
        <v>0</v>
      </c>
      <c r="M94" s="8"/>
      <c r="N94" s="8"/>
      <c r="O94" s="8"/>
      <c r="P94" s="8"/>
    </row>
    <row r="95" spans="1:16" ht="18.75">
      <c r="A95" s="198" t="s">
        <v>135</v>
      </c>
      <c r="B95" s="198" t="s">
        <v>137</v>
      </c>
      <c r="C95" s="45" t="s">
        <v>32</v>
      </c>
      <c r="D95" s="48"/>
      <c r="E95" s="48"/>
      <c r="F95" s="48"/>
      <c r="G95" s="48"/>
      <c r="H95" s="83">
        <f>SUM(H97:H98)</f>
        <v>0</v>
      </c>
      <c r="I95" s="83">
        <f>SUM(I97:I98)</f>
        <v>0</v>
      </c>
      <c r="J95" s="83">
        <f>SUM(J97:J98)</f>
        <v>0</v>
      </c>
      <c r="K95" s="83">
        <v>0</v>
      </c>
      <c r="L95" s="103">
        <f t="shared" si="1"/>
        <v>0</v>
      </c>
      <c r="M95" s="8"/>
      <c r="N95" s="8"/>
      <c r="O95" s="8"/>
      <c r="P95" s="8"/>
    </row>
    <row r="96" spans="1:16" ht="18.75">
      <c r="A96" s="199"/>
      <c r="B96" s="199"/>
      <c r="C96" s="45" t="s">
        <v>33</v>
      </c>
      <c r="D96" s="48"/>
      <c r="E96" s="48"/>
      <c r="F96" s="48"/>
      <c r="G96" s="48"/>
      <c r="H96" s="83"/>
      <c r="I96" s="83"/>
      <c r="J96" s="83"/>
      <c r="K96" s="83"/>
      <c r="L96" s="88" t="s">
        <v>114</v>
      </c>
      <c r="M96" s="8"/>
      <c r="N96" s="8"/>
      <c r="O96" s="8"/>
      <c r="P96" s="8"/>
    </row>
    <row r="97" spans="1:16" ht="18.75">
      <c r="A97" s="199"/>
      <c r="B97" s="199"/>
      <c r="C97" s="45" t="s">
        <v>34</v>
      </c>
      <c r="D97" s="54"/>
      <c r="E97" s="54"/>
      <c r="F97" s="54"/>
      <c r="G97" s="54"/>
      <c r="H97" s="93">
        <v>0</v>
      </c>
      <c r="I97" s="93">
        <v>0</v>
      </c>
      <c r="J97" s="93">
        <v>0</v>
      </c>
      <c r="K97" s="93">
        <v>0</v>
      </c>
      <c r="L97" s="103">
        <f t="shared" si="1"/>
        <v>0</v>
      </c>
      <c r="M97" s="8"/>
      <c r="N97" s="8"/>
      <c r="O97" s="8"/>
      <c r="P97" s="8"/>
    </row>
    <row r="98" spans="1:16" ht="18.75">
      <c r="A98" s="199"/>
      <c r="B98" s="199"/>
      <c r="C98" s="47" t="s">
        <v>160</v>
      </c>
      <c r="D98" s="53"/>
      <c r="E98" s="53"/>
      <c r="F98" s="53"/>
      <c r="G98" s="53"/>
      <c r="H98" s="83">
        <v>0</v>
      </c>
      <c r="I98" s="83">
        <v>0</v>
      </c>
      <c r="J98" s="83">
        <v>0</v>
      </c>
      <c r="K98" s="83">
        <v>0</v>
      </c>
      <c r="L98" s="103">
        <f aca="true" t="shared" si="2" ref="L98:L154">H98+I98+J98+K98</f>
        <v>0</v>
      </c>
      <c r="M98" s="8"/>
      <c r="N98" s="8"/>
      <c r="O98" s="8"/>
      <c r="P98" s="8"/>
    </row>
    <row r="99" spans="1:16" ht="18.75">
      <c r="A99" s="199" t="s">
        <v>204</v>
      </c>
      <c r="B99" s="199" t="s">
        <v>205</v>
      </c>
      <c r="C99" s="45" t="s">
        <v>32</v>
      </c>
      <c r="D99" s="53"/>
      <c r="E99" s="53"/>
      <c r="F99" s="53"/>
      <c r="G99" s="53"/>
      <c r="H99" s="83">
        <v>250</v>
      </c>
      <c r="I99" s="83">
        <f>I102</f>
        <v>200</v>
      </c>
      <c r="J99" s="83">
        <f>J102</f>
        <v>200</v>
      </c>
      <c r="K99" s="83">
        <f>K102</f>
        <v>200</v>
      </c>
      <c r="L99" s="103">
        <f t="shared" si="2"/>
        <v>850</v>
      </c>
      <c r="M99" s="8"/>
      <c r="N99" s="8"/>
      <c r="O99" s="8"/>
      <c r="P99" s="8"/>
    </row>
    <row r="100" spans="1:16" ht="18.75">
      <c r="A100" s="199"/>
      <c r="B100" s="199"/>
      <c r="C100" s="45" t="s">
        <v>33</v>
      </c>
      <c r="D100" s="53"/>
      <c r="E100" s="53"/>
      <c r="F100" s="53"/>
      <c r="G100" s="53"/>
      <c r="H100" s="83">
        <v>0</v>
      </c>
      <c r="I100" s="83">
        <v>0</v>
      </c>
      <c r="J100" s="83">
        <v>0</v>
      </c>
      <c r="K100" s="83">
        <v>0</v>
      </c>
      <c r="L100" s="103">
        <f t="shared" si="2"/>
        <v>0</v>
      </c>
      <c r="M100" s="8"/>
      <c r="N100" s="8"/>
      <c r="O100" s="8"/>
      <c r="P100" s="8"/>
    </row>
    <row r="101" spans="1:16" ht="18.75">
      <c r="A101" s="199"/>
      <c r="B101" s="199"/>
      <c r="C101" s="45" t="s">
        <v>34</v>
      </c>
      <c r="D101" s="53"/>
      <c r="E101" s="53"/>
      <c r="F101" s="53"/>
      <c r="G101" s="53"/>
      <c r="H101" s="83">
        <v>0</v>
      </c>
      <c r="I101" s="83">
        <v>0</v>
      </c>
      <c r="J101" s="83">
        <v>0</v>
      </c>
      <c r="K101" s="83">
        <v>0</v>
      </c>
      <c r="L101" s="103">
        <f t="shared" si="2"/>
        <v>0</v>
      </c>
      <c r="M101" s="8"/>
      <c r="N101" s="8"/>
      <c r="O101" s="8"/>
      <c r="P101" s="8"/>
    </row>
    <row r="102" spans="1:16" ht="18.75">
      <c r="A102" s="200"/>
      <c r="B102" s="200"/>
      <c r="C102" s="47" t="s">
        <v>160</v>
      </c>
      <c r="D102" s="53"/>
      <c r="E102" s="53"/>
      <c r="F102" s="53"/>
      <c r="G102" s="53"/>
      <c r="H102" s="83">
        <v>250</v>
      </c>
      <c r="I102" s="83">
        <v>200</v>
      </c>
      <c r="J102" s="83">
        <v>200</v>
      </c>
      <c r="K102" s="83">
        <v>200</v>
      </c>
      <c r="L102" s="103">
        <f t="shared" si="2"/>
        <v>850</v>
      </c>
      <c r="M102" s="8"/>
      <c r="N102" s="8"/>
      <c r="O102" s="8"/>
      <c r="P102" s="8"/>
    </row>
    <row r="103" spans="1:16" ht="18.75">
      <c r="A103" s="215" t="s">
        <v>122</v>
      </c>
      <c r="B103" s="198" t="s">
        <v>75</v>
      </c>
      <c r="C103" s="45" t="s">
        <v>32</v>
      </c>
      <c r="D103" s="48"/>
      <c r="E103" s="48"/>
      <c r="F103" s="48"/>
      <c r="G103" s="48"/>
      <c r="H103" s="108">
        <v>0</v>
      </c>
      <c r="I103" s="90">
        <v>0</v>
      </c>
      <c r="J103" s="90">
        <v>0</v>
      </c>
      <c r="K103" s="90">
        <v>0</v>
      </c>
      <c r="L103" s="103">
        <f t="shared" si="2"/>
        <v>0</v>
      </c>
      <c r="M103" s="8"/>
      <c r="N103" s="8"/>
      <c r="O103" s="8"/>
      <c r="P103" s="8"/>
    </row>
    <row r="104" spans="1:16" ht="18.75">
      <c r="A104" s="196"/>
      <c r="B104" s="199"/>
      <c r="C104" s="45" t="s">
        <v>33</v>
      </c>
      <c r="D104" s="48"/>
      <c r="E104" s="48"/>
      <c r="F104" s="48"/>
      <c r="G104" s="48"/>
      <c r="H104" s="83"/>
      <c r="I104" s="83"/>
      <c r="J104" s="83"/>
      <c r="K104" s="83"/>
      <c r="L104" s="88" t="s">
        <v>114</v>
      </c>
      <c r="M104" s="8"/>
      <c r="N104" s="8"/>
      <c r="O104" s="8"/>
      <c r="P104" s="8"/>
    </row>
    <row r="105" spans="1:16" ht="22.5" customHeight="1">
      <c r="A105" s="196"/>
      <c r="B105" s="199"/>
      <c r="C105" s="45" t="s">
        <v>34</v>
      </c>
      <c r="D105" s="48"/>
      <c r="E105" s="48"/>
      <c r="F105" s="48"/>
      <c r="G105" s="48"/>
      <c r="H105" s="85">
        <v>0</v>
      </c>
      <c r="I105" s="83">
        <v>0</v>
      </c>
      <c r="J105" s="83">
        <v>0</v>
      </c>
      <c r="K105" s="83">
        <v>0</v>
      </c>
      <c r="L105" s="103">
        <f t="shared" si="2"/>
        <v>0</v>
      </c>
      <c r="M105" s="8"/>
      <c r="N105" s="8"/>
      <c r="O105" s="8"/>
      <c r="P105" s="8"/>
    </row>
    <row r="106" spans="1:16" ht="27.75" customHeight="1">
      <c r="A106" s="196"/>
      <c r="B106" s="199"/>
      <c r="C106" s="47" t="s">
        <v>160</v>
      </c>
      <c r="D106" s="48"/>
      <c r="E106" s="48"/>
      <c r="F106" s="48"/>
      <c r="G106" s="48"/>
      <c r="H106" s="84">
        <v>0</v>
      </c>
      <c r="I106" s="80">
        <v>0</v>
      </c>
      <c r="J106" s="80">
        <v>0</v>
      </c>
      <c r="K106" s="80">
        <v>0</v>
      </c>
      <c r="L106" s="103">
        <f t="shared" si="2"/>
        <v>0</v>
      </c>
      <c r="M106" s="8"/>
      <c r="N106" s="8"/>
      <c r="O106" s="8"/>
      <c r="P106" s="8"/>
    </row>
    <row r="107" spans="1:16" ht="18.75">
      <c r="A107" s="198" t="s">
        <v>149</v>
      </c>
      <c r="B107" s="198" t="s">
        <v>270</v>
      </c>
      <c r="C107" s="45" t="s">
        <v>32</v>
      </c>
      <c r="D107" s="48"/>
      <c r="E107" s="48"/>
      <c r="F107" s="48"/>
      <c r="G107" s="48"/>
      <c r="H107" s="94">
        <v>0</v>
      </c>
      <c r="I107" s="94">
        <v>0</v>
      </c>
      <c r="J107" s="94">
        <v>0</v>
      </c>
      <c r="K107" s="94">
        <v>0</v>
      </c>
      <c r="L107" s="103">
        <f t="shared" si="2"/>
        <v>0</v>
      </c>
      <c r="M107" s="8"/>
      <c r="N107" s="8"/>
      <c r="O107" s="8"/>
      <c r="P107" s="8"/>
    </row>
    <row r="108" spans="1:16" ht="18.75">
      <c r="A108" s="199"/>
      <c r="B108" s="199"/>
      <c r="C108" s="45" t="s">
        <v>33</v>
      </c>
      <c r="D108" s="48"/>
      <c r="E108" s="48"/>
      <c r="F108" s="48"/>
      <c r="G108" s="48"/>
      <c r="H108" s="94" t="s">
        <v>114</v>
      </c>
      <c r="I108" s="94" t="s">
        <v>114</v>
      </c>
      <c r="J108" s="94" t="s">
        <v>114</v>
      </c>
      <c r="K108" s="94"/>
      <c r="L108" s="88" t="s">
        <v>114</v>
      </c>
      <c r="M108" s="8"/>
      <c r="N108" s="8"/>
      <c r="O108" s="8"/>
      <c r="P108" s="8"/>
    </row>
    <row r="109" spans="1:16" ht="18.75">
      <c r="A109" s="199"/>
      <c r="B109" s="199"/>
      <c r="C109" s="45" t="s">
        <v>34</v>
      </c>
      <c r="D109" s="48"/>
      <c r="E109" s="48"/>
      <c r="F109" s="48"/>
      <c r="G109" s="48"/>
      <c r="H109" s="80">
        <v>0</v>
      </c>
      <c r="I109" s="80">
        <v>0</v>
      </c>
      <c r="J109" s="80">
        <v>0</v>
      </c>
      <c r="K109" s="80">
        <v>0</v>
      </c>
      <c r="L109" s="103">
        <f t="shared" si="2"/>
        <v>0</v>
      </c>
      <c r="M109" s="8"/>
      <c r="N109" s="8"/>
      <c r="O109" s="8"/>
      <c r="P109" s="8"/>
    </row>
    <row r="110" spans="1:16" ht="18.75">
      <c r="A110" s="199"/>
      <c r="B110" s="199"/>
      <c r="C110" s="47" t="s">
        <v>160</v>
      </c>
      <c r="D110" s="48"/>
      <c r="E110" s="48"/>
      <c r="F110" s="48"/>
      <c r="G110" s="48"/>
      <c r="H110" s="80">
        <v>0</v>
      </c>
      <c r="I110" s="80">
        <v>0</v>
      </c>
      <c r="J110" s="80">
        <v>0</v>
      </c>
      <c r="K110" s="80">
        <v>0</v>
      </c>
      <c r="L110" s="103">
        <f t="shared" si="2"/>
        <v>0</v>
      </c>
      <c r="M110" s="8"/>
      <c r="N110" s="8"/>
      <c r="O110" s="8"/>
      <c r="P110" s="8"/>
    </row>
    <row r="111" spans="1:16" ht="18.75">
      <c r="A111" s="198" t="s">
        <v>150</v>
      </c>
      <c r="B111" s="198" t="s">
        <v>271</v>
      </c>
      <c r="C111" s="45" t="s">
        <v>32</v>
      </c>
      <c r="D111" s="48"/>
      <c r="E111" s="48"/>
      <c r="F111" s="48"/>
      <c r="G111" s="48"/>
      <c r="H111" s="94">
        <v>0</v>
      </c>
      <c r="I111" s="94">
        <v>0</v>
      </c>
      <c r="J111" s="94">
        <v>0</v>
      </c>
      <c r="K111" s="94">
        <v>0</v>
      </c>
      <c r="L111" s="103">
        <f t="shared" si="2"/>
        <v>0</v>
      </c>
      <c r="M111" s="8"/>
      <c r="N111" s="8"/>
      <c r="O111" s="8"/>
      <c r="P111" s="8"/>
    </row>
    <row r="112" spans="1:16" ht="18.75">
      <c r="A112" s="199"/>
      <c r="B112" s="199"/>
      <c r="C112" s="45" t="s">
        <v>33</v>
      </c>
      <c r="D112" s="48"/>
      <c r="E112" s="48"/>
      <c r="F112" s="48"/>
      <c r="G112" s="48"/>
      <c r="H112" s="83"/>
      <c r="I112" s="83"/>
      <c r="J112" s="83"/>
      <c r="K112" s="83"/>
      <c r="L112" s="88" t="s">
        <v>114</v>
      </c>
      <c r="M112" s="8"/>
      <c r="N112" s="8"/>
      <c r="O112" s="8"/>
      <c r="P112" s="8"/>
    </row>
    <row r="113" spans="1:16" ht="18.75">
      <c r="A113" s="199"/>
      <c r="B113" s="199"/>
      <c r="C113" s="45" t="s">
        <v>34</v>
      </c>
      <c r="D113" s="48"/>
      <c r="E113" s="48"/>
      <c r="F113" s="48"/>
      <c r="G113" s="48"/>
      <c r="H113" s="93">
        <v>0</v>
      </c>
      <c r="I113" s="93">
        <v>0</v>
      </c>
      <c r="J113" s="93">
        <f>'приложение 1'!H79</f>
        <v>0</v>
      </c>
      <c r="K113" s="93">
        <v>0</v>
      </c>
      <c r="L113" s="103">
        <f t="shared" si="2"/>
        <v>0</v>
      </c>
      <c r="M113" s="8"/>
      <c r="N113" s="8"/>
      <c r="O113" s="8"/>
      <c r="P113" s="8"/>
    </row>
    <row r="114" spans="1:16" ht="30" customHeight="1">
      <c r="A114" s="199"/>
      <c r="B114" s="199"/>
      <c r="C114" s="47" t="s">
        <v>161</v>
      </c>
      <c r="D114" s="48"/>
      <c r="E114" s="48"/>
      <c r="F114" s="48"/>
      <c r="G114" s="48"/>
      <c r="H114" s="83">
        <v>0</v>
      </c>
      <c r="I114" s="83">
        <v>0</v>
      </c>
      <c r="J114" s="83">
        <v>0</v>
      </c>
      <c r="K114" s="83">
        <v>0</v>
      </c>
      <c r="L114" s="103">
        <f t="shared" si="2"/>
        <v>0</v>
      </c>
      <c r="M114" s="8"/>
      <c r="N114" s="8"/>
      <c r="O114" s="8"/>
      <c r="P114" s="8"/>
    </row>
    <row r="115" spans="1:16" ht="18.75">
      <c r="A115" s="198" t="s">
        <v>151</v>
      </c>
      <c r="B115" s="198" t="s">
        <v>272</v>
      </c>
      <c r="C115" s="45" t="s">
        <v>32</v>
      </c>
      <c r="D115" s="48"/>
      <c r="E115" s="48"/>
      <c r="F115" s="48"/>
      <c r="G115" s="48"/>
      <c r="H115" s="83">
        <v>0</v>
      </c>
      <c r="I115" s="83">
        <v>0</v>
      </c>
      <c r="J115" s="83">
        <v>0</v>
      </c>
      <c r="K115" s="83">
        <v>0</v>
      </c>
      <c r="L115" s="103">
        <f t="shared" si="2"/>
        <v>0</v>
      </c>
      <c r="M115" s="8"/>
      <c r="N115" s="8"/>
      <c r="O115" s="8"/>
      <c r="P115" s="8"/>
    </row>
    <row r="116" spans="1:16" ht="18.75">
      <c r="A116" s="199"/>
      <c r="B116" s="199"/>
      <c r="C116" s="45" t="s">
        <v>33</v>
      </c>
      <c r="D116" s="48"/>
      <c r="E116" s="48"/>
      <c r="F116" s="48"/>
      <c r="G116" s="48"/>
      <c r="H116" s="83">
        <v>0</v>
      </c>
      <c r="I116" s="83">
        <v>0</v>
      </c>
      <c r="J116" s="83">
        <v>0</v>
      </c>
      <c r="K116" s="83">
        <v>0</v>
      </c>
      <c r="L116" s="103">
        <f t="shared" si="2"/>
        <v>0</v>
      </c>
      <c r="M116" s="8"/>
      <c r="N116" s="8"/>
      <c r="O116" s="8"/>
      <c r="P116" s="8"/>
    </row>
    <row r="117" spans="1:16" ht="18.75">
      <c r="A117" s="199"/>
      <c r="B117" s="199"/>
      <c r="C117" s="45" t="s">
        <v>34</v>
      </c>
      <c r="D117" s="48"/>
      <c r="E117" s="48"/>
      <c r="F117" s="48"/>
      <c r="G117" s="48"/>
      <c r="H117" s="83">
        <v>0</v>
      </c>
      <c r="I117" s="83">
        <v>0</v>
      </c>
      <c r="J117" s="83">
        <v>0</v>
      </c>
      <c r="K117" s="83">
        <v>0</v>
      </c>
      <c r="L117" s="103">
        <f t="shared" si="2"/>
        <v>0</v>
      </c>
      <c r="M117" s="8"/>
      <c r="N117" s="8"/>
      <c r="O117" s="8"/>
      <c r="P117" s="8"/>
    </row>
    <row r="118" spans="1:16" ht="18.75">
      <c r="A118" s="199"/>
      <c r="B118" s="199"/>
      <c r="C118" s="47" t="s">
        <v>160</v>
      </c>
      <c r="D118" s="48"/>
      <c r="E118" s="48"/>
      <c r="F118" s="48"/>
      <c r="G118" s="48"/>
      <c r="H118" s="83">
        <v>0</v>
      </c>
      <c r="I118" s="83">
        <v>0</v>
      </c>
      <c r="J118" s="83">
        <v>0</v>
      </c>
      <c r="K118" s="83">
        <v>0</v>
      </c>
      <c r="L118" s="103">
        <f t="shared" si="2"/>
        <v>0</v>
      </c>
      <c r="M118" s="8"/>
      <c r="N118" s="8"/>
      <c r="O118" s="8"/>
      <c r="P118" s="8"/>
    </row>
    <row r="119" spans="1:16" ht="18.75">
      <c r="A119" s="198" t="s">
        <v>273</v>
      </c>
      <c r="B119" s="198" t="s">
        <v>265</v>
      </c>
      <c r="C119" s="45" t="s">
        <v>32</v>
      </c>
      <c r="D119" s="48"/>
      <c r="E119" s="48"/>
      <c r="F119" s="48"/>
      <c r="G119" s="48"/>
      <c r="H119" s="93">
        <v>0</v>
      </c>
      <c r="I119" s="93">
        <v>0</v>
      </c>
      <c r="J119" s="93">
        <v>0</v>
      </c>
      <c r="K119" s="93">
        <v>0</v>
      </c>
      <c r="L119" s="103">
        <f t="shared" si="2"/>
        <v>0</v>
      </c>
      <c r="M119" s="8"/>
      <c r="N119" s="8"/>
      <c r="O119" s="8"/>
      <c r="P119" s="8"/>
    </row>
    <row r="120" spans="1:16" ht="18.75">
      <c r="A120" s="199"/>
      <c r="B120" s="199"/>
      <c r="C120" s="45" t="s">
        <v>33</v>
      </c>
      <c r="D120" s="48"/>
      <c r="E120" s="48"/>
      <c r="F120" s="48"/>
      <c r="G120" s="48"/>
      <c r="H120" s="83"/>
      <c r="I120" s="83"/>
      <c r="J120" s="83"/>
      <c r="K120" s="83"/>
      <c r="L120" s="88" t="s">
        <v>114</v>
      </c>
      <c r="M120" s="8"/>
      <c r="N120" s="8"/>
      <c r="O120" s="8"/>
      <c r="P120" s="8"/>
    </row>
    <row r="121" spans="1:16" ht="18.75">
      <c r="A121" s="199"/>
      <c r="B121" s="199"/>
      <c r="C121" s="45" t="s">
        <v>34</v>
      </c>
      <c r="D121" s="48">
        <v>510</v>
      </c>
      <c r="E121" s="48" t="s">
        <v>38</v>
      </c>
      <c r="F121" s="48"/>
      <c r="G121" s="48" t="s">
        <v>77</v>
      </c>
      <c r="H121" s="93">
        <v>0</v>
      </c>
      <c r="I121" s="93">
        <v>0</v>
      </c>
      <c r="J121" s="93">
        <v>0</v>
      </c>
      <c r="K121" s="93">
        <v>0</v>
      </c>
      <c r="L121" s="103">
        <f t="shared" si="2"/>
        <v>0</v>
      </c>
      <c r="M121" s="8"/>
      <c r="N121" s="8"/>
      <c r="O121" s="8"/>
      <c r="P121" s="8"/>
    </row>
    <row r="122" spans="1:16" ht="18.75">
      <c r="A122" s="199"/>
      <c r="B122" s="199"/>
      <c r="C122" s="47" t="s">
        <v>160</v>
      </c>
      <c r="D122" s="48"/>
      <c r="E122" s="48"/>
      <c r="F122" s="48"/>
      <c r="G122" s="48"/>
      <c r="H122" s="83">
        <v>0</v>
      </c>
      <c r="I122" s="83">
        <v>0</v>
      </c>
      <c r="J122" s="83">
        <v>0</v>
      </c>
      <c r="K122" s="83">
        <v>0</v>
      </c>
      <c r="L122" s="103">
        <f t="shared" si="2"/>
        <v>0</v>
      </c>
      <c r="M122" s="8"/>
      <c r="N122" s="8"/>
      <c r="O122" s="8"/>
      <c r="P122" s="8"/>
    </row>
    <row r="123" spans="1:16" ht="18.75">
      <c r="A123" s="198" t="s">
        <v>274</v>
      </c>
      <c r="B123" s="198" t="s">
        <v>267</v>
      </c>
      <c r="C123" s="45" t="s">
        <v>32</v>
      </c>
      <c r="D123" s="48"/>
      <c r="E123" s="48"/>
      <c r="F123" s="48"/>
      <c r="G123" s="48"/>
      <c r="H123" s="93">
        <v>0</v>
      </c>
      <c r="I123" s="93">
        <v>0</v>
      </c>
      <c r="J123" s="93">
        <v>0</v>
      </c>
      <c r="K123" s="93">
        <v>0</v>
      </c>
      <c r="L123" s="103">
        <f t="shared" si="2"/>
        <v>0</v>
      </c>
      <c r="M123" s="8"/>
      <c r="N123" s="8"/>
      <c r="O123" s="8"/>
      <c r="P123" s="8"/>
    </row>
    <row r="124" spans="1:16" ht="18.75">
      <c r="A124" s="199"/>
      <c r="B124" s="199"/>
      <c r="C124" s="45" t="s">
        <v>33</v>
      </c>
      <c r="D124" s="48"/>
      <c r="E124" s="48"/>
      <c r="F124" s="48"/>
      <c r="G124" s="48"/>
      <c r="H124" s="83"/>
      <c r="I124" s="83"/>
      <c r="J124" s="83"/>
      <c r="K124" s="83"/>
      <c r="L124" s="88" t="s">
        <v>114</v>
      </c>
      <c r="M124" s="8"/>
      <c r="N124" s="8"/>
      <c r="O124" s="8"/>
      <c r="P124" s="8"/>
    </row>
    <row r="125" spans="1:16" ht="18.75">
      <c r="A125" s="199"/>
      <c r="B125" s="199"/>
      <c r="C125" s="45" t="s">
        <v>34</v>
      </c>
      <c r="D125" s="48">
        <v>510</v>
      </c>
      <c r="E125" s="48" t="s">
        <v>38</v>
      </c>
      <c r="F125" s="48"/>
      <c r="G125" s="48" t="s">
        <v>77</v>
      </c>
      <c r="H125" s="93">
        <v>0</v>
      </c>
      <c r="I125" s="93">
        <v>0</v>
      </c>
      <c r="J125" s="93">
        <v>0</v>
      </c>
      <c r="K125" s="93">
        <v>0</v>
      </c>
      <c r="L125" s="103">
        <f t="shared" si="2"/>
        <v>0</v>
      </c>
      <c r="M125" s="8"/>
      <c r="N125" s="8"/>
      <c r="O125" s="8"/>
      <c r="P125" s="8"/>
    </row>
    <row r="126" spans="1:16" ht="18.75">
      <c r="A126" s="199"/>
      <c r="B126" s="199"/>
      <c r="C126" s="47" t="s">
        <v>160</v>
      </c>
      <c r="D126" s="48"/>
      <c r="E126" s="48"/>
      <c r="F126" s="48"/>
      <c r="G126" s="48"/>
      <c r="H126" s="83">
        <v>0</v>
      </c>
      <c r="I126" s="83">
        <v>0</v>
      </c>
      <c r="J126" s="83">
        <v>0</v>
      </c>
      <c r="K126" s="83">
        <v>0</v>
      </c>
      <c r="L126" s="103">
        <f t="shared" si="2"/>
        <v>0</v>
      </c>
      <c r="M126" s="8"/>
      <c r="N126" s="8"/>
      <c r="O126" s="8"/>
      <c r="P126" s="8"/>
    </row>
    <row r="127" spans="1:16" ht="18.75">
      <c r="A127" s="198" t="s">
        <v>275</v>
      </c>
      <c r="B127" s="198" t="s">
        <v>278</v>
      </c>
      <c r="C127" s="45" t="s">
        <v>32</v>
      </c>
      <c r="D127" s="48"/>
      <c r="E127" s="48"/>
      <c r="F127" s="48"/>
      <c r="G127" s="48"/>
      <c r="H127" s="93">
        <v>0</v>
      </c>
      <c r="I127" s="93">
        <v>0</v>
      </c>
      <c r="J127" s="93">
        <v>0</v>
      </c>
      <c r="K127" s="93">
        <v>0</v>
      </c>
      <c r="L127" s="103">
        <f t="shared" si="2"/>
        <v>0</v>
      </c>
      <c r="M127" s="8"/>
      <c r="N127" s="8"/>
      <c r="O127" s="8"/>
      <c r="P127" s="8"/>
    </row>
    <row r="128" spans="1:16" ht="18.75">
      <c r="A128" s="199"/>
      <c r="B128" s="199"/>
      <c r="C128" s="45" t="s">
        <v>33</v>
      </c>
      <c r="D128" s="48"/>
      <c r="E128" s="48"/>
      <c r="F128" s="48"/>
      <c r="G128" s="48"/>
      <c r="H128" s="83"/>
      <c r="I128" s="83"/>
      <c r="J128" s="83"/>
      <c r="K128" s="83"/>
      <c r="L128" s="88" t="s">
        <v>114</v>
      </c>
      <c r="M128" s="8"/>
      <c r="N128" s="8"/>
      <c r="O128" s="8"/>
      <c r="P128" s="8"/>
    </row>
    <row r="129" spans="1:16" ht="18.75">
      <c r="A129" s="199"/>
      <c r="B129" s="199"/>
      <c r="C129" s="45" t="s">
        <v>34</v>
      </c>
      <c r="D129" s="48">
        <v>510</v>
      </c>
      <c r="E129" s="48" t="s">
        <v>38</v>
      </c>
      <c r="F129" s="48"/>
      <c r="G129" s="48" t="s">
        <v>77</v>
      </c>
      <c r="H129" s="93">
        <v>0</v>
      </c>
      <c r="I129" s="93">
        <v>0</v>
      </c>
      <c r="J129" s="93">
        <v>0</v>
      </c>
      <c r="K129" s="93">
        <v>0</v>
      </c>
      <c r="L129" s="103">
        <f t="shared" si="2"/>
        <v>0</v>
      </c>
      <c r="M129" s="8"/>
      <c r="N129" s="8"/>
      <c r="O129" s="8"/>
      <c r="P129" s="8"/>
    </row>
    <row r="130" spans="1:16" ht="18.75">
      <c r="A130" s="199"/>
      <c r="B130" s="199"/>
      <c r="C130" s="47" t="s">
        <v>160</v>
      </c>
      <c r="D130" s="48"/>
      <c r="E130" s="48"/>
      <c r="F130" s="48"/>
      <c r="G130" s="48"/>
      <c r="H130" s="83">
        <v>0</v>
      </c>
      <c r="I130" s="83">
        <v>0</v>
      </c>
      <c r="J130" s="83">
        <v>0</v>
      </c>
      <c r="K130" s="83">
        <v>0</v>
      </c>
      <c r="L130" s="103">
        <f t="shared" si="2"/>
        <v>0</v>
      </c>
      <c r="M130" s="8"/>
      <c r="N130" s="8"/>
      <c r="O130" s="8"/>
      <c r="P130" s="8"/>
    </row>
    <row r="131" spans="1:16" ht="18.75">
      <c r="A131" s="171" t="s">
        <v>37</v>
      </c>
      <c r="B131" s="171" t="s">
        <v>112</v>
      </c>
      <c r="C131" s="45" t="s">
        <v>32</v>
      </c>
      <c r="D131" s="30"/>
      <c r="E131" s="30"/>
      <c r="F131" s="30"/>
      <c r="G131" s="30"/>
      <c r="H131" s="103">
        <f>H134</f>
        <v>3210.906</v>
      </c>
      <c r="I131" s="103">
        <f>I134</f>
        <v>3418.7</v>
      </c>
      <c r="J131" s="103">
        <f>J134</f>
        <v>3328.6</v>
      </c>
      <c r="K131" s="103">
        <f>K134</f>
        <v>3328.6</v>
      </c>
      <c r="L131" s="103">
        <f t="shared" si="2"/>
        <v>13286.806</v>
      </c>
      <c r="M131" s="8"/>
      <c r="N131" s="8"/>
      <c r="O131" s="8"/>
      <c r="P131" s="8"/>
    </row>
    <row r="132" spans="1:16" ht="18.75">
      <c r="A132" s="171"/>
      <c r="B132" s="171"/>
      <c r="C132" s="45" t="s">
        <v>33</v>
      </c>
      <c r="D132" s="30"/>
      <c r="E132" s="30"/>
      <c r="F132" s="30"/>
      <c r="G132" s="30"/>
      <c r="H132" s="55"/>
      <c r="I132" s="55"/>
      <c r="J132" s="55"/>
      <c r="K132" s="55"/>
      <c r="L132" s="88" t="s">
        <v>114</v>
      </c>
      <c r="M132" s="8"/>
      <c r="N132" s="8"/>
      <c r="O132" s="8"/>
      <c r="P132" s="8"/>
    </row>
    <row r="133" spans="1:16" ht="18.75">
      <c r="A133" s="171"/>
      <c r="B133" s="171"/>
      <c r="C133" s="45" t="s">
        <v>34</v>
      </c>
      <c r="D133" s="30"/>
      <c r="E133" s="30"/>
      <c r="F133" s="30"/>
      <c r="G133" s="30"/>
      <c r="H133" s="55">
        <v>0</v>
      </c>
      <c r="I133" s="55">
        <v>0</v>
      </c>
      <c r="J133" s="55">
        <v>0</v>
      </c>
      <c r="K133" s="55">
        <v>0</v>
      </c>
      <c r="L133" s="103">
        <f t="shared" si="2"/>
        <v>0</v>
      </c>
      <c r="M133" s="8"/>
      <c r="N133" s="8"/>
      <c r="O133" s="8"/>
      <c r="P133" s="8"/>
    </row>
    <row r="134" spans="1:16" ht="18.75">
      <c r="A134" s="171"/>
      <c r="B134" s="171"/>
      <c r="C134" s="47" t="s">
        <v>160</v>
      </c>
      <c r="D134" s="9"/>
      <c r="E134" s="9"/>
      <c r="F134" s="9"/>
      <c r="G134" s="9"/>
      <c r="H134" s="55">
        <v>3210.906</v>
      </c>
      <c r="I134" s="55">
        <f>I135</f>
        <v>3418.7</v>
      </c>
      <c r="J134" s="55">
        <f>J135</f>
        <v>3328.6</v>
      </c>
      <c r="K134" s="55">
        <f>K135</f>
        <v>3328.6</v>
      </c>
      <c r="L134" s="55">
        <f>L135</f>
        <v>13286.806</v>
      </c>
      <c r="M134" s="8"/>
      <c r="N134" s="8"/>
      <c r="O134" s="8"/>
      <c r="P134" s="8"/>
    </row>
    <row r="135" spans="1:16" ht="18.75">
      <c r="A135" s="171" t="s">
        <v>54</v>
      </c>
      <c r="B135" s="171" t="s">
        <v>168</v>
      </c>
      <c r="C135" s="45" t="s">
        <v>32</v>
      </c>
      <c r="D135" s="30"/>
      <c r="E135" s="30"/>
      <c r="F135" s="30"/>
      <c r="G135" s="30"/>
      <c r="H135" s="55">
        <f>H138</f>
        <v>3210.906</v>
      </c>
      <c r="I135" s="55">
        <f>I138</f>
        <v>3418.7</v>
      </c>
      <c r="J135" s="55">
        <f>J138</f>
        <v>3328.6</v>
      </c>
      <c r="K135" s="55">
        <f>K138</f>
        <v>3328.6</v>
      </c>
      <c r="L135" s="103">
        <f t="shared" si="2"/>
        <v>13286.806</v>
      </c>
      <c r="M135" s="8"/>
      <c r="N135" s="8"/>
      <c r="O135" s="8"/>
      <c r="P135" s="8"/>
    </row>
    <row r="136" spans="1:16" ht="18.75">
      <c r="A136" s="171"/>
      <c r="B136" s="171"/>
      <c r="C136" s="45" t="s">
        <v>33</v>
      </c>
      <c r="D136" s="30"/>
      <c r="E136" s="30"/>
      <c r="F136" s="30"/>
      <c r="G136" s="30"/>
      <c r="H136" s="55"/>
      <c r="I136" s="75"/>
      <c r="J136" s="55"/>
      <c r="K136" s="55"/>
      <c r="L136" s="88" t="s">
        <v>114</v>
      </c>
      <c r="M136" s="8"/>
      <c r="N136" s="8"/>
      <c r="O136" s="8"/>
      <c r="P136" s="8"/>
    </row>
    <row r="137" spans="1:16" ht="18.75">
      <c r="A137" s="171"/>
      <c r="B137" s="171"/>
      <c r="C137" s="45" t="s">
        <v>34</v>
      </c>
      <c r="D137" s="48"/>
      <c r="E137" s="48"/>
      <c r="F137" s="48"/>
      <c r="G137" s="48"/>
      <c r="H137" s="55">
        <v>0</v>
      </c>
      <c r="I137" s="75">
        <v>0</v>
      </c>
      <c r="J137" s="55">
        <v>0</v>
      </c>
      <c r="K137" s="55">
        <v>0</v>
      </c>
      <c r="L137" s="103">
        <f t="shared" si="2"/>
        <v>0</v>
      </c>
      <c r="M137" s="8"/>
      <c r="N137" s="8"/>
      <c r="O137" s="8"/>
      <c r="P137" s="8"/>
    </row>
    <row r="138" spans="1:16" ht="18.75">
      <c r="A138" s="171"/>
      <c r="B138" s="171"/>
      <c r="C138" s="47" t="s">
        <v>160</v>
      </c>
      <c r="D138" s="9"/>
      <c r="E138" s="9"/>
      <c r="F138" s="9"/>
      <c r="G138" s="9"/>
      <c r="H138" s="55">
        <v>3210.906</v>
      </c>
      <c r="I138" s="55">
        <v>3418.7</v>
      </c>
      <c r="J138" s="55">
        <v>3328.6</v>
      </c>
      <c r="K138" s="55">
        <v>3328.6</v>
      </c>
      <c r="L138" s="103">
        <f t="shared" si="2"/>
        <v>13286.806</v>
      </c>
      <c r="M138" s="8"/>
      <c r="N138" s="8"/>
      <c r="O138" s="8"/>
      <c r="P138" s="8"/>
    </row>
    <row r="139" spans="1:16" ht="18.75">
      <c r="A139" s="198" t="s">
        <v>158</v>
      </c>
      <c r="B139" s="171" t="s">
        <v>201</v>
      </c>
      <c r="C139" s="45" t="s">
        <v>32</v>
      </c>
      <c r="D139" s="49"/>
      <c r="E139" s="49"/>
      <c r="F139" s="49"/>
      <c r="G139" s="49"/>
      <c r="H139" s="55">
        <f>H141</f>
        <v>11578.3</v>
      </c>
      <c r="I139" s="55">
        <f>I141</f>
        <v>21171.2</v>
      </c>
      <c r="J139" s="55">
        <f>J141</f>
        <v>21171.2</v>
      </c>
      <c r="K139" s="55">
        <f>K141</f>
        <v>21171.2</v>
      </c>
      <c r="L139" s="103">
        <f t="shared" si="2"/>
        <v>75091.9</v>
      </c>
      <c r="M139" s="7"/>
      <c r="N139" s="7"/>
      <c r="O139" s="7"/>
      <c r="P139" s="7"/>
    </row>
    <row r="140" spans="1:16" ht="18.75">
      <c r="A140" s="199"/>
      <c r="B140" s="171"/>
      <c r="C140" s="45" t="s">
        <v>33</v>
      </c>
      <c r="D140" s="49"/>
      <c r="E140" s="49"/>
      <c r="F140" s="49"/>
      <c r="G140" s="49"/>
      <c r="H140" s="55"/>
      <c r="I140" s="55"/>
      <c r="J140" s="55"/>
      <c r="K140" s="55"/>
      <c r="L140" s="88" t="s">
        <v>114</v>
      </c>
      <c r="M140" s="7"/>
      <c r="N140" s="7"/>
      <c r="O140" s="7"/>
      <c r="P140" s="7"/>
    </row>
    <row r="141" spans="1:16" ht="18.75">
      <c r="A141" s="199"/>
      <c r="B141" s="171"/>
      <c r="C141" s="45" t="s">
        <v>34</v>
      </c>
      <c r="D141" s="48"/>
      <c r="E141" s="48"/>
      <c r="F141" s="48"/>
      <c r="G141" s="48"/>
      <c r="H141" s="55">
        <v>11578.3</v>
      </c>
      <c r="I141" s="55">
        <v>21171.2</v>
      </c>
      <c r="J141" s="55">
        <v>21171.2</v>
      </c>
      <c r="K141" s="55">
        <v>21171.2</v>
      </c>
      <c r="L141" s="103">
        <f t="shared" si="2"/>
        <v>75091.9</v>
      </c>
      <c r="M141" s="7"/>
      <c r="N141" s="7"/>
      <c r="O141" s="7"/>
      <c r="P141" s="7"/>
    </row>
    <row r="142" spans="1:16" ht="18.75">
      <c r="A142" s="199"/>
      <c r="B142" s="171"/>
      <c r="C142" s="47" t="s">
        <v>160</v>
      </c>
      <c r="D142" s="49"/>
      <c r="E142" s="49"/>
      <c r="F142" s="49"/>
      <c r="G142" s="49"/>
      <c r="H142" s="55">
        <v>0</v>
      </c>
      <c r="I142" s="55">
        <v>0</v>
      </c>
      <c r="J142" s="55">
        <v>0</v>
      </c>
      <c r="K142" s="55">
        <v>0</v>
      </c>
      <c r="L142" s="103">
        <f t="shared" si="2"/>
        <v>0</v>
      </c>
      <c r="M142" s="7"/>
      <c r="N142" s="7"/>
      <c r="O142" s="7"/>
      <c r="P142" s="7"/>
    </row>
    <row r="143" spans="1:12" ht="18.75">
      <c r="A143" s="171" t="s">
        <v>159</v>
      </c>
      <c r="B143" s="198" t="s">
        <v>194</v>
      </c>
      <c r="C143" s="45" t="s">
        <v>32</v>
      </c>
      <c r="D143" s="54"/>
      <c r="E143" s="54"/>
      <c r="F143" s="54"/>
      <c r="G143" s="54"/>
      <c r="H143" s="96">
        <f>H146</f>
        <v>700</v>
      </c>
      <c r="I143" s="96">
        <f>I146</f>
        <v>500</v>
      </c>
      <c r="J143" s="96">
        <f>J146</f>
        <v>200</v>
      </c>
      <c r="K143" s="96">
        <f>K146</f>
        <v>200</v>
      </c>
      <c r="L143" s="103">
        <f t="shared" si="2"/>
        <v>1600</v>
      </c>
    </row>
    <row r="144" spans="1:12" ht="18.75">
      <c r="A144" s="171"/>
      <c r="B144" s="199"/>
      <c r="C144" s="45" t="s">
        <v>33</v>
      </c>
      <c r="D144" s="54"/>
      <c r="E144" s="54"/>
      <c r="F144" s="54"/>
      <c r="G144" s="54"/>
      <c r="H144" s="96"/>
      <c r="I144" s="96"/>
      <c r="J144" s="96"/>
      <c r="K144" s="96"/>
      <c r="L144" s="88" t="s">
        <v>114</v>
      </c>
    </row>
    <row r="145" spans="1:12" ht="18.75">
      <c r="A145" s="171"/>
      <c r="B145" s="199"/>
      <c r="C145" s="45" t="s">
        <v>34</v>
      </c>
      <c r="D145" s="54"/>
      <c r="E145" s="54"/>
      <c r="F145" s="54"/>
      <c r="G145" s="54"/>
      <c r="H145" s="96">
        <v>0</v>
      </c>
      <c r="I145" s="96">
        <v>0</v>
      </c>
      <c r="J145" s="96">
        <v>0</v>
      </c>
      <c r="K145" s="96">
        <v>0</v>
      </c>
      <c r="L145" s="103">
        <f t="shared" si="2"/>
        <v>0</v>
      </c>
    </row>
    <row r="146" spans="1:12" ht="18.75">
      <c r="A146" s="198"/>
      <c r="B146" s="199"/>
      <c r="C146" s="66" t="s">
        <v>160</v>
      </c>
      <c r="D146" s="67"/>
      <c r="E146" s="67"/>
      <c r="F146" s="67"/>
      <c r="G146" s="67"/>
      <c r="H146" s="97">
        <v>700</v>
      </c>
      <c r="I146" s="96">
        <v>500</v>
      </c>
      <c r="J146" s="96">
        <v>200</v>
      </c>
      <c r="K146" s="97">
        <v>200</v>
      </c>
      <c r="L146" s="103">
        <f t="shared" si="2"/>
        <v>1600</v>
      </c>
    </row>
    <row r="147" spans="1:12" ht="18.75">
      <c r="A147" s="212" t="s">
        <v>186</v>
      </c>
      <c r="B147" s="209" t="s">
        <v>214</v>
      </c>
      <c r="C147" s="45" t="s">
        <v>32</v>
      </c>
      <c r="D147" s="68"/>
      <c r="E147" s="68"/>
      <c r="F147" s="68"/>
      <c r="G147" s="68"/>
      <c r="H147" s="98">
        <f>H150</f>
        <v>0</v>
      </c>
      <c r="I147" s="98">
        <f>I150</f>
        <v>150</v>
      </c>
      <c r="J147" s="98">
        <f>J150</f>
        <v>150</v>
      </c>
      <c r="K147" s="98">
        <f>K150</f>
        <v>100</v>
      </c>
      <c r="L147" s="103">
        <f t="shared" si="2"/>
        <v>400</v>
      </c>
    </row>
    <row r="148" spans="1:12" ht="18.75">
      <c r="A148" s="213"/>
      <c r="B148" s="210"/>
      <c r="C148" s="45" t="s">
        <v>33</v>
      </c>
      <c r="D148" s="68"/>
      <c r="E148" s="68"/>
      <c r="F148" s="68"/>
      <c r="G148" s="68"/>
      <c r="H148" s="71"/>
      <c r="I148" s="71"/>
      <c r="J148" s="71" t="s">
        <v>114</v>
      </c>
      <c r="K148" s="71" t="s">
        <v>114</v>
      </c>
      <c r="L148" s="88" t="s">
        <v>114</v>
      </c>
    </row>
    <row r="149" spans="1:12" ht="18.75">
      <c r="A149" s="213"/>
      <c r="B149" s="210"/>
      <c r="C149" s="45" t="s">
        <v>34</v>
      </c>
      <c r="D149" s="68"/>
      <c r="E149" s="68"/>
      <c r="F149" s="68"/>
      <c r="G149" s="68"/>
      <c r="H149" s="71">
        <v>0</v>
      </c>
      <c r="I149" s="98">
        <v>0</v>
      </c>
      <c r="J149" s="71">
        <v>0</v>
      </c>
      <c r="K149" s="71">
        <v>0</v>
      </c>
      <c r="L149" s="103">
        <f t="shared" si="2"/>
        <v>0</v>
      </c>
    </row>
    <row r="150" spans="1:12" ht="24" customHeight="1">
      <c r="A150" s="214"/>
      <c r="B150" s="211"/>
      <c r="C150" s="47" t="s">
        <v>160</v>
      </c>
      <c r="D150" s="68"/>
      <c r="E150" s="68"/>
      <c r="F150" s="68"/>
      <c r="G150" s="68"/>
      <c r="H150" s="71">
        <v>0</v>
      </c>
      <c r="I150" s="98">
        <v>150</v>
      </c>
      <c r="J150" s="98">
        <v>150</v>
      </c>
      <c r="K150" s="98">
        <v>100</v>
      </c>
      <c r="L150" s="103">
        <f t="shared" si="2"/>
        <v>400</v>
      </c>
    </row>
    <row r="151" spans="1:12" ht="18.75">
      <c r="A151" s="206" t="s">
        <v>193</v>
      </c>
      <c r="B151" s="209" t="s">
        <v>207</v>
      </c>
      <c r="C151" s="45" t="s">
        <v>32</v>
      </c>
      <c r="D151" s="68"/>
      <c r="E151" s="68"/>
      <c r="F151" s="68"/>
      <c r="G151" s="68"/>
      <c r="H151" s="71">
        <f>H154</f>
        <v>0</v>
      </c>
      <c r="I151" s="71">
        <f>I154</f>
        <v>30</v>
      </c>
      <c r="J151" s="71">
        <f>J154</f>
        <v>30</v>
      </c>
      <c r="K151" s="71">
        <f>K154</f>
        <v>30</v>
      </c>
      <c r="L151" s="103">
        <f t="shared" si="2"/>
        <v>90</v>
      </c>
    </row>
    <row r="152" spans="1:12" ht="18.75">
      <c r="A152" s="207"/>
      <c r="B152" s="210"/>
      <c r="C152" s="45" t="s">
        <v>33</v>
      </c>
      <c r="D152" s="72"/>
      <c r="E152" s="72"/>
      <c r="F152" s="72"/>
      <c r="G152" s="72"/>
      <c r="H152" s="86" t="s">
        <v>114</v>
      </c>
      <c r="I152" s="86" t="s">
        <v>114</v>
      </c>
      <c r="J152" s="86" t="s">
        <v>114</v>
      </c>
      <c r="K152" s="86" t="s">
        <v>114</v>
      </c>
      <c r="L152" s="88" t="s">
        <v>114</v>
      </c>
    </row>
    <row r="153" spans="1:12" ht="18.75">
      <c r="A153" s="207"/>
      <c r="B153" s="210"/>
      <c r="C153" s="45" t="s">
        <v>34</v>
      </c>
      <c r="D153" s="68"/>
      <c r="E153" s="68"/>
      <c r="F153" s="68"/>
      <c r="G153" s="68"/>
      <c r="H153" s="71">
        <v>0</v>
      </c>
      <c r="I153" s="71">
        <v>0</v>
      </c>
      <c r="J153" s="71">
        <v>0</v>
      </c>
      <c r="K153" s="71">
        <v>0</v>
      </c>
      <c r="L153" s="103">
        <f t="shared" si="2"/>
        <v>0</v>
      </c>
    </row>
    <row r="154" spans="1:12" ht="18.75">
      <c r="A154" s="208"/>
      <c r="B154" s="211"/>
      <c r="C154" s="47" t="s">
        <v>160</v>
      </c>
      <c r="D154" s="68"/>
      <c r="E154" s="68"/>
      <c r="F154" s="68"/>
      <c r="G154" s="68"/>
      <c r="H154" s="98">
        <v>0</v>
      </c>
      <c r="I154" s="98">
        <v>30</v>
      </c>
      <c r="J154" s="98">
        <v>30</v>
      </c>
      <c r="K154" s="98">
        <v>30</v>
      </c>
      <c r="L154" s="103">
        <f t="shared" si="2"/>
        <v>90</v>
      </c>
    </row>
  </sheetData>
  <sheetProtection/>
  <mergeCells count="77">
    <mergeCell ref="A51:A54"/>
    <mergeCell ref="A55:A58"/>
    <mergeCell ref="B55:B58"/>
    <mergeCell ref="A43:A46"/>
    <mergeCell ref="B47:B50"/>
    <mergeCell ref="B43:B46"/>
    <mergeCell ref="K32:K33"/>
    <mergeCell ref="G32:G33"/>
    <mergeCell ref="F32:F33"/>
    <mergeCell ref="E32:E33"/>
    <mergeCell ref="I32:I33"/>
    <mergeCell ref="B31:B33"/>
    <mergeCell ref="C31:C33"/>
    <mergeCell ref="D32:D33"/>
    <mergeCell ref="D31:G31"/>
    <mergeCell ref="J32:J33"/>
    <mergeCell ref="A35:A38"/>
    <mergeCell ref="B35:B38"/>
    <mergeCell ref="A39:A42"/>
    <mergeCell ref="B39:B42"/>
    <mergeCell ref="A47:A50"/>
    <mergeCell ref="A31:A33"/>
    <mergeCell ref="B59:B62"/>
    <mergeCell ref="B87:B90"/>
    <mergeCell ref="A67:A70"/>
    <mergeCell ref="B67:B70"/>
    <mergeCell ref="B71:B74"/>
    <mergeCell ref="A71:A74"/>
    <mergeCell ref="B83:B86"/>
    <mergeCell ref="A59:A62"/>
    <mergeCell ref="A103:A106"/>
    <mergeCell ref="A111:A114"/>
    <mergeCell ref="A83:A86"/>
    <mergeCell ref="A107:A110"/>
    <mergeCell ref="A63:A66"/>
    <mergeCell ref="A79:A82"/>
    <mergeCell ref="A91:A94"/>
    <mergeCell ref="B91:B94"/>
    <mergeCell ref="A123:A126"/>
    <mergeCell ref="B123:B126"/>
    <mergeCell ref="A99:A102"/>
    <mergeCell ref="B99:B102"/>
    <mergeCell ref="B119:B122"/>
    <mergeCell ref="B111:B114"/>
    <mergeCell ref="B115:B118"/>
    <mergeCell ref="A115:A118"/>
    <mergeCell ref="A119:A122"/>
    <mergeCell ref="B135:B138"/>
    <mergeCell ref="A143:A146"/>
    <mergeCell ref="A135:A138"/>
    <mergeCell ref="B95:B98"/>
    <mergeCell ref="A131:A134"/>
    <mergeCell ref="B131:B134"/>
    <mergeCell ref="B103:B106"/>
    <mergeCell ref="B107:B110"/>
    <mergeCell ref="A127:A130"/>
    <mergeCell ref="A95:A98"/>
    <mergeCell ref="B127:B130"/>
    <mergeCell ref="A87:A90"/>
    <mergeCell ref="B79:B82"/>
    <mergeCell ref="A151:A154"/>
    <mergeCell ref="B147:B150"/>
    <mergeCell ref="B151:B154"/>
    <mergeCell ref="A147:A150"/>
    <mergeCell ref="B143:B146"/>
    <mergeCell ref="A139:A142"/>
    <mergeCell ref="B139:B142"/>
    <mergeCell ref="H20:J20"/>
    <mergeCell ref="A75:A78"/>
    <mergeCell ref="B75:B78"/>
    <mergeCell ref="H26:J26"/>
    <mergeCell ref="A29:L29"/>
    <mergeCell ref="L32:L33"/>
    <mergeCell ref="H32:H33"/>
    <mergeCell ref="H31:L31"/>
    <mergeCell ref="B51:B54"/>
    <mergeCell ref="B63:B66"/>
  </mergeCells>
  <printOptions horizontalCentered="1"/>
  <pageMargins left="0.1968503937007874" right="0.1968503937007874" top="1.1811023622047245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Bogomazuk</dc:creator>
  <cp:keywords/>
  <dc:description/>
  <cp:lastModifiedBy>Writetype</cp:lastModifiedBy>
  <cp:lastPrinted>2017-11-13T05:10:59Z</cp:lastPrinted>
  <dcterms:created xsi:type="dcterms:W3CDTF">2013-07-03T07:55:25Z</dcterms:created>
  <dcterms:modified xsi:type="dcterms:W3CDTF">2017-11-16T09:17:56Z</dcterms:modified>
  <cp:category/>
  <cp:version/>
  <cp:contentType/>
  <cp:contentStatus/>
</cp:coreProperties>
</file>