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</sheets>
  <definedNames>
    <definedName name="_xlnm.Print_Titles" localSheetId="1">'прил 2'!$13:$15</definedName>
    <definedName name="_xlnm.Print_Titles" localSheetId="2">'прил 3'!$12:$14</definedName>
    <definedName name="_xlnm.Print_Titles" localSheetId="3">'прил 4'!$14:$16</definedName>
    <definedName name="_xlnm.Print_Titles" localSheetId="4">'прил 5'!$17:$19</definedName>
  </definedNames>
  <calcPr fullCalcOnLoad="1"/>
</workbook>
</file>

<file path=xl/sharedStrings.xml><?xml version="1.0" encoding="utf-8"?>
<sst xmlns="http://schemas.openxmlformats.org/spreadsheetml/2006/main" count="7419" uniqueCount="894">
  <si>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</si>
  <si>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</si>
  <si>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</si>
  <si>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</si>
  <si>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Средства на повышение оплаты труда отдельным категориям работников молодежной сферы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</si>
  <si>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</si>
  <si>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</si>
  <si>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</si>
  <si>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</si>
  <si>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</si>
  <si>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</si>
  <si>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</si>
  <si>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</si>
  <si>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</si>
  <si>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</si>
  <si>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0630051460</t>
  </si>
  <si>
    <t>Государственная поддержка муниципальных учреждений культуры за счет средств федерального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</si>
  <si>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0630051470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</si>
  <si>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</si>
  <si>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0630051480</t>
  </si>
  <si>
    <t>Софинансирование расходов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районного бюджета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</si>
  <si>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06300L1460</t>
  </si>
  <si>
    <t>Премии и гранты</t>
  </si>
  <si>
    <t>350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</si>
  <si>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</si>
  <si>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</si>
  <si>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</si>
  <si>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</si>
  <si>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</si>
  <si>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</si>
  <si>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</si>
  <si>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</si>
  <si>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</si>
  <si>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1050073980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</si>
  <si>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</si>
  <si>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10500S3980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</si>
  <si>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</si>
  <si>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</si>
  <si>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</si>
  <si>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013007397Д</t>
  </si>
  <si>
    <t>01300S397Г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</si>
  <si>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</si>
  <si>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01300S397Д</t>
  </si>
  <si>
    <t>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комплекса"Готов к труду и обороне" (ГТО) в рамках подпрограммы "Развитие дошкольного, общего и дополнительного образования" муниципальной программы "Развитие образования"</t>
  </si>
  <si>
    <t>0110074040</t>
  </si>
  <si>
    <t>Софинансирование расходов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комплекса"Готов к труду и обороне" (ГТО)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</si>
  <si>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01100S4040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</si>
  <si>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</si>
  <si>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</si>
  <si>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</si>
  <si>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</si>
  <si>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</si>
  <si>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</si>
  <si>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</si>
  <si>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9420010990</t>
  </si>
  <si>
    <t>Обеспечение беспрепятственного доступа к муниципальным учреждениям социальной инфраструктуры (устройство внешних пандусов, путей движения, входных групп, приобретение и установка подъемных устройств, замена лифтов, в том числе проведение необходимых согласований, обустройство или оказание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непрограммных расходов органов местного самоуправления</t>
  </si>
  <si>
    <t>942001099А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</si>
  <si>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непрограммных расходов органов местного самоуправления</t>
  </si>
  <si>
    <t>9420050270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</si>
  <si>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</si>
  <si>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</si>
  <si>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</si>
  <si>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</si>
  <si>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от 24.12.2015 № 3-28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</si>
  <si>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</si>
  <si>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</si>
  <si>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</si>
  <si>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квартир</t>
  </si>
  <si>
    <t>Доходы от продажи квартир, находящихся в собственности муниципальных районов</t>
  </si>
  <si>
    <t>48.1</t>
  </si>
  <si>
    <t>48.2</t>
  </si>
  <si>
    <t>48.3</t>
  </si>
  <si>
    <t>Денежные взыскания (штрафы) за нарушение законодательства в области охраны окружающей среды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</si>
  <si>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</si>
  <si>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</si>
  <si>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009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</si>
  <si>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</si>
  <si>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207</t>
  </si>
  <si>
    <t>Субсидии бюджетам муниципальных районов на реализацию  мероприятий государственной программы Российской Федерации "Доступная среда" на 2011-2020 годы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</si>
  <si>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</si>
  <si>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</si>
  <si>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121</t>
  </si>
  <si>
    <t>Субвенции бюджетам муниципальных районов на выполнение государственных полномочий по подготовке и проведению всероссийской сельскохозяйственной переписи 2016 года</t>
  </si>
  <si>
    <t>Государственная поддержка муниципальных учреждений культуры, находящихся на территриях сельских поселений</t>
  </si>
  <si>
    <t>053</t>
  </si>
  <si>
    <t>Государственная поддержка лучших работников муниципальных учреждений культуры, находящихся на территриях сельских поселений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</si>
  <si>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</si>
  <si>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</si>
  <si>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</si>
  <si>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</si>
  <si>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44.3</t>
  </si>
  <si>
    <t>48.4</t>
  </si>
  <si>
    <t>48.5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</si>
  <si>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</si>
  <si>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</si>
  <si>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</si>
  <si>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</si>
  <si>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</si>
  <si>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</si>
  <si>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</si>
  <si>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</si>
  <si>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</si>
  <si>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</si>
  <si>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</si>
  <si>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</si>
  <si>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</si>
  <si>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</si>
  <si>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</si>
  <si>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</si>
  <si>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</si>
  <si>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</si>
  <si>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</si>
  <si>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</si>
  <si>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</si>
  <si>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</si>
  <si>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</si>
  <si>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</si>
  <si>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</si>
  <si>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</si>
  <si>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942007393А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</si>
  <si>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</si>
  <si>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942007393Б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</si>
  <si>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непрограммных расходов органов местного самоуправления</t>
  </si>
  <si>
    <t>9420074920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</si>
  <si>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</si>
  <si>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</si>
  <si>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</si>
  <si>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</si>
  <si>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</si>
  <si>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</si>
  <si>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</si>
  <si>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</si>
  <si>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</si>
  <si>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</si>
  <si>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</si>
  <si>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</si>
  <si>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</si>
  <si>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</si>
  <si>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</si>
  <si>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</si>
  <si>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</si>
  <si>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</si>
  <si>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</si>
  <si>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</si>
  <si>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</si>
  <si>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</si>
  <si>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</si>
  <si>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</si>
  <si>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06100S4880</t>
  </si>
  <si>
    <t>0630000000</t>
  </si>
  <si>
    <t>0630083830</t>
  </si>
  <si>
    <t>0630083840</t>
  </si>
  <si>
    <t>0630083850</t>
  </si>
  <si>
    <t>0630083860</t>
  </si>
  <si>
    <t>0630083870</t>
  </si>
  <si>
    <t>0630083880</t>
  </si>
  <si>
    <t>0620000000</t>
  </si>
  <si>
    <t>0620083760</t>
  </si>
  <si>
    <t>12200L0183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</si>
  <si>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</si>
  <si>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</si>
  <si>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</si>
  <si>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</si>
  <si>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</si>
  <si>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</si>
  <si>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</si>
  <si>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</si>
  <si>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</si>
  <si>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</si>
  <si>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</si>
  <si>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</si>
  <si>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</si>
  <si>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</si>
  <si>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</si>
  <si>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</si>
  <si>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</si>
  <si>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</si>
  <si>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</si>
  <si>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1050084650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</si>
  <si>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</si>
  <si>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</si>
  <si>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</si>
  <si>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</si>
  <si>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</si>
  <si>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</si>
  <si>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</si>
  <si>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</si>
  <si>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</si>
  <si>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</si>
  <si>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0130081440</t>
  </si>
  <si>
    <t>0150000000</t>
  </si>
  <si>
    <t>0150080010</t>
  </si>
  <si>
    <t>0150080210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</si>
  <si>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</si>
  <si>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</si>
  <si>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0110075660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</si>
  <si>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</si>
  <si>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</si>
  <si>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</si>
  <si>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</si>
  <si>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</si>
  <si>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</si>
  <si>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</si>
  <si>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</si>
  <si>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9420088140</t>
  </si>
  <si>
    <t>9420051180</t>
  </si>
  <si>
    <t>9420075550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</si>
  <si>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</si>
  <si>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</si>
  <si>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</si>
  <si>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</si>
  <si>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</si>
  <si>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</si>
  <si>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</si>
  <si>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</si>
  <si>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0210082010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</si>
  <si>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</si>
  <si>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</si>
  <si>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</si>
  <si>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0220000000</t>
  </si>
  <si>
    <t>0260000000</t>
  </si>
  <si>
    <t>0260075130</t>
  </si>
  <si>
    <t>Ведомственная структура расходов районного бюджета на 2016 год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</si>
  <si>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</si>
  <si>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к краевым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</si>
  <si>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</si>
  <si>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</si>
  <si>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на 2016 год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</si>
  <si>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</si>
  <si>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</si>
  <si>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</si>
  <si>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</si>
  <si>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</si>
  <si>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</si>
  <si>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</si>
  <si>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</si>
  <si>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</si>
  <si>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</si>
  <si>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</si>
  <si>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</si>
  <si>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</si>
  <si>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</si>
  <si>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</si>
  <si>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 xml:space="preserve">                                                                                               к решению Назаровского районного Совета депутатов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</si>
  <si>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</si>
  <si>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</si>
  <si>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</si>
  <si>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</si>
  <si>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</si>
  <si>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</si>
  <si>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</si>
  <si>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</si>
  <si>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</si>
  <si>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</si>
  <si>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</si>
  <si>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</si>
  <si>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</si>
  <si>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</si>
  <si>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</si>
  <si>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</si>
  <si>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</si>
  <si>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Подпрограмма "Обеспечение жильем работников отраслей бюджетной сферы на территории Назаровского района"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</si>
  <si>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</si>
  <si>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</si>
  <si>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</si>
  <si>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</si>
  <si>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</si>
  <si>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</si>
  <si>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530</t>
  </si>
  <si>
    <t>Субвенции</t>
  </si>
  <si>
    <t>Подпрограмма "Социальная поддержка семей, имеющих детей"</t>
  </si>
  <si>
    <t>Налог, взимаемый в связи с применением патентной системы налогообложения</t>
  </si>
  <si>
    <t xml:space="preserve">                                 Приложение 6</t>
  </si>
  <si>
    <t>Управление социальной защиты населения администрации Назаровского района</t>
  </si>
  <si>
    <t>Возврат бюджетных кредитов, предоставленных другим бюджетам  бюджетной системы Российской Федерации в валюте Российской Федерации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</si>
  <si>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</si>
  <si>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</si>
  <si>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</si>
  <si>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</si>
  <si>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</si>
  <si>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</si>
  <si>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</si>
  <si>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</si>
  <si>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</si>
  <si>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</si>
  <si>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</si>
  <si>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</si>
  <si>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</si>
  <si>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</si>
  <si>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</si>
  <si>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</si>
  <si>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</si>
  <si>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</si>
  <si>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</si>
  <si>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</si>
  <si>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</si>
  <si>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</si>
  <si>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</si>
  <si>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</si>
  <si>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</si>
  <si>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</si>
  <si>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2016 год</t>
  </si>
  <si>
    <t xml:space="preserve">                                                                                        к решению Назаровского районного Совета депутатов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</si>
  <si>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</si>
  <si>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</si>
  <si>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</si>
  <si>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</si>
  <si>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</si>
  <si>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</si>
  <si>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</si>
  <si>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</si>
  <si>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</si>
  <si>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</si>
  <si>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</si>
  <si>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</si>
  <si>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</si>
  <si>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</si>
  <si>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</si>
  <si>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</si>
  <si>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</si>
  <si>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</si>
  <si>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</si>
  <si>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</si>
  <si>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</si>
  <si>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</si>
  <si>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</si>
  <si>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</si>
  <si>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</si>
  <si>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</si>
  <si>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</si>
  <si>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Сумма на год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</si>
  <si>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</si>
  <si>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</si>
  <si>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</si>
  <si>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</si>
  <si>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</si>
  <si>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</si>
  <si>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</si>
  <si>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</si>
  <si>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</si>
  <si>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</si>
  <si>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</si>
  <si>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</si>
  <si>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</si>
  <si>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</si>
  <si>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</si>
  <si>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</si>
  <si>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</si>
  <si>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</si>
  <si>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</si>
  <si>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</si>
  <si>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</si>
  <si>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</si>
  <si>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</si>
  <si>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</si>
  <si>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</si>
  <si>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</si>
  <si>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</si>
  <si>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</si>
  <si>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</si>
  <si>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</si>
  <si>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</si>
  <si>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</si>
  <si>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014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</si>
  <si>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</si>
  <si>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7550</t>
  </si>
  <si>
    <t>Реализация пректов подготовки учитилей на вакантные должности в общеобразовательных организациях в рамках подпрограммы "Развитие кадрового потенциала отрасли" государственной программы Красноярского края "Развитие образования"</t>
  </si>
  <si>
    <t>18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</si>
  <si>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</si>
  <si>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</si>
  <si>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</si>
  <si>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</si>
  <si>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</si>
  <si>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                                        Приложение  3</t>
  </si>
  <si>
    <t>Распределение  бюджетных ассигнований по разделам и подразделам  бюджетной классификации расходов бюджетов Российской Федерации на 2016 год                                                                                                                  и плановый период  2017-2018 годов</t>
  </si>
  <si>
    <t>Дорожное хозяйство (дорожные фонды)</t>
  </si>
  <si>
    <t>0409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</si>
  <si>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</si>
  <si>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</si>
  <si>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</si>
  <si>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</si>
  <si>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</si>
  <si>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</si>
  <si>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</si>
  <si>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</si>
  <si>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</si>
  <si>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</si>
  <si>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</si>
  <si>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12100R0550</t>
  </si>
  <si>
    <t>Бюджетные кредиты от других бюджетов бюджетной  системы Российской Федерации в валюте Российской Федерации</t>
  </si>
  <si>
    <t>094 01  03  01  00  00  0000  000</t>
  </si>
  <si>
    <t xml:space="preserve">                                           Приложение  17</t>
  </si>
  <si>
    <t xml:space="preserve">                     Приложение  28</t>
  </si>
  <si>
    <t>оснащение системами с дублирующими световыми устройствами,</t>
  </si>
  <si>
    <t>информационными табло с  тактильной пространственно-рельефной</t>
  </si>
  <si>
    <t>информацией и другим оборудованием)</t>
  </si>
  <si>
    <t xml:space="preserve">на 2016 год </t>
  </si>
  <si>
    <t xml:space="preserve">                     Приложение  24</t>
  </si>
  <si>
    <t xml:space="preserve">                     Приложение   13</t>
  </si>
  <si>
    <t xml:space="preserve">Российской Федерации "Доступная среда" на 2011-2015 годы 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</si>
  <si>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</si>
  <si>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 xml:space="preserve">                                     Приложение 5</t>
  </si>
  <si>
    <t xml:space="preserve">                                           Приложение  6</t>
  </si>
  <si>
    <t>44.1</t>
  </si>
  <si>
    <t>44.2</t>
  </si>
  <si>
    <t xml:space="preserve">                     Приложение  22</t>
  </si>
  <si>
    <t xml:space="preserve">                     Приложение  23</t>
  </si>
  <si>
    <t>дорожной разметки на автомобильных дорогах общего пользования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</si>
  <si>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</si>
  <si>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</si>
  <si>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</si>
  <si>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</si>
  <si>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</si>
  <si>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</si>
  <si>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</si>
  <si>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</si>
  <si>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</si>
  <si>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</si>
  <si>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</si>
  <si>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</si>
  <si>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</si>
  <si>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</si>
  <si>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</si>
  <si>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Софинансирование к федеральным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</si>
  <si>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</si>
  <si>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</si>
  <si>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</si>
  <si>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</si>
  <si>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</si>
  <si>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Расходы на выплаты персоналу бюджетных учреждений библиотечной системы за счет средств районного бюджета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</si>
  <si>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</si>
  <si>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</si>
  <si>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Cофинансирование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</si>
  <si>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</si>
  <si>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</si>
  <si>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</si>
  <si>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</si>
  <si>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</si>
  <si>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9410075520</t>
  </si>
  <si>
    <t>9410076040</t>
  </si>
  <si>
    <t>9410080210</t>
  </si>
  <si>
    <t>9410051200</t>
  </si>
  <si>
    <t>9410088060</t>
  </si>
  <si>
    <t>0410083590</t>
  </si>
  <si>
    <t>1200000000</t>
  </si>
  <si>
    <t>1210000000</t>
  </si>
  <si>
    <t>1230000000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</si>
  <si>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</si>
  <si>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</si>
  <si>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0410083580</t>
  </si>
  <si>
    <t>1000000000</t>
  </si>
  <si>
    <t>1050000000</t>
  </si>
  <si>
    <t>1050084660</t>
  </si>
  <si>
    <t>0500000000</t>
  </si>
  <si>
    <t>0550000000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</si>
  <si>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</si>
  <si>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</si>
  <si>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0900000000</t>
  </si>
  <si>
    <t>0950000000</t>
  </si>
  <si>
    <t>0950084560</t>
  </si>
  <si>
    <t>1220000000</t>
  </si>
  <si>
    <t>1220075180</t>
  </si>
  <si>
    <t>1300000000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</si>
  <si>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</si>
  <si>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</si>
  <si>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</si>
  <si>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</si>
  <si>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</si>
  <si>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</si>
  <si>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</si>
  <si>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</si>
  <si>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</si>
  <si>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</si>
  <si>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1320000000</t>
  </si>
  <si>
    <t>0310000000</t>
  </si>
  <si>
    <t>0310083030</t>
  </si>
  <si>
    <t>0310083040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</si>
  <si>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</si>
  <si>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</si>
  <si>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</si>
  <si>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</si>
  <si>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</si>
  <si>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</si>
  <si>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</si>
  <si>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</si>
  <si>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в том числе: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</si>
  <si>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</si>
  <si>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</si>
  <si>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</si>
  <si>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</si>
  <si>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</si>
  <si>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</si>
  <si>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</si>
  <si>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за счет средств федерального бюджета</t>
  </si>
  <si>
    <t xml:space="preserve">                     Приложение  25</t>
  </si>
  <si>
    <t xml:space="preserve"> на обустройство пешеходных переходов и нанесение </t>
  </si>
  <si>
    <t xml:space="preserve">на мероприятия государственной программы </t>
  </si>
  <si>
    <t xml:space="preserve"> на обеспечение беспрепятственного доступа к муниципальным учреждениям</t>
  </si>
  <si>
    <t xml:space="preserve"> социальной инфраструктуры (устройство внешних пандусов, путей движения,</t>
  </si>
  <si>
    <t>входных групп, приобретение и установка подъемных устройств</t>
  </si>
  <si>
    <t xml:space="preserve"> замена лифтов, в том числе проведение необходимых согласований</t>
  </si>
  <si>
    <t>обустройство или оказание услуг, санитарно-гигиенических помещений,</t>
  </si>
  <si>
    <t xml:space="preserve"> прилегающих территорий, парковочных мест для инвалидов,</t>
  </si>
  <si>
    <t>на капитальный ремонт и ремонт автомобильных дорог</t>
  </si>
  <si>
    <t>Межбюджетные трансферты  на текущий и капитальный ремонт зданий и помещений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 на 2016 год</t>
  </si>
  <si>
    <t xml:space="preserve"> на улучшение материально- технической базы</t>
  </si>
  <si>
    <t>муниципальных учреждений культуры</t>
  </si>
  <si>
    <t xml:space="preserve">                     Приложение  26</t>
  </si>
  <si>
    <t>на обеспечение первичных мер пожарной безопасности</t>
  </si>
  <si>
    <t>на государственную поддержку муниципальных учреждений культуры</t>
  </si>
  <si>
    <t xml:space="preserve">                     Приложение   16</t>
  </si>
  <si>
    <t>уровень заработной платы работников бюджетной сферы</t>
  </si>
  <si>
    <t xml:space="preserve">не ниже размера минимальной заработной платы </t>
  </si>
  <si>
    <t>(минимального размера оплаты труда)</t>
  </si>
  <si>
    <t xml:space="preserve">                     Приложение  27</t>
  </si>
  <si>
    <t xml:space="preserve">                                           Приложение  29</t>
  </si>
  <si>
    <t xml:space="preserve"> на региональные выплаты, обеспечивающие</t>
  </si>
  <si>
    <t xml:space="preserve">                     Приложение  15</t>
  </si>
  <si>
    <t xml:space="preserve"> по обеспечению сбалансированности бюджетов  поселений  </t>
  </si>
  <si>
    <t xml:space="preserve">                     Приложение  7</t>
  </si>
  <si>
    <t xml:space="preserve">                                           Приложение  8</t>
  </si>
  <si>
    <t xml:space="preserve">                                           Приложение  9</t>
  </si>
  <si>
    <t xml:space="preserve">                     Приложение  11</t>
  </si>
  <si>
    <t xml:space="preserve">                     Приложение   17</t>
  </si>
  <si>
    <t xml:space="preserve">на государственную поддержку лучших работников муниципальных </t>
  </si>
  <si>
    <t>учреждений культуры, находящихся на территориях сельских поселений</t>
  </si>
  <si>
    <t xml:space="preserve">                     Приложение   18</t>
  </si>
  <si>
    <t xml:space="preserve">                     Приложение  30</t>
  </si>
  <si>
    <t xml:space="preserve">                                                                                       от 24.12.2015г.  №  3-28</t>
  </si>
  <si>
    <t>на реализацию проектов по благоустройству территорий поселений</t>
  </si>
  <si>
    <t xml:space="preserve">                                                                                                                                                    Приложение     19</t>
  </si>
  <si>
    <t xml:space="preserve">                                                                                     к решению Назаровского  районного Совета депутатов </t>
  </si>
  <si>
    <t>Программа муниципальных внутренних заимствований Назаровского района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</si>
  <si>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</si>
  <si>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</si>
  <si>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</si>
  <si>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</si>
  <si>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</si>
  <si>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</si>
  <si>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</si>
  <si>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</si>
  <si>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</si>
  <si>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 xml:space="preserve">                     Приложение   19</t>
  </si>
  <si>
    <t xml:space="preserve">                     Приложение   14</t>
  </si>
  <si>
    <t xml:space="preserve">                     Приложение  12</t>
  </si>
  <si>
    <t xml:space="preserve">                                                                                                                                                    Приложение     10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</si>
  <si>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</si>
  <si>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</si>
  <si>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</si>
  <si>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</si>
  <si>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</si>
  <si>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</si>
  <si>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</si>
  <si>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</si>
  <si>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</si>
  <si>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</si>
  <si>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</si>
  <si>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</si>
  <si>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</si>
  <si>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</si>
  <si>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0003</t>
  </si>
  <si>
    <t>003</t>
  </si>
  <si>
    <t>999</t>
  </si>
  <si>
    <t>007</t>
  </si>
  <si>
    <t>024</t>
  </si>
  <si>
    <t>029</t>
  </si>
  <si>
    <t>119</t>
  </si>
  <si>
    <t>025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</si>
  <si>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</si>
  <si>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</si>
  <si>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</si>
  <si>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Подпрограмма "Повышение качества жизни отдельных категорий граждан, степени их социальной защищенности"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</si>
  <si>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</si>
  <si>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</si>
  <si>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</si>
  <si>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</si>
  <si>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</si>
  <si>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</si>
  <si>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</si>
  <si>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</si>
  <si>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</si>
  <si>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</si>
  <si>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</si>
  <si>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</si>
  <si>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</si>
  <si>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</si>
  <si>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</si>
  <si>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</si>
  <si>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Комплектование книжных фондов муниципальных библиотек за счет средств федерального бюджета в рамках подпрограммы "Сохранение культурного наследия" муниципальной программы "Развитие культуры"</t>
  </si>
  <si>
    <t>0610051440</t>
  </si>
  <si>
    <t>06100L1440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</si>
  <si>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</si>
  <si>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</si>
  <si>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</si>
  <si>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</si>
  <si>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</si>
  <si>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</si>
  <si>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Тыс. руб.</t>
  </si>
  <si>
    <t>Возврат бюджетных кредитов, предоставленные внутри страны в валюте Российской Федерации</t>
  </si>
  <si>
    <t>9410010210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</si>
  <si>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</si>
  <si>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органов местного самоуправления</t>
  </si>
  <si>
    <t>9410053910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</si>
  <si>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</si>
  <si>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1210050550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</si>
  <si>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</si>
  <si>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0950076070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</si>
  <si>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</si>
  <si>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</si>
  <si>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Актуализация документов территориального планирования и градостроительного зонирования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</si>
  <si>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1330075910</t>
  </si>
  <si>
    <t>Cофинансирование расходов на актуализацию документов территориального планирования и градостроительного зонирования за счет средств районного бюджета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</si>
  <si>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13300S5910</t>
  </si>
  <si>
    <t>1350000000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</si>
  <si>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</si>
  <si>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</si>
  <si>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Межевание земельных участков для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</si>
  <si>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1320085230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</si>
  <si>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</si>
  <si>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</si>
  <si>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</si>
  <si>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</si>
  <si>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Ликвидация несанкционированных свалок в рамках непрограммных  расходов органов местного самоуправления</t>
  </si>
  <si>
    <t>9410088090</t>
  </si>
  <si>
    <t xml:space="preserve">                                                                                                                            от  24.12. 2015г. №   3-28</t>
  </si>
  <si>
    <t xml:space="preserve">                                                                                                                     от 24.12. 2015 г.  №  3-28</t>
  </si>
  <si>
    <t xml:space="preserve">                      от 24.12.2015 г.     № 3-28</t>
  </si>
  <si>
    <t xml:space="preserve">                                                                                       от  24.12.2015г.  № 3-28</t>
  </si>
  <si>
    <t xml:space="preserve">                                                                                       от 24.12.2015г.  №   3-28</t>
  </si>
  <si>
    <t xml:space="preserve">                                                                                       от 24.12. 2015г.  №  3-28</t>
  </si>
  <si>
    <t>Красноярского края на 2016 год</t>
  </si>
  <si>
    <t>Сумма         на год</t>
  </si>
  <si>
    <t>общего пользования местного значения за счет средств дорожного фонда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</si>
  <si>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</si>
  <si>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</si>
  <si>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</si>
  <si>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</si>
  <si>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</si>
  <si>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</si>
  <si>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</si>
  <si>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</si>
  <si>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</si>
  <si>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Плата за выбросы загрязняющих веществ в атмосферный воздух передвижными объектами </t>
  </si>
  <si>
    <t>14</t>
  </si>
  <si>
    <t>ДОХОДЫ ОТ ПРОДАЖИ МАТЕРИАЛЬНЫХ И НЕМАТЕРИАЛЬНЫХ АКТИВОВ</t>
  </si>
  <si>
    <t>052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</si>
  <si>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</si>
  <si>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</si>
  <si>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</si>
  <si>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</si>
  <si>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</si>
  <si>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17</t>
  </si>
  <si>
    <t>180</t>
  </si>
  <si>
    <t>ПРОЧИЕ НЕНАЛОГОВЫЕ ДОХОДЫ</t>
  </si>
  <si>
    <t>Прочие неналоговые доходы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</si>
  <si>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</si>
  <si>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</si>
  <si>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58.1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</si>
  <si>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</si>
  <si>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58.2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</si>
  <si>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</si>
  <si>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58.3</t>
  </si>
  <si>
    <t>58.4</t>
  </si>
  <si>
    <t>115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</si>
  <si>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</si>
  <si>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</si>
  <si>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</si>
  <si>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</si>
  <si>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Прочие неналоговые доходы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</si>
  <si>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</si>
  <si>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</si>
  <si>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</si>
  <si>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</si>
  <si>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</si>
  <si>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</si>
  <si>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</si>
  <si>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</si>
  <si>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</si>
  <si>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</si>
  <si>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</si>
  <si>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</si>
  <si>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</si>
  <si>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</si>
  <si>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</si>
  <si>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</si>
  <si>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</si>
  <si>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</si>
  <si>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</si>
  <si>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</si>
  <si>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</si>
  <si>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</si>
  <si>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</si>
  <si>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</si>
  <si>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</si>
  <si>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</si>
  <si>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</si>
  <si>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</si>
  <si>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</si>
  <si>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</si>
  <si>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</si>
  <si>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</si>
  <si>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</si>
  <si>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</si>
  <si>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</si>
  <si>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</si>
  <si>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</si>
  <si>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</si>
  <si>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</si>
  <si>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</si>
  <si>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</si>
  <si>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</si>
  <si>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</si>
  <si>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</si>
  <si>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</si>
  <si>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</si>
  <si>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</si>
  <si>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</si>
  <si>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</si>
  <si>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</si>
  <si>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</si>
  <si>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</si>
  <si>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</si>
  <si>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</si>
  <si>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на 2016 год и плановый период 2017-2018 годов</t>
  </si>
  <si>
    <t>2018 год</t>
  </si>
  <si>
    <t xml:space="preserve">                                           Приложение  12</t>
  </si>
  <si>
    <t xml:space="preserve">                                           Приложение  18</t>
  </si>
  <si>
    <t>на 2016 год и плановый период 2017 год</t>
  </si>
  <si>
    <t>Доходы районного бюджета на 2016 год и плановый период 2017-2018 годов</t>
  </si>
  <si>
    <t>Доходы 
районного
бюджета 
2018 года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</si>
  <si>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</si>
  <si>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</si>
  <si>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</si>
  <si>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</si>
  <si>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</si>
  <si>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8000</t>
  </si>
  <si>
    <t>Иные выплаты населению</t>
  </si>
  <si>
    <t>360</t>
  </si>
  <si>
    <t>Раздел, подраздел</t>
  </si>
  <si>
    <t>Сумма на 2016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</si>
  <si>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</si>
  <si>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</si>
  <si>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0105</t>
  </si>
  <si>
    <t>Водное хозяйство</t>
  </si>
  <si>
    <t>0406</t>
  </si>
  <si>
    <t>ВСЕГО:</t>
  </si>
  <si>
    <t xml:space="preserve">                                                                                                                                                                           Приложение 5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</si>
  <si>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</si>
  <si>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</si>
  <si>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</si>
  <si>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тыс.руб.</t>
  </si>
  <si>
    <t xml:space="preserve">                                 Приложение 4</t>
  </si>
  <si>
    <t>Сумма          на 2016 год</t>
  </si>
  <si>
    <t>Сумма        на 2017 год</t>
  </si>
  <si>
    <t>Сумма         на 2018 год</t>
  </si>
  <si>
    <t>Сумма       на 2016год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</si>
  <si>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</si>
  <si>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</si>
  <si>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</si>
  <si>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</si>
  <si>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</si>
  <si>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</si>
  <si>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</si>
  <si>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Условно-утверждаемые расходы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</si>
  <si>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</si>
  <si>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</si>
  <si>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</si>
  <si>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</si>
  <si>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</si>
  <si>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</si>
  <si>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</si>
  <si>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</si>
  <si>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</si>
  <si>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</si>
  <si>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</si>
  <si>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</si>
  <si>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</si>
  <si>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</si>
  <si>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</si>
  <si>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/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</si>
  <si>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</si>
  <si>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</si>
  <si>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</si>
  <si>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</si>
  <si>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</si>
  <si>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</si>
  <si>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</si>
  <si>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</si>
  <si>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094 01  03  01  00  05  0000  710</t>
  </si>
  <si>
    <t>094 01  03  01  00  05  0000  810</t>
  </si>
  <si>
    <t>2017 год</t>
  </si>
  <si>
    <t>Тыс.руб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</si>
  <si>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</si>
  <si>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</si>
  <si>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Муниципальная программа "Система социальной защиты населения Назаровского района"</t>
  </si>
  <si>
    <t xml:space="preserve">                                     Приложение 8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</si>
  <si>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</si>
  <si>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</si>
  <si>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2016 года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</si>
  <si>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</si>
  <si>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</si>
  <si>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</si>
  <si>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</si>
  <si>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</si>
  <si>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</si>
  <si>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</si>
  <si>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</si>
  <si>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</si>
  <si>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</si>
  <si>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</si>
  <si>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</si>
  <si>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</si>
  <si>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</si>
  <si>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</si>
  <si>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</si>
  <si>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</si>
  <si>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</si>
  <si>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</si>
  <si>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</si>
  <si>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</si>
  <si>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</si>
  <si>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</si>
  <si>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</si>
  <si>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</si>
  <si>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1100000000</t>
  </si>
  <si>
    <t>1150000000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</si>
  <si>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</si>
  <si>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</si>
  <si>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</si>
  <si>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</si>
  <si>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</si>
  <si>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</si>
  <si>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</si>
  <si>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Наименование  кода группы, подгруппы, статьи, вида источника  финансирования дефицита бюджета ,кода классификации операций сектора  государственного управления, относящихся  к источникам  финансирования дефицитов бюджетов Российской Федерации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</si>
  <si>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</si>
  <si>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</si>
  <si>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</si>
  <si>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</si>
  <si>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</si>
  <si>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</si>
  <si>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</si>
  <si>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</si>
  <si>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</si>
  <si>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</si>
  <si>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</si>
  <si>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</si>
  <si>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</si>
  <si>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</si>
  <si>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</si>
  <si>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</si>
  <si>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</si>
  <si>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</si>
  <si>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</si>
  <si>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</si>
  <si>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</si>
  <si>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</si>
  <si>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</si>
  <si>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</si>
  <si>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</si>
  <si>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</si>
  <si>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</si>
  <si>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</si>
  <si>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</si>
  <si>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</si>
  <si>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</si>
  <si>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</si>
  <si>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</si>
  <si>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</si>
  <si>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</si>
  <si>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</si>
  <si>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</si>
  <si>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</si>
  <si>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</si>
  <si>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</si>
  <si>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</si>
  <si>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</si>
  <si>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</si>
  <si>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</si>
  <si>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</si>
  <si>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</si>
  <si>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</si>
  <si>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</si>
  <si>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</si>
  <si>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</si>
  <si>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 xml:space="preserve">                                                                                                                            от  22.12. 2016г. №  13-79</t>
  </si>
  <si>
    <t xml:space="preserve">                                                                                                                     от 22.12.2016 г.  №  13-79</t>
  </si>
  <si>
    <t>от 22.12.2016 № 13-79</t>
  </si>
  <si>
    <t>от 22.12.2016г.  №  13-79</t>
  </si>
  <si>
    <t xml:space="preserve">                                                                                       от  22.12.2016г.  № 13-79</t>
  </si>
  <si>
    <t xml:space="preserve">                                                                                       от 22.12. 2016г.  №  13-79</t>
  </si>
  <si>
    <t xml:space="preserve">                                                                                       от 22.12.2016г.  №   13-79</t>
  </si>
  <si>
    <t xml:space="preserve">                                                                                       от  22.12.2016г.  №  13-79</t>
  </si>
  <si>
    <t xml:space="preserve">                                                                                       от 22.12.2016г.  №  13-79</t>
  </si>
  <si>
    <t xml:space="preserve">                                                                                       от 22.12.2016г.  № 13-79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</si>
</sst>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\-#,##0;#,##0"/>
    <numFmt numFmtId="170" formatCode="#,##0.0;\-#,##0.0;#,##0.0"/>
    <numFmt numFmtId="171" formatCode="#,##0.00;\-#,##0.00;#,##0.00"/>
    <numFmt numFmtId="172" formatCode="#,##0.0;\-#,##0.0;\ "/>
    <numFmt numFmtId="173" formatCode="#,##0.0"/>
    <numFmt numFmtId="174" formatCode="0.000"/>
    <numFmt numFmtId="175" formatCode="?"/>
  </numFmts>
  <fonts count="6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0"/>
      <name val="TimesNewRomanPSM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Arial"/>
      <family val="2"/>
    </font>
    <font>
      <vertAlign val="superscript"/>
      <sz val="9"/>
      <name val="Times New Roman"/>
      <family val="1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73" fontId="10" fillId="0" borderId="10" xfId="0" applyNumberFormat="1" applyFont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top" wrapText="1"/>
    </xf>
    <xf numFmtId="0" fontId="18" fillId="0" borderId="0" xfId="0" applyFont="1" applyAlignment="1">
      <alignment horizontal="justify" vertical="top" wrapText="1"/>
    </xf>
    <xf numFmtId="2" fontId="12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164" fontId="3" fillId="33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19" fillId="0" borderId="0" xfId="0" applyFont="1" applyFill="1" applyAlignment="1" quotePrefix="1">
      <alignment horizontal="left" wrapText="1"/>
    </xf>
    <xf numFmtId="49" fontId="19" fillId="0" borderId="0" xfId="0" applyNumberFormat="1" applyFont="1" applyAlignment="1" quotePrefix="1">
      <alignment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173" fontId="13" fillId="0" borderId="10" xfId="0" applyNumberFormat="1" applyFont="1" applyFill="1" applyBorder="1" applyAlignment="1">
      <alignment vertical="top"/>
    </xf>
    <xf numFmtId="173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justify" vertical="top" wrapText="1"/>
    </xf>
    <xf numFmtId="0" fontId="12" fillId="33" borderId="0" xfId="0" applyFont="1" applyFill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 wrapText="1"/>
      <protection/>
    </xf>
    <xf numFmtId="173" fontId="21" fillId="0" borderId="10" xfId="0" applyNumberFormat="1" applyFont="1" applyBorder="1" applyAlignment="1" applyProtection="1">
      <alignment horizontal="right" wrapText="1"/>
      <protection/>
    </xf>
    <xf numFmtId="1" fontId="21" fillId="0" borderId="10" xfId="0" applyNumberFormat="1" applyFont="1" applyBorder="1" applyAlignment="1">
      <alignment horizontal="center"/>
    </xf>
    <xf numFmtId="175" fontId="21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173" fontId="23" fillId="0" borderId="10" xfId="0" applyNumberFormat="1" applyFont="1" applyBorder="1" applyAlignment="1" applyProtection="1">
      <alignment horizontal="right" wrapText="1"/>
      <protection/>
    </xf>
    <xf numFmtId="1" fontId="21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 quotePrefix="1">
      <alignment horizontal="left" wrapText="1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14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wrapText="1"/>
    </xf>
    <xf numFmtId="170" fontId="12" fillId="0" borderId="10" xfId="0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horizontal="center" vertical="top"/>
    </xf>
    <xf numFmtId="175" fontId="12" fillId="0" borderId="13" xfId="0" applyNumberFormat="1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2" fontId="27" fillId="0" borderId="0" xfId="0" applyNumberFormat="1" applyFont="1" applyAlignment="1">
      <alignment/>
    </xf>
    <xf numFmtId="2" fontId="22" fillId="0" borderId="0" xfId="0" applyNumberFormat="1" applyFont="1" applyFill="1" applyBorder="1" applyAlignment="1">
      <alignment horizontal="center" wrapText="1"/>
    </xf>
    <xf numFmtId="2" fontId="27" fillId="0" borderId="10" xfId="0" applyNumberFormat="1" applyFont="1" applyBorder="1" applyAlignment="1">
      <alignment/>
    </xf>
    <xf numFmtId="173" fontId="27" fillId="0" borderId="10" xfId="0" applyNumberFormat="1" applyFont="1" applyBorder="1" applyAlignment="1">
      <alignment/>
    </xf>
    <xf numFmtId="49" fontId="22" fillId="0" borderId="10" xfId="0" applyNumberFormat="1" applyFont="1" applyBorder="1" applyAlignment="1" applyProtection="1">
      <alignment horizontal="left" wrapText="1"/>
      <protection/>
    </xf>
    <xf numFmtId="49" fontId="22" fillId="0" borderId="10" xfId="0" applyNumberFormat="1" applyFont="1" applyBorder="1" applyAlignment="1" applyProtection="1">
      <alignment horizontal="center" wrapText="1"/>
      <protection/>
    </xf>
    <xf numFmtId="173" fontId="22" fillId="0" borderId="10" xfId="0" applyNumberFormat="1" applyFont="1" applyBorder="1" applyAlignment="1" applyProtection="1">
      <alignment horizontal="right" wrapText="1"/>
      <protection/>
    </xf>
    <xf numFmtId="49" fontId="21" fillId="0" borderId="14" xfId="0" applyNumberFormat="1" applyFont="1" applyBorder="1" applyAlignment="1" applyProtection="1">
      <alignment horizontal="left" wrapText="1"/>
      <protection/>
    </xf>
    <xf numFmtId="49" fontId="21" fillId="0" borderId="14" xfId="0" applyNumberFormat="1" applyFont="1" applyBorder="1" applyAlignment="1" applyProtection="1">
      <alignment horizontal="center" wrapText="1"/>
      <protection/>
    </xf>
    <xf numFmtId="173" fontId="21" fillId="0" borderId="14" xfId="0" applyNumberFormat="1" applyFont="1" applyBorder="1" applyAlignment="1" applyProtection="1">
      <alignment horizontal="right" wrapText="1"/>
      <protection/>
    </xf>
    <xf numFmtId="1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horizontal="right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1" fontId="22" fillId="0" borderId="10" xfId="0" applyNumberFormat="1" applyFont="1" applyBorder="1" applyAlignment="1" applyProtection="1">
      <alignment horizontal="center" wrapText="1"/>
      <protection/>
    </xf>
    <xf numFmtId="2" fontId="2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0" fillId="33" borderId="15" xfId="0" applyFont="1" applyFill="1" applyBorder="1" applyAlignment="1">
      <alignment vertical="top" wrapText="1"/>
    </xf>
    <xf numFmtId="173" fontId="3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vertical="top" wrapText="1"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2" fontId="23" fillId="0" borderId="10" xfId="0" applyNumberFormat="1" applyFont="1" applyBorder="1" applyAlignment="1">
      <alignment wrapText="1"/>
    </xf>
    <xf numFmtId="49" fontId="23" fillId="0" borderId="10" xfId="0" applyNumberFormat="1" applyFont="1" applyBorder="1" applyAlignment="1" applyProtection="1">
      <alignment horizontal="left"/>
      <protection/>
    </xf>
    <xf numFmtId="49" fontId="23" fillId="0" borderId="10" xfId="0" applyNumberFormat="1" applyFont="1" applyBorder="1" applyAlignment="1" applyProtection="1">
      <alignment horizontal="center"/>
      <protection/>
    </xf>
    <xf numFmtId="173" fontId="23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173" fontId="23" fillId="0" borderId="10" xfId="0" applyNumberFormat="1" applyFont="1" applyBorder="1" applyAlignment="1" applyProtection="1">
      <alignment horizontal="right" vertical="top" wrapText="1"/>
      <protection/>
    </xf>
    <xf numFmtId="1" fontId="27" fillId="0" borderId="10" xfId="0" applyNumberFormat="1" applyFont="1" applyBorder="1" applyAlignment="1" applyProtection="1">
      <alignment horizontal="center" vertical="top" wrapText="1"/>
      <protection/>
    </xf>
    <xf numFmtId="49" fontId="27" fillId="0" borderId="10" xfId="0" applyNumberFormat="1" applyFont="1" applyBorder="1" applyAlignment="1" applyProtection="1">
      <alignment horizontal="left" vertical="top" wrapText="1"/>
      <protection/>
    </xf>
    <xf numFmtId="49" fontId="27" fillId="0" borderId="10" xfId="0" applyNumberFormat="1" applyFont="1" applyBorder="1" applyAlignment="1" applyProtection="1">
      <alignment horizontal="center" vertical="top" wrapText="1"/>
      <protection/>
    </xf>
    <xf numFmtId="173" fontId="27" fillId="0" borderId="10" xfId="0" applyNumberFormat="1" applyFont="1" applyBorder="1" applyAlignment="1" applyProtection="1">
      <alignment horizontal="right" vertical="top" wrapText="1"/>
      <protection/>
    </xf>
    <xf numFmtId="1" fontId="23" fillId="0" borderId="10" xfId="0" applyNumberFormat="1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22" fillId="0" borderId="10" xfId="0" applyNumberFormat="1" applyFont="1" applyBorder="1" applyAlignment="1" applyProtection="1">
      <alignment horizontal="left" wrapText="1"/>
      <protection/>
    </xf>
    <xf numFmtId="2" fontId="22" fillId="0" borderId="10" xfId="0" applyNumberFormat="1" applyFont="1" applyBorder="1" applyAlignment="1" applyProtection="1">
      <alignment horizontal="center" wrapText="1"/>
      <protection/>
    </xf>
    <xf numFmtId="173" fontId="21" fillId="0" borderId="0" xfId="0" applyNumberFormat="1" applyFont="1" applyAlignment="1">
      <alignment/>
    </xf>
    <xf numFmtId="2" fontId="21" fillId="0" borderId="10" xfId="0" applyNumberFormat="1" applyFont="1" applyBorder="1" applyAlignment="1" applyProtection="1">
      <alignment horizontal="left" wrapText="1"/>
      <protection/>
    </xf>
    <xf numFmtId="2" fontId="21" fillId="0" borderId="10" xfId="0" applyNumberFormat="1" applyFont="1" applyBorder="1" applyAlignment="1" applyProtection="1">
      <alignment horizontal="center" wrapText="1"/>
      <protection/>
    </xf>
    <xf numFmtId="2" fontId="22" fillId="0" borderId="10" xfId="0" applyNumberFormat="1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173" fontId="21" fillId="0" borderId="0" xfId="0" applyNumberFormat="1" applyFont="1" applyAlignment="1">
      <alignment/>
    </xf>
    <xf numFmtId="1" fontId="28" fillId="0" borderId="10" xfId="0" applyNumberFormat="1" applyFont="1" applyBorder="1" applyAlignment="1" applyProtection="1">
      <alignment horizontal="center"/>
      <protection/>
    </xf>
    <xf numFmtId="1" fontId="21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 vertical="top"/>
    </xf>
    <xf numFmtId="49" fontId="13" fillId="0" borderId="16" xfId="0" applyNumberFormat="1" applyFont="1" applyBorder="1" applyAlignment="1">
      <alignment horizontal="left" vertical="top"/>
    </xf>
    <xf numFmtId="49" fontId="13" fillId="0" borderId="17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4" fillId="0" borderId="0" xfId="0" applyFont="1" applyAlignment="1" quotePrefix="1">
      <alignment horizontal="center" wrapText="1"/>
    </xf>
    <xf numFmtId="0" fontId="2" fillId="0" borderId="18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0" fontId="2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2" fontId="21" fillId="0" borderId="10" xfId="0" applyNumberFormat="1" applyFont="1" applyFill="1" applyBorder="1" applyAlignment="1">
      <alignment horizontal="center" wrapText="1"/>
    </xf>
    <xf numFmtId="2" fontId="22" fillId="0" borderId="11" xfId="0" applyNumberFormat="1" applyFont="1" applyBorder="1" applyAlignment="1" applyProtection="1">
      <alignment horizontal="center"/>
      <protection/>
    </xf>
    <xf numFmtId="2" fontId="22" fillId="0" borderId="16" xfId="0" applyNumberFormat="1" applyFont="1" applyBorder="1" applyAlignment="1" applyProtection="1">
      <alignment horizontal="center"/>
      <protection/>
    </xf>
    <xf numFmtId="2" fontId="22" fillId="0" borderId="17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49" fontId="21" fillId="33" borderId="12" xfId="0" applyNumberFormat="1" applyFont="1" applyFill="1" applyBorder="1" applyAlignment="1">
      <alignment horizontal="center" wrapText="1"/>
    </xf>
    <xf numFmtId="49" fontId="21" fillId="33" borderId="15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 vertical="top" wrapText="1"/>
    </xf>
    <xf numFmtId="0" fontId="30" fillId="33" borderId="15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163" t="s">
        <v>676</v>
      </c>
      <c r="B1" s="163"/>
      <c r="C1" s="163"/>
      <c r="D1" s="163"/>
      <c r="E1" s="163"/>
      <c r="F1" s="163"/>
    </row>
    <row r="2" spans="1:6" ht="12.75">
      <c r="A2" s="163" t="s">
        <v>142</v>
      </c>
      <c r="B2" s="163"/>
      <c r="C2" s="163"/>
      <c r="D2" s="163"/>
      <c r="E2" s="163"/>
      <c r="F2" s="163"/>
    </row>
    <row r="3" spans="1:6" ht="12.75">
      <c r="A3" s="163" t="s">
        <v>884</v>
      </c>
      <c r="B3" s="163"/>
      <c r="C3" s="163"/>
      <c r="D3" s="163"/>
      <c r="E3" s="163"/>
      <c r="F3" s="163"/>
    </row>
    <row r="6" spans="1:6" ht="12.75">
      <c r="A6" s="163" t="s">
        <v>676</v>
      </c>
      <c r="B6" s="163"/>
      <c r="C6" s="163"/>
      <c r="D6" s="163"/>
      <c r="E6" s="163"/>
      <c r="F6" s="163"/>
    </row>
    <row r="7" spans="1:6" ht="12.75">
      <c r="A7" s="163" t="s">
        <v>142</v>
      </c>
      <c r="B7" s="163"/>
      <c r="C7" s="163"/>
      <c r="D7" s="163"/>
      <c r="E7" s="163"/>
      <c r="F7" s="163"/>
    </row>
    <row r="8" spans="1:6" ht="12.75">
      <c r="A8" s="163" t="s">
        <v>624</v>
      </c>
      <c r="B8" s="163"/>
      <c r="C8" s="163"/>
      <c r="D8" s="163"/>
      <c r="E8" s="163"/>
      <c r="F8" s="163"/>
    </row>
    <row r="9" ht="12.75">
      <c r="B9" s="1"/>
    </row>
    <row r="10" spans="1:6" ht="15.75">
      <c r="A10" s="164" t="s">
        <v>93</v>
      </c>
      <c r="B10" s="164"/>
      <c r="C10" s="164"/>
      <c r="D10" s="164"/>
      <c r="E10" s="164"/>
      <c r="F10" s="164"/>
    </row>
    <row r="11" spans="1:6" ht="15.75">
      <c r="A11" s="164" t="s">
        <v>723</v>
      </c>
      <c r="B11" s="164"/>
      <c r="C11" s="164"/>
      <c r="D11" s="164"/>
      <c r="E11" s="164"/>
      <c r="F11" s="164"/>
    </row>
    <row r="12" spans="1:6" ht="15.75">
      <c r="A12" s="22"/>
      <c r="B12" s="22"/>
      <c r="C12" s="22"/>
      <c r="D12" s="22"/>
      <c r="E12" s="22"/>
      <c r="F12" s="22"/>
    </row>
    <row r="13" spans="2:6" ht="14.25" customHeight="1">
      <c r="B13" s="3"/>
      <c r="D13" s="2"/>
      <c r="F13" s="2" t="s">
        <v>689</v>
      </c>
    </row>
    <row r="14" spans="1:6" ht="15">
      <c r="A14" s="165" t="s">
        <v>847</v>
      </c>
      <c r="B14" s="165" t="s">
        <v>833</v>
      </c>
      <c r="C14" s="167" t="s">
        <v>695</v>
      </c>
      <c r="D14" s="168" t="s">
        <v>690</v>
      </c>
      <c r="E14" s="168"/>
      <c r="F14" s="168"/>
    </row>
    <row r="15" spans="1:6" ht="57" customHeight="1">
      <c r="A15" s="166"/>
      <c r="B15" s="166"/>
      <c r="C15" s="167"/>
      <c r="D15" s="23" t="s">
        <v>301</v>
      </c>
      <c r="E15" s="23" t="s">
        <v>790</v>
      </c>
      <c r="F15" s="23" t="s">
        <v>724</v>
      </c>
    </row>
    <row r="16" spans="1:6" ht="26.25">
      <c r="A16" s="4">
        <v>1</v>
      </c>
      <c r="B16" s="9" t="s">
        <v>672</v>
      </c>
      <c r="C16" s="4" t="s">
        <v>673</v>
      </c>
      <c r="D16" s="11">
        <f>D17</f>
        <v>3300</v>
      </c>
      <c r="E16" s="11">
        <f>E17</f>
        <v>0</v>
      </c>
      <c r="F16" s="11">
        <f>F17</f>
        <v>0</v>
      </c>
    </row>
    <row r="17" spans="1:6" ht="29.25" customHeight="1">
      <c r="A17" s="4">
        <f>A16+1</f>
        <v>2</v>
      </c>
      <c r="B17" s="9" t="s">
        <v>389</v>
      </c>
      <c r="C17" s="4" t="s">
        <v>390</v>
      </c>
      <c r="D17" s="11">
        <f>D19-D21</f>
        <v>3300</v>
      </c>
      <c r="E17" s="11">
        <f>E19-E21</f>
        <v>0</v>
      </c>
      <c r="F17" s="11">
        <f>F19-F21</f>
        <v>0</v>
      </c>
    </row>
    <row r="18" spans="1:6" s="6" customFormat="1" ht="39">
      <c r="A18" s="4">
        <f aca="true" t="shared" si="0" ref="A18:A39">A17+1</f>
        <v>3</v>
      </c>
      <c r="B18" s="10" t="s">
        <v>126</v>
      </c>
      <c r="C18" s="5" t="s">
        <v>484</v>
      </c>
      <c r="D18" s="12">
        <f>D19</f>
        <v>25000</v>
      </c>
      <c r="E18" s="12">
        <f>E19</f>
        <v>30000</v>
      </c>
      <c r="F18" s="12">
        <f>F19</f>
        <v>35000</v>
      </c>
    </row>
    <row r="19" spans="1:6" s="6" customFormat="1" ht="39">
      <c r="A19" s="4">
        <f t="shared" si="0"/>
        <v>4</v>
      </c>
      <c r="B19" s="10" t="s">
        <v>124</v>
      </c>
      <c r="C19" s="5" t="s">
        <v>788</v>
      </c>
      <c r="D19" s="12">
        <v>25000</v>
      </c>
      <c r="E19" s="12">
        <v>30000</v>
      </c>
      <c r="F19" s="12">
        <v>35000</v>
      </c>
    </row>
    <row r="20" spans="1:6" ht="39">
      <c r="A20" s="4">
        <f t="shared" si="0"/>
        <v>5</v>
      </c>
      <c r="B20" s="9" t="s">
        <v>674</v>
      </c>
      <c r="C20" s="4" t="s">
        <v>125</v>
      </c>
      <c r="D20" s="11">
        <f>D21</f>
        <v>21700</v>
      </c>
      <c r="E20" s="11">
        <f>E21</f>
        <v>30000</v>
      </c>
      <c r="F20" s="11">
        <f>F21</f>
        <v>35000</v>
      </c>
    </row>
    <row r="21" spans="1:6" ht="42" customHeight="1">
      <c r="A21" s="4">
        <f t="shared" si="0"/>
        <v>6</v>
      </c>
      <c r="B21" s="9" t="s">
        <v>244</v>
      </c>
      <c r="C21" s="4" t="s">
        <v>789</v>
      </c>
      <c r="D21" s="11">
        <v>21700</v>
      </c>
      <c r="E21" s="11">
        <v>30000</v>
      </c>
      <c r="F21" s="11">
        <v>35000</v>
      </c>
    </row>
    <row r="22" spans="1:6" ht="26.25">
      <c r="A22" s="4">
        <f t="shared" si="0"/>
        <v>7</v>
      </c>
      <c r="B22" s="9" t="s">
        <v>127</v>
      </c>
      <c r="C22" s="4" t="s">
        <v>245</v>
      </c>
      <c r="D22" s="11">
        <f>D23+D27</f>
        <v>6221.79999999993</v>
      </c>
      <c r="E22" s="11">
        <f>E23+E27</f>
        <v>612.4000000000233</v>
      </c>
      <c r="F22" s="11">
        <f>F23+F27</f>
        <v>456.5</v>
      </c>
    </row>
    <row r="23" spans="1:6" ht="15">
      <c r="A23" s="4">
        <f t="shared" si="0"/>
        <v>8</v>
      </c>
      <c r="B23" s="9" t="s">
        <v>246</v>
      </c>
      <c r="C23" s="4" t="s">
        <v>247</v>
      </c>
      <c r="D23" s="11">
        <f>D24</f>
        <v>-878725.3</v>
      </c>
      <c r="E23" s="11">
        <f aca="true" t="shared" si="1" ref="E23:F25">E24</f>
        <v>-755307.1</v>
      </c>
      <c r="F23" s="11">
        <f t="shared" si="1"/>
        <v>-753278.5</v>
      </c>
    </row>
    <row r="24" spans="1:6" ht="15">
      <c r="A24" s="4">
        <f t="shared" si="0"/>
        <v>9</v>
      </c>
      <c r="B24" s="9" t="s">
        <v>248</v>
      </c>
      <c r="C24" s="4" t="s">
        <v>249</v>
      </c>
      <c r="D24" s="11">
        <f>D25</f>
        <v>-878725.3</v>
      </c>
      <c r="E24" s="11">
        <f t="shared" si="1"/>
        <v>-755307.1</v>
      </c>
      <c r="F24" s="11">
        <f t="shared" si="1"/>
        <v>-753278.5</v>
      </c>
    </row>
    <row r="25" spans="1:6" ht="15">
      <c r="A25" s="4">
        <f t="shared" si="0"/>
        <v>10</v>
      </c>
      <c r="B25" s="9" t="s">
        <v>250</v>
      </c>
      <c r="C25" s="4" t="s">
        <v>289</v>
      </c>
      <c r="D25" s="11">
        <f>D26</f>
        <v>-878725.3</v>
      </c>
      <c r="E25" s="11">
        <f t="shared" si="1"/>
        <v>-755307.1</v>
      </c>
      <c r="F25" s="11">
        <f t="shared" si="1"/>
        <v>-753278.5</v>
      </c>
    </row>
    <row r="26" spans="1:6" ht="26.25">
      <c r="A26" s="4">
        <f t="shared" si="0"/>
        <v>11</v>
      </c>
      <c r="B26" s="9" t="s">
        <v>290</v>
      </c>
      <c r="C26" s="4" t="s">
        <v>291</v>
      </c>
      <c r="D26" s="11">
        <v>-878725.3</v>
      </c>
      <c r="E26" s="11">
        <v>-755307.1</v>
      </c>
      <c r="F26" s="11">
        <v>-753278.5</v>
      </c>
    </row>
    <row r="27" spans="1:6" ht="15">
      <c r="A27" s="4">
        <f t="shared" si="0"/>
        <v>12</v>
      </c>
      <c r="B27" s="9" t="s">
        <v>292</v>
      </c>
      <c r="C27" s="4" t="s">
        <v>293</v>
      </c>
      <c r="D27" s="11">
        <f>D28</f>
        <v>884947.1</v>
      </c>
      <c r="E27" s="11">
        <f aca="true" t="shared" si="2" ref="E27:F29">E28</f>
        <v>755919.5</v>
      </c>
      <c r="F27" s="11">
        <f t="shared" si="2"/>
        <v>753735</v>
      </c>
    </row>
    <row r="28" spans="1:6" ht="15">
      <c r="A28" s="4">
        <f t="shared" si="0"/>
        <v>13</v>
      </c>
      <c r="B28" s="9" t="s">
        <v>294</v>
      </c>
      <c r="C28" s="4" t="s">
        <v>295</v>
      </c>
      <c r="D28" s="11">
        <f>D29</f>
        <v>884947.1</v>
      </c>
      <c r="E28" s="11">
        <f t="shared" si="2"/>
        <v>755919.5</v>
      </c>
      <c r="F28" s="11">
        <f t="shared" si="2"/>
        <v>753735</v>
      </c>
    </row>
    <row r="29" spans="1:6" ht="15">
      <c r="A29" s="4">
        <f t="shared" si="0"/>
        <v>14</v>
      </c>
      <c r="B29" s="9" t="s">
        <v>296</v>
      </c>
      <c r="C29" s="4" t="s">
        <v>297</v>
      </c>
      <c r="D29" s="11">
        <f>D30</f>
        <v>884947.1</v>
      </c>
      <c r="E29" s="11">
        <f>E30</f>
        <v>755919.5</v>
      </c>
      <c r="F29" s="11">
        <f t="shared" si="2"/>
        <v>753735</v>
      </c>
    </row>
    <row r="30" spans="1:6" ht="26.25">
      <c r="A30" s="4">
        <f t="shared" si="0"/>
        <v>15</v>
      </c>
      <c r="B30" s="9" t="s">
        <v>298</v>
      </c>
      <c r="C30" s="4" t="s">
        <v>299</v>
      </c>
      <c r="D30" s="11">
        <v>884947.1</v>
      </c>
      <c r="E30" s="11">
        <v>755919.5</v>
      </c>
      <c r="F30" s="11">
        <v>753735</v>
      </c>
    </row>
    <row r="31" spans="1:6" ht="26.25">
      <c r="A31" s="4">
        <f t="shared" si="0"/>
        <v>16</v>
      </c>
      <c r="B31" s="9" t="s">
        <v>836</v>
      </c>
      <c r="C31" s="4" t="s">
        <v>835</v>
      </c>
      <c r="D31" s="11">
        <f>D33-D36</f>
        <v>0</v>
      </c>
      <c r="E31" s="11">
        <f>E33-E36</f>
        <v>0</v>
      </c>
      <c r="F31" s="11">
        <f>F33-F36</f>
        <v>0</v>
      </c>
    </row>
    <row r="32" spans="1:6" ht="25.5">
      <c r="A32" s="4">
        <f t="shared" si="0"/>
        <v>17</v>
      </c>
      <c r="B32" s="76" t="s">
        <v>128</v>
      </c>
      <c r="C32" s="25" t="s">
        <v>129</v>
      </c>
      <c r="D32" s="11">
        <f>D33-D36</f>
        <v>0</v>
      </c>
      <c r="E32" s="11">
        <f>E33-E36</f>
        <v>0</v>
      </c>
      <c r="F32" s="11">
        <f>F33-F36</f>
        <v>0</v>
      </c>
    </row>
    <row r="33" spans="1:6" ht="25.5">
      <c r="A33" s="4">
        <f t="shared" si="0"/>
        <v>18</v>
      </c>
      <c r="B33" s="9" t="s">
        <v>130</v>
      </c>
      <c r="C33" s="4" t="s">
        <v>553</v>
      </c>
      <c r="D33" s="16">
        <f aca="true" t="shared" si="3" ref="D33:F34">D34</f>
        <v>10000</v>
      </c>
      <c r="E33" s="16">
        <f t="shared" si="3"/>
        <v>10000</v>
      </c>
      <c r="F33" s="16">
        <f t="shared" si="3"/>
        <v>10000</v>
      </c>
    </row>
    <row r="34" spans="1:6" ht="25.5">
      <c r="A34" s="4">
        <f t="shared" si="0"/>
        <v>19</v>
      </c>
      <c r="B34" s="9" t="s">
        <v>598</v>
      </c>
      <c r="C34" s="4" t="s">
        <v>275</v>
      </c>
      <c r="D34" s="16">
        <f t="shared" si="3"/>
        <v>10000</v>
      </c>
      <c r="E34" s="16">
        <f t="shared" si="3"/>
        <v>10000</v>
      </c>
      <c r="F34" s="16">
        <f t="shared" si="3"/>
        <v>10000</v>
      </c>
    </row>
    <row r="35" spans="1:6" ht="38.25">
      <c r="A35" s="4">
        <f t="shared" si="0"/>
        <v>20</v>
      </c>
      <c r="B35" s="9" t="s">
        <v>274</v>
      </c>
      <c r="C35" s="4" t="s">
        <v>241</v>
      </c>
      <c r="D35" s="16">
        <v>10000</v>
      </c>
      <c r="E35" s="16">
        <v>10000</v>
      </c>
      <c r="F35" s="16">
        <v>10000</v>
      </c>
    </row>
    <row r="36" spans="1:6" ht="25.5">
      <c r="A36" s="4">
        <f t="shared" si="0"/>
        <v>21</v>
      </c>
      <c r="B36" s="9" t="s">
        <v>240</v>
      </c>
      <c r="C36" s="4" t="s">
        <v>242</v>
      </c>
      <c r="D36" s="16">
        <f aca="true" t="shared" si="4" ref="D36:F37">D37</f>
        <v>10000</v>
      </c>
      <c r="E36" s="16">
        <f t="shared" si="4"/>
        <v>10000</v>
      </c>
      <c r="F36" s="16">
        <f t="shared" si="4"/>
        <v>10000</v>
      </c>
    </row>
    <row r="37" spans="1:6" ht="38.25">
      <c r="A37" s="4">
        <f t="shared" si="0"/>
        <v>22</v>
      </c>
      <c r="B37" s="9" t="s">
        <v>276</v>
      </c>
      <c r="C37" s="4" t="s">
        <v>238</v>
      </c>
      <c r="D37" s="16">
        <f t="shared" si="4"/>
        <v>10000</v>
      </c>
      <c r="E37" s="16">
        <f t="shared" si="4"/>
        <v>10000</v>
      </c>
      <c r="F37" s="16">
        <f t="shared" si="4"/>
        <v>10000</v>
      </c>
    </row>
    <row r="38" spans="1:6" ht="38.25">
      <c r="A38" s="4">
        <f t="shared" si="0"/>
        <v>23</v>
      </c>
      <c r="B38" s="9" t="s">
        <v>237</v>
      </c>
      <c r="C38" s="4" t="s">
        <v>239</v>
      </c>
      <c r="D38" s="16">
        <v>10000</v>
      </c>
      <c r="E38" s="16">
        <v>10000</v>
      </c>
      <c r="F38" s="16">
        <v>10000</v>
      </c>
    </row>
    <row r="39" spans="1:6" ht="12.75" customHeight="1">
      <c r="A39" s="4">
        <f t="shared" si="0"/>
        <v>24</v>
      </c>
      <c r="B39" s="19" t="s">
        <v>834</v>
      </c>
      <c r="C39" s="15"/>
      <c r="D39" s="17">
        <f>D16+D22+D31</f>
        <v>9521.79999999993</v>
      </c>
      <c r="E39" s="17">
        <f>E16+E22+E31</f>
        <v>612.4000000000233</v>
      </c>
      <c r="F39" s="17">
        <f>F16+F22+F31</f>
        <v>456.5</v>
      </c>
    </row>
  </sheetData>
  <sheetProtection/>
  <mergeCells count="12">
    <mergeCell ref="A1:F1"/>
    <mergeCell ref="A2:F2"/>
    <mergeCell ref="A3:F3"/>
    <mergeCell ref="A11:F11"/>
    <mergeCell ref="A6:F6"/>
    <mergeCell ref="A7:F7"/>
    <mergeCell ref="A8:F8"/>
    <mergeCell ref="A10:F10"/>
    <mergeCell ref="A14:A15"/>
    <mergeCell ref="B14:B15"/>
    <mergeCell ref="C14:C15"/>
    <mergeCell ref="D14:F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A1:G25"/>
  <sheetViews>
    <sheetView zoomScalePageLayoutView="0" workbookViewId="0" topLeftCell="A1">
      <selection activeCell="A4" sqref="A4"/>
    </sheetView>
  </sheetViews>
  <sheetFormatPr defaultColWidth="19.875" defaultRowHeight="12.75"/>
  <cols>
    <col min="1" max="1" width="6.25390625" style="113" customWidth="1"/>
    <col min="2" max="2" width="37.375" style="113" customWidth="1"/>
    <col min="3" max="3" width="13.875" style="113" customWidth="1"/>
    <col min="4" max="4" width="13.625" style="113" customWidth="1"/>
    <col min="5" max="5" width="13.875" style="113" customWidth="1"/>
    <col min="6" max="16384" width="19.875" style="113" customWidth="1"/>
  </cols>
  <sheetData>
    <row r="1" spans="1:5" ht="12.75">
      <c r="A1" s="196" t="s">
        <v>545</v>
      </c>
      <c r="B1" s="196"/>
      <c r="C1" s="196"/>
      <c r="D1" s="196"/>
      <c r="E1" s="196"/>
    </row>
    <row r="2" spans="1:5" ht="12.75">
      <c r="A2" s="196" t="s">
        <v>531</v>
      </c>
      <c r="B2" s="196"/>
      <c r="C2" s="196"/>
      <c r="D2" s="196"/>
      <c r="E2" s="196"/>
    </row>
    <row r="3" spans="1:5" ht="12.75">
      <c r="A3" s="196" t="s">
        <v>891</v>
      </c>
      <c r="B3" s="196"/>
      <c r="C3" s="196"/>
      <c r="D3" s="196"/>
      <c r="E3" s="196"/>
    </row>
    <row r="6" spans="1:7" ht="12.75">
      <c r="A6" s="196" t="s">
        <v>530</v>
      </c>
      <c r="B6" s="196"/>
      <c r="C6" s="196"/>
      <c r="D6" s="196"/>
      <c r="E6" s="196"/>
      <c r="F6" s="111"/>
      <c r="G6" s="112"/>
    </row>
    <row r="7" spans="1:7" ht="12.75">
      <c r="A7" s="196" t="s">
        <v>531</v>
      </c>
      <c r="B7" s="196"/>
      <c r="C7" s="196"/>
      <c r="D7" s="196"/>
      <c r="E7" s="196"/>
      <c r="F7" s="111"/>
      <c r="G7" s="112"/>
    </row>
    <row r="8" spans="1:7" ht="18.75">
      <c r="A8" s="196" t="s">
        <v>627</v>
      </c>
      <c r="B8" s="196"/>
      <c r="C8" s="196"/>
      <c r="D8" s="196"/>
      <c r="E8" s="196"/>
      <c r="F8" s="114"/>
      <c r="G8" s="112"/>
    </row>
    <row r="9" spans="1:7" ht="20.25">
      <c r="A9" s="115"/>
      <c r="B9" s="116"/>
      <c r="C9" s="31"/>
      <c r="D9" s="117"/>
      <c r="E9" s="117"/>
      <c r="F9" s="118"/>
      <c r="G9" s="112"/>
    </row>
    <row r="10" spans="1:7" ht="18.75">
      <c r="A10" s="203" t="s">
        <v>532</v>
      </c>
      <c r="B10" s="203"/>
      <c r="C10" s="203"/>
      <c r="D10" s="203"/>
      <c r="E10" s="203"/>
      <c r="F10" s="119"/>
      <c r="G10" s="112"/>
    </row>
    <row r="11" spans="1:7" ht="18.75">
      <c r="A11" s="203" t="s">
        <v>723</v>
      </c>
      <c r="B11" s="203"/>
      <c r="C11" s="203"/>
      <c r="D11" s="203"/>
      <c r="E11" s="203"/>
      <c r="F11" s="119"/>
      <c r="G11" s="112"/>
    </row>
    <row r="12" spans="1:7" ht="18.75">
      <c r="A12" s="39"/>
      <c r="B12" s="39"/>
      <c r="C12" s="39"/>
      <c r="D12" s="120"/>
      <c r="E12" s="120"/>
      <c r="F12" s="119"/>
      <c r="G12" s="112"/>
    </row>
    <row r="13" spans="1:7" ht="12.75">
      <c r="A13" s="115"/>
      <c r="B13" s="34"/>
      <c r="C13" s="34"/>
      <c r="D13" s="42"/>
      <c r="E13" s="34" t="s">
        <v>791</v>
      </c>
      <c r="F13" s="121"/>
      <c r="G13" s="112"/>
    </row>
    <row r="14" spans="1:7" ht="12.75">
      <c r="A14" s="115"/>
      <c r="B14" s="34"/>
      <c r="C14" s="34"/>
      <c r="D14" s="42"/>
      <c r="E14" s="42"/>
      <c r="F14" s="121"/>
      <c r="G14" s="112"/>
    </row>
    <row r="15" spans="1:7" ht="12.75">
      <c r="A15" s="198" t="s">
        <v>677</v>
      </c>
      <c r="B15" s="204" t="s">
        <v>533</v>
      </c>
      <c r="C15" s="205" t="s">
        <v>534</v>
      </c>
      <c r="D15" s="205"/>
      <c r="E15" s="205"/>
      <c r="F15" s="121"/>
      <c r="G15" s="112"/>
    </row>
    <row r="16" spans="1:7" ht="12.75" customHeight="1">
      <c r="A16" s="198"/>
      <c r="B16" s="204"/>
      <c r="C16" s="206" t="s">
        <v>301</v>
      </c>
      <c r="D16" s="206" t="s">
        <v>790</v>
      </c>
      <c r="E16" s="206" t="s">
        <v>724</v>
      </c>
      <c r="F16" s="110"/>
      <c r="G16" s="112"/>
    </row>
    <row r="17" spans="1:7" ht="12.75" customHeight="1">
      <c r="A17" s="198"/>
      <c r="B17" s="204"/>
      <c r="C17" s="207"/>
      <c r="D17" s="207"/>
      <c r="E17" s="207"/>
      <c r="F17" s="110"/>
      <c r="G17" s="112"/>
    </row>
    <row r="18" spans="1:7" ht="60" customHeight="1">
      <c r="A18" s="109">
        <v>1</v>
      </c>
      <c r="B18" s="122" t="s">
        <v>535</v>
      </c>
      <c r="C18" s="123">
        <f>C19-C20</f>
        <v>3300</v>
      </c>
      <c r="D18" s="123">
        <f>D19-D20</f>
        <v>0</v>
      </c>
      <c r="E18" s="123">
        <f>E19-E20</f>
        <v>0</v>
      </c>
      <c r="F18" s="118"/>
      <c r="G18" s="112"/>
    </row>
    <row r="19" spans="1:7" ht="18.75">
      <c r="A19" s="124" t="s">
        <v>536</v>
      </c>
      <c r="B19" s="122" t="s">
        <v>537</v>
      </c>
      <c r="C19" s="123">
        <v>25000</v>
      </c>
      <c r="D19" s="123">
        <v>30000</v>
      </c>
      <c r="E19" s="123">
        <v>35000</v>
      </c>
      <c r="F19" s="118"/>
      <c r="G19" s="112"/>
    </row>
    <row r="20" spans="1:7" ht="18.75">
      <c r="A20" s="124" t="s">
        <v>538</v>
      </c>
      <c r="B20" s="122" t="s">
        <v>539</v>
      </c>
      <c r="C20" s="123">
        <v>21700</v>
      </c>
      <c r="D20" s="123">
        <v>30000</v>
      </c>
      <c r="E20" s="123">
        <v>35000</v>
      </c>
      <c r="F20" s="118"/>
      <c r="G20" s="112"/>
    </row>
    <row r="21" spans="1:7" ht="47.25">
      <c r="A21" s="124" t="s">
        <v>300</v>
      </c>
      <c r="B21" s="125" t="s">
        <v>540</v>
      </c>
      <c r="C21" s="123">
        <f>C22-C23</f>
        <v>3300</v>
      </c>
      <c r="D21" s="123">
        <f>D22-D23</f>
        <v>0</v>
      </c>
      <c r="E21" s="123">
        <f>E22-E23</f>
        <v>0</v>
      </c>
      <c r="F21" s="118"/>
      <c r="G21" s="112"/>
    </row>
    <row r="22" spans="1:7" ht="18.75">
      <c r="A22" s="124" t="s">
        <v>541</v>
      </c>
      <c r="B22" s="122" t="s">
        <v>537</v>
      </c>
      <c r="C22" s="123">
        <f aca="true" t="shared" si="0" ref="C22:E23">C19</f>
        <v>25000</v>
      </c>
      <c r="D22" s="123">
        <f t="shared" si="0"/>
        <v>30000</v>
      </c>
      <c r="E22" s="123">
        <f t="shared" si="0"/>
        <v>35000</v>
      </c>
      <c r="F22" s="118"/>
      <c r="G22" s="112"/>
    </row>
    <row r="23" spans="1:7" ht="18.75">
      <c r="A23" s="124" t="s">
        <v>541</v>
      </c>
      <c r="B23" s="122" t="s">
        <v>539</v>
      </c>
      <c r="C23" s="123">
        <f t="shared" si="0"/>
        <v>21700</v>
      </c>
      <c r="D23" s="123">
        <f t="shared" si="0"/>
        <v>30000</v>
      </c>
      <c r="E23" s="123">
        <f t="shared" si="0"/>
        <v>35000</v>
      </c>
      <c r="F23" s="118"/>
      <c r="G23" s="112"/>
    </row>
    <row r="24" spans="2:7" ht="18.75">
      <c r="B24" s="118"/>
      <c r="C24" s="118"/>
      <c r="D24" s="118"/>
      <c r="E24" s="118"/>
      <c r="F24" s="118"/>
      <c r="G24" s="112"/>
    </row>
    <row r="25" spans="1:3" ht="18.75">
      <c r="A25" s="126"/>
      <c r="B25" s="127"/>
      <c r="C25" s="127"/>
    </row>
  </sheetData>
  <sheetProtection/>
  <mergeCells count="14">
    <mergeCell ref="A10:E10"/>
    <mergeCell ref="A11:E11"/>
    <mergeCell ref="A15:A17"/>
    <mergeCell ref="B15:B17"/>
    <mergeCell ref="C15:E15"/>
    <mergeCell ref="C16:C17"/>
    <mergeCell ref="D16:D17"/>
    <mergeCell ref="E16:E17"/>
    <mergeCell ref="A8:E8"/>
    <mergeCell ref="A7:E7"/>
    <mergeCell ref="A1:E1"/>
    <mergeCell ref="A2:E2"/>
    <mergeCell ref="A3:E3"/>
    <mergeCell ref="A6:E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CC33"/>
  </sheetPr>
  <dimension ref="A1:C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75390625" style="0" customWidth="1"/>
    <col min="3" max="3" width="13.25390625" style="0" customWidth="1"/>
  </cols>
  <sheetData>
    <row r="1" spans="1:3" ht="12.75">
      <c r="A1" s="200" t="s">
        <v>522</v>
      </c>
      <c r="B1" s="200"/>
      <c r="C1" s="200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5" spans="1:3" ht="12.75">
      <c r="A5" s="34"/>
      <c r="B5" s="34"/>
      <c r="C5" s="34"/>
    </row>
    <row r="6" spans="1:3" ht="12.75">
      <c r="A6" s="196" t="s">
        <v>405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629</v>
      </c>
      <c r="B8" s="196"/>
      <c r="C8" s="196"/>
    </row>
    <row r="9" spans="1:3" ht="12.75">
      <c r="A9" s="31"/>
      <c r="B9" s="32"/>
      <c r="C9" s="32"/>
    </row>
    <row r="10" spans="1:3" ht="16.5">
      <c r="A10" s="191" t="s">
        <v>305</v>
      </c>
      <c r="B10" s="191"/>
      <c r="C10" s="191"/>
    </row>
    <row r="11" spans="1:3" ht="16.5">
      <c r="A11" s="191" t="s">
        <v>503</v>
      </c>
      <c r="B11" s="191"/>
      <c r="C11" s="191"/>
    </row>
    <row r="12" spans="1:3" ht="16.5">
      <c r="A12" s="191" t="s">
        <v>632</v>
      </c>
      <c r="B12" s="191"/>
      <c r="C12" s="191"/>
    </row>
    <row r="13" spans="1:3" ht="16.5">
      <c r="A13" s="191" t="s">
        <v>630</v>
      </c>
      <c r="B13" s="191"/>
      <c r="C13" s="191"/>
    </row>
    <row r="14" spans="1:3" ht="18.75">
      <c r="A14" s="33"/>
      <c r="B14" s="33"/>
      <c r="C14" s="33"/>
    </row>
    <row r="15" spans="1:3" ht="12.75">
      <c r="A15" s="31"/>
      <c r="B15" s="32"/>
      <c r="C15" s="34" t="s">
        <v>791</v>
      </c>
    </row>
    <row r="16" spans="1:3" ht="12.75">
      <c r="A16" s="31"/>
      <c r="B16" s="32"/>
      <c r="C16" s="34"/>
    </row>
    <row r="17" spans="1:3" ht="15" customHeight="1">
      <c r="A17" s="197" t="s">
        <v>677</v>
      </c>
      <c r="B17" s="197" t="s">
        <v>883</v>
      </c>
      <c r="C17" s="208" t="s">
        <v>631</v>
      </c>
    </row>
    <row r="18" spans="1:3" ht="12.75" customHeight="1">
      <c r="A18" s="197"/>
      <c r="B18" s="197"/>
      <c r="C18" s="209"/>
    </row>
    <row r="19" spans="1:3" ht="12.75" customHeight="1">
      <c r="A19" s="197"/>
      <c r="B19" s="197"/>
      <c r="C19" s="210"/>
    </row>
    <row r="20" spans="1:3" ht="18.75">
      <c r="A20" s="38">
        <v>1</v>
      </c>
      <c r="B20" s="35" t="s">
        <v>679</v>
      </c>
      <c r="C20" s="36">
        <v>4455.6</v>
      </c>
    </row>
    <row r="21" spans="1:3" ht="18.75">
      <c r="A21" s="38">
        <v>2</v>
      </c>
      <c r="B21" s="35" t="s">
        <v>681</v>
      </c>
      <c r="C21" s="37">
        <v>1496.2</v>
      </c>
    </row>
    <row r="22" spans="1:3" ht="18.75">
      <c r="A22" s="38">
        <v>3</v>
      </c>
      <c r="B22" s="35" t="s">
        <v>686</v>
      </c>
      <c r="C22" s="37">
        <v>690.9</v>
      </c>
    </row>
    <row r="23" spans="1:3" ht="18.75">
      <c r="A23" s="38">
        <v>4</v>
      </c>
      <c r="B23" s="35" t="s">
        <v>687</v>
      </c>
      <c r="C23" s="37">
        <v>5554.3</v>
      </c>
    </row>
    <row r="24" spans="1:3" ht="18.75">
      <c r="A24" s="38">
        <v>5</v>
      </c>
      <c r="B24" s="35" t="s">
        <v>688</v>
      </c>
      <c r="C24" s="37">
        <v>3248.8</v>
      </c>
    </row>
    <row r="25" spans="1:3" ht="18.75">
      <c r="A25" s="35"/>
      <c r="B25" s="35" t="s">
        <v>678</v>
      </c>
      <c r="C25" s="37">
        <f>C20+C21+C22+C23+C24</f>
        <v>15445.8</v>
      </c>
    </row>
  </sheetData>
  <sheetProtection/>
  <mergeCells count="13">
    <mergeCell ref="A17:A19"/>
    <mergeCell ref="B17:B19"/>
    <mergeCell ref="C17:C19"/>
    <mergeCell ref="A7:C7"/>
    <mergeCell ref="A8:C8"/>
    <mergeCell ref="A10:C10"/>
    <mergeCell ref="A11:C11"/>
    <mergeCell ref="A12:C12"/>
    <mergeCell ref="A13:C13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00080"/>
  </sheetPr>
  <dimension ref="A1:C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75390625" style="0" customWidth="1"/>
    <col min="3" max="3" width="13.25390625" style="0" customWidth="1"/>
  </cols>
  <sheetData>
    <row r="1" spans="1:3" ht="12.75">
      <c r="A1" s="200" t="s">
        <v>544</v>
      </c>
      <c r="B1" s="200"/>
      <c r="C1" s="200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5" spans="1:3" ht="12.75">
      <c r="A5" s="34"/>
      <c r="B5" s="34"/>
      <c r="C5" s="34"/>
    </row>
    <row r="6" spans="1:3" ht="12.75">
      <c r="A6" s="196" t="s">
        <v>406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629</v>
      </c>
      <c r="B8" s="196"/>
      <c r="C8" s="196"/>
    </row>
    <row r="9" spans="1:3" ht="12.75">
      <c r="A9" s="31"/>
      <c r="B9" s="32"/>
      <c r="C9" s="32"/>
    </row>
    <row r="10" spans="1:3" ht="16.5">
      <c r="A10" s="191" t="s">
        <v>305</v>
      </c>
      <c r="B10" s="191"/>
      <c r="C10" s="191"/>
    </row>
    <row r="11" spans="1:3" ht="16.5">
      <c r="A11" s="191" t="s">
        <v>495</v>
      </c>
      <c r="B11" s="191"/>
      <c r="C11" s="191"/>
    </row>
    <row r="12" spans="1:3" ht="16.5">
      <c r="A12" s="191" t="s">
        <v>407</v>
      </c>
      <c r="B12" s="191"/>
      <c r="C12" s="191"/>
    </row>
    <row r="13" spans="1:3" ht="16.5">
      <c r="A13" s="191" t="s">
        <v>227</v>
      </c>
      <c r="B13" s="191"/>
      <c r="C13" s="191"/>
    </row>
    <row r="14" spans="1:3" ht="18.75">
      <c r="A14" s="33"/>
      <c r="B14" s="33"/>
      <c r="C14" s="33"/>
    </row>
    <row r="15" spans="1:3" ht="12.75">
      <c r="A15" s="31"/>
      <c r="B15" s="32"/>
      <c r="C15" s="34" t="s">
        <v>791</v>
      </c>
    </row>
    <row r="16" spans="1:3" ht="12.75">
      <c r="A16" s="31"/>
      <c r="B16" s="32"/>
      <c r="C16" s="34"/>
    </row>
    <row r="17" spans="1:3" ht="15" customHeight="1">
      <c r="A17" s="197" t="s">
        <v>677</v>
      </c>
      <c r="B17" s="197" t="s">
        <v>883</v>
      </c>
      <c r="C17" s="208" t="s">
        <v>631</v>
      </c>
    </row>
    <row r="18" spans="1:3" ht="12.75" customHeight="1">
      <c r="A18" s="197"/>
      <c r="B18" s="197"/>
      <c r="C18" s="209"/>
    </row>
    <row r="19" spans="1:3" ht="12.75" customHeight="1">
      <c r="A19" s="197"/>
      <c r="B19" s="197"/>
      <c r="C19" s="210"/>
    </row>
    <row r="20" spans="1:3" ht="18.75">
      <c r="A20" s="38">
        <v>1</v>
      </c>
      <c r="B20" s="35" t="s">
        <v>683</v>
      </c>
      <c r="C20" s="36">
        <v>26.6</v>
      </c>
    </row>
    <row r="21" spans="1:3" ht="18.75">
      <c r="A21" s="38">
        <f>A20+1</f>
        <v>2</v>
      </c>
      <c r="B21" s="35" t="s">
        <v>684</v>
      </c>
      <c r="C21" s="36">
        <v>75.8</v>
      </c>
    </row>
    <row r="22" spans="1:3" ht="18.75">
      <c r="A22" s="38">
        <f>A21+1</f>
        <v>3</v>
      </c>
      <c r="B22" s="35" t="s">
        <v>685</v>
      </c>
      <c r="C22" s="37">
        <v>26.6</v>
      </c>
    </row>
    <row r="23" spans="1:3" ht="18.75">
      <c r="A23" s="38">
        <f>A22+1</f>
        <v>4</v>
      </c>
      <c r="B23" s="35" t="s">
        <v>686</v>
      </c>
      <c r="C23" s="37">
        <v>51.9</v>
      </c>
    </row>
    <row r="24" spans="1:3" ht="18.75">
      <c r="A24" s="38">
        <f>A23+1</f>
        <v>5</v>
      </c>
      <c r="B24" s="35" t="s">
        <v>688</v>
      </c>
      <c r="C24" s="37">
        <v>51.9</v>
      </c>
    </row>
    <row r="25" spans="1:3" ht="18.75">
      <c r="A25" s="35"/>
      <c r="B25" s="35" t="s">
        <v>678</v>
      </c>
      <c r="C25" s="37">
        <f>C20+C21+C22+C23+C24</f>
        <v>232.8</v>
      </c>
    </row>
  </sheetData>
  <sheetProtection/>
  <mergeCells count="13">
    <mergeCell ref="A17:A19"/>
    <mergeCell ref="B17:B19"/>
    <mergeCell ref="C17:C19"/>
    <mergeCell ref="A7:C7"/>
    <mergeCell ref="A8:C8"/>
    <mergeCell ref="A10:C10"/>
    <mergeCell ref="A11:C11"/>
    <mergeCell ref="A12:C12"/>
    <mergeCell ref="A13:C13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196" t="s">
        <v>398</v>
      </c>
      <c r="B1" s="196"/>
      <c r="C1" s="196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6" spans="1:3" ht="12.75">
      <c r="A6" s="196" t="s">
        <v>397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629</v>
      </c>
      <c r="B8" s="196"/>
      <c r="C8" s="196"/>
    </row>
    <row r="9" spans="1:3" ht="12.75">
      <c r="A9" s="34"/>
      <c r="B9" s="34"/>
      <c r="C9" s="34"/>
    </row>
    <row r="10" spans="1:3" ht="12.75">
      <c r="A10" s="31"/>
      <c r="B10" s="32"/>
      <c r="C10" s="32"/>
    </row>
    <row r="11" spans="1:3" ht="16.5">
      <c r="A11" s="191" t="s">
        <v>305</v>
      </c>
      <c r="B11" s="191"/>
      <c r="C11" s="191"/>
    </row>
    <row r="12" spans="1:3" ht="16.5">
      <c r="A12" s="191" t="s">
        <v>497</v>
      </c>
      <c r="B12" s="191"/>
      <c r="C12" s="191"/>
    </row>
    <row r="13" spans="1:3" ht="16.5">
      <c r="A13" s="191" t="s">
        <v>498</v>
      </c>
      <c r="B13" s="191"/>
      <c r="C13" s="191"/>
    </row>
    <row r="14" spans="1:3" ht="16.5">
      <c r="A14" s="191" t="s">
        <v>499</v>
      </c>
      <c r="B14" s="191"/>
      <c r="C14" s="191"/>
    </row>
    <row r="15" spans="1:3" ht="16.5">
      <c r="A15" s="191" t="s">
        <v>500</v>
      </c>
      <c r="B15" s="191"/>
      <c r="C15" s="191"/>
    </row>
    <row r="16" spans="1:3" ht="16.5">
      <c r="A16" s="191" t="s">
        <v>501</v>
      </c>
      <c r="B16" s="191"/>
      <c r="C16" s="191"/>
    </row>
    <row r="17" spans="1:3" ht="16.5">
      <c r="A17" s="191" t="s">
        <v>502</v>
      </c>
      <c r="B17" s="191"/>
      <c r="C17" s="191"/>
    </row>
    <row r="18" spans="1:3" ht="16.5">
      <c r="A18" s="191" t="s">
        <v>393</v>
      </c>
      <c r="B18" s="191"/>
      <c r="C18" s="191"/>
    </row>
    <row r="19" spans="1:3" ht="16.5">
      <c r="A19" s="191" t="s">
        <v>394</v>
      </c>
      <c r="B19" s="191"/>
      <c r="C19" s="191"/>
    </row>
    <row r="20" spans="1:3" ht="16.5">
      <c r="A20" s="191" t="s">
        <v>395</v>
      </c>
      <c r="B20" s="191"/>
      <c r="C20" s="191"/>
    </row>
    <row r="21" spans="1:3" ht="16.5">
      <c r="A21" s="191" t="s">
        <v>396</v>
      </c>
      <c r="B21" s="191"/>
      <c r="C21" s="191"/>
    </row>
    <row r="22" spans="1:3" ht="18.75">
      <c r="A22" s="33"/>
      <c r="B22" s="33"/>
      <c r="C22" s="34" t="s">
        <v>689</v>
      </c>
    </row>
    <row r="23" spans="1:3" ht="12.75">
      <c r="A23" s="31"/>
      <c r="B23" s="32"/>
      <c r="C23" s="34"/>
    </row>
    <row r="24" spans="1:3" ht="15" customHeight="1">
      <c r="A24" s="197" t="s">
        <v>677</v>
      </c>
      <c r="B24" s="197" t="s">
        <v>883</v>
      </c>
      <c r="C24" s="211" t="s">
        <v>330</v>
      </c>
    </row>
    <row r="25" spans="1:3" ht="12.75" customHeight="1">
      <c r="A25" s="197"/>
      <c r="B25" s="197"/>
      <c r="C25" s="212"/>
    </row>
    <row r="26" spans="1:3" ht="12.75" customHeight="1">
      <c r="A26" s="197"/>
      <c r="B26" s="197"/>
      <c r="C26" s="213"/>
    </row>
    <row r="27" spans="1:3" ht="18.75">
      <c r="A27" s="38">
        <v>1</v>
      </c>
      <c r="B27" s="35" t="s">
        <v>684</v>
      </c>
      <c r="C27" s="37">
        <v>181</v>
      </c>
    </row>
    <row r="28" spans="1:3" ht="18.75">
      <c r="A28" s="38">
        <v>2</v>
      </c>
      <c r="B28" s="35" t="s">
        <v>685</v>
      </c>
      <c r="C28" s="37">
        <v>170.8</v>
      </c>
    </row>
    <row r="29" spans="1:3" ht="18.75">
      <c r="A29" s="35"/>
      <c r="B29" s="35" t="s">
        <v>678</v>
      </c>
      <c r="C29" s="37">
        <f>C27+C28</f>
        <v>351.8</v>
      </c>
    </row>
  </sheetData>
  <sheetProtection/>
  <mergeCells count="20">
    <mergeCell ref="A11:C11"/>
    <mergeCell ref="A12:C12"/>
    <mergeCell ref="A1:C1"/>
    <mergeCell ref="A2:C2"/>
    <mergeCell ref="A3:C3"/>
    <mergeCell ref="A6:C6"/>
    <mergeCell ref="A7:C7"/>
    <mergeCell ref="A8:C8"/>
    <mergeCell ref="A13:C13"/>
    <mergeCell ref="A14:C14"/>
    <mergeCell ref="A17:C17"/>
    <mergeCell ref="A18:C18"/>
    <mergeCell ref="A15:C15"/>
    <mergeCell ref="A16:C16"/>
    <mergeCell ref="A19:C19"/>
    <mergeCell ref="A20:C20"/>
    <mergeCell ref="A21:C21"/>
    <mergeCell ref="A24:A26"/>
    <mergeCell ref="B24:B26"/>
    <mergeCell ref="C24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CC"/>
  </sheetPr>
  <dimension ref="A1:C2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196" t="s">
        <v>543</v>
      </c>
      <c r="B1" s="196"/>
      <c r="C1" s="196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6" spans="1:3" ht="12.75">
      <c r="A6" s="196" t="s">
        <v>494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528</v>
      </c>
      <c r="B8" s="196"/>
      <c r="C8" s="196"/>
    </row>
    <row r="9" spans="1:3" ht="12.75">
      <c r="A9" s="34"/>
      <c r="B9" s="34"/>
      <c r="C9" s="34"/>
    </row>
    <row r="10" spans="1:3" ht="12.75">
      <c r="A10" s="31"/>
      <c r="B10" s="32"/>
      <c r="C10" s="32"/>
    </row>
    <row r="11" spans="1:3" ht="16.5">
      <c r="A11" s="191" t="s">
        <v>305</v>
      </c>
      <c r="B11" s="191"/>
      <c r="C11" s="191"/>
    </row>
    <row r="12" spans="1:3" ht="16.5">
      <c r="A12" s="191" t="s">
        <v>496</v>
      </c>
      <c r="B12" s="191"/>
      <c r="C12" s="191"/>
    </row>
    <row r="13" spans="1:3" ht="16.5">
      <c r="A13" s="191" t="s">
        <v>399</v>
      </c>
      <c r="B13" s="191"/>
      <c r="C13" s="191"/>
    </row>
    <row r="14" spans="1:3" ht="16.5">
      <c r="A14" s="191" t="s">
        <v>493</v>
      </c>
      <c r="B14" s="191"/>
      <c r="C14" s="191"/>
    </row>
    <row r="15" spans="1:3" ht="16.5">
      <c r="A15" s="191" t="s">
        <v>396</v>
      </c>
      <c r="B15" s="191"/>
      <c r="C15" s="191"/>
    </row>
    <row r="16" spans="1:3" ht="18.75">
      <c r="A16" s="33"/>
      <c r="B16" s="33"/>
      <c r="C16" s="34" t="s">
        <v>689</v>
      </c>
    </row>
    <row r="17" spans="1:3" ht="12.75">
      <c r="A17" s="31"/>
      <c r="B17" s="32"/>
      <c r="C17" s="34"/>
    </row>
    <row r="18" spans="1:3" ht="15" customHeight="1">
      <c r="A18" s="197" t="s">
        <v>677</v>
      </c>
      <c r="B18" s="197" t="s">
        <v>883</v>
      </c>
      <c r="C18" s="211" t="s">
        <v>330</v>
      </c>
    </row>
    <row r="19" spans="1:3" ht="12.75" customHeight="1">
      <c r="A19" s="197"/>
      <c r="B19" s="197"/>
      <c r="C19" s="212"/>
    </row>
    <row r="20" spans="1:3" ht="12.75" customHeight="1">
      <c r="A20" s="197"/>
      <c r="B20" s="197"/>
      <c r="C20" s="213"/>
    </row>
    <row r="21" spans="1:3" ht="18.75">
      <c r="A21" s="38">
        <v>1</v>
      </c>
      <c r="B21" s="35" t="s">
        <v>680</v>
      </c>
      <c r="C21" s="37">
        <v>178.8</v>
      </c>
    </row>
    <row r="22" spans="1:3" ht="18.75">
      <c r="A22" s="38">
        <v>2</v>
      </c>
      <c r="B22" s="35" t="s">
        <v>684</v>
      </c>
      <c r="C22" s="37">
        <v>262.8</v>
      </c>
    </row>
    <row r="23" spans="1:3" ht="18.75">
      <c r="A23" s="38">
        <v>3</v>
      </c>
      <c r="B23" s="35" t="s">
        <v>685</v>
      </c>
      <c r="C23" s="37">
        <v>247.7</v>
      </c>
    </row>
    <row r="24" spans="1:3" ht="18.75">
      <c r="A24" s="35"/>
      <c r="B24" s="35" t="s">
        <v>678</v>
      </c>
      <c r="C24" s="37">
        <f>C21+C22+C23</f>
        <v>689.3</v>
      </c>
    </row>
  </sheetData>
  <sheetProtection/>
  <mergeCells count="14">
    <mergeCell ref="A11:C11"/>
    <mergeCell ref="A12:C12"/>
    <mergeCell ref="A1:C1"/>
    <mergeCell ref="A2:C2"/>
    <mergeCell ref="A3:C3"/>
    <mergeCell ref="A6:C6"/>
    <mergeCell ref="A7:C7"/>
    <mergeCell ref="A8:C8"/>
    <mergeCell ref="A13:C13"/>
    <mergeCell ref="A14:C14"/>
    <mergeCell ref="A15:C15"/>
    <mergeCell ref="A18:A20"/>
    <mergeCell ref="B18:B20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8000"/>
  </sheetPr>
  <dimension ref="A1:C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75390625" style="0" customWidth="1"/>
    <col min="3" max="3" width="13.25390625" style="0" customWidth="1"/>
  </cols>
  <sheetData>
    <row r="1" spans="1:3" ht="12.75">
      <c r="A1" s="200" t="s">
        <v>517</v>
      </c>
      <c r="B1" s="200"/>
      <c r="C1" s="200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5" spans="1:3" ht="12.75">
      <c r="A5" s="34"/>
      <c r="B5" s="34"/>
      <c r="C5" s="34"/>
    </row>
    <row r="6" spans="1:3" ht="12.75">
      <c r="A6" s="196" t="s">
        <v>507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628</v>
      </c>
      <c r="B8" s="196"/>
      <c r="C8" s="196"/>
    </row>
    <row r="9" spans="1:3" ht="12.75">
      <c r="A9" s="31"/>
      <c r="B9" s="32"/>
      <c r="C9" s="32"/>
    </row>
    <row r="10" spans="1:3" ht="16.5">
      <c r="A10" s="191" t="s">
        <v>305</v>
      </c>
      <c r="B10" s="191"/>
      <c r="C10" s="191"/>
    </row>
    <row r="11" spans="1:3" ht="16.5">
      <c r="A11" s="191" t="s">
        <v>508</v>
      </c>
      <c r="B11" s="191"/>
      <c r="C11" s="191"/>
    </row>
    <row r="12" spans="1:3" ht="16.5">
      <c r="A12" s="191" t="s">
        <v>227</v>
      </c>
      <c r="B12" s="191"/>
      <c r="C12" s="191"/>
    </row>
    <row r="13" spans="1:3" ht="16.5">
      <c r="A13" s="191"/>
      <c r="B13" s="191"/>
      <c r="C13" s="191"/>
    </row>
    <row r="14" spans="1:3" ht="18.75">
      <c r="A14" s="33"/>
      <c r="B14" s="33"/>
      <c r="C14" s="33"/>
    </row>
    <row r="15" spans="1:3" ht="12.75">
      <c r="A15" s="31"/>
      <c r="B15" s="32"/>
      <c r="C15" s="34" t="s">
        <v>791</v>
      </c>
    </row>
    <row r="16" spans="1:3" ht="12.75">
      <c r="A16" s="31"/>
      <c r="B16" s="32"/>
      <c r="C16" s="34"/>
    </row>
    <row r="17" spans="1:3" ht="15" customHeight="1">
      <c r="A17" s="197" t="s">
        <v>677</v>
      </c>
      <c r="B17" s="197" t="s">
        <v>883</v>
      </c>
      <c r="C17" s="208" t="s">
        <v>631</v>
      </c>
    </row>
    <row r="18" spans="1:3" ht="12.75" customHeight="1">
      <c r="A18" s="197"/>
      <c r="B18" s="197"/>
      <c r="C18" s="209"/>
    </row>
    <row r="19" spans="1:3" ht="12.75" customHeight="1">
      <c r="A19" s="197"/>
      <c r="B19" s="197"/>
      <c r="C19" s="210"/>
    </row>
    <row r="20" spans="1:3" ht="18.75">
      <c r="A20" s="38">
        <v>1</v>
      </c>
      <c r="B20" s="35" t="s">
        <v>679</v>
      </c>
      <c r="C20" s="36">
        <v>30.3</v>
      </c>
    </row>
    <row r="21" spans="1:3" ht="18.75">
      <c r="A21" s="38">
        <v>2</v>
      </c>
      <c r="B21" s="35" t="s">
        <v>680</v>
      </c>
      <c r="C21" s="37">
        <v>58.1</v>
      </c>
    </row>
    <row r="22" spans="1:3" ht="18.75">
      <c r="A22" s="38">
        <v>3</v>
      </c>
      <c r="B22" s="35" t="s">
        <v>681</v>
      </c>
      <c r="C22" s="37">
        <v>42.6</v>
      </c>
    </row>
    <row r="23" spans="1:3" ht="18.75">
      <c r="A23" s="38">
        <v>4</v>
      </c>
      <c r="B23" s="35" t="s">
        <v>682</v>
      </c>
      <c r="C23" s="37">
        <v>60.7</v>
      </c>
    </row>
    <row r="24" spans="1:3" ht="18.75">
      <c r="A24" s="38">
        <v>5</v>
      </c>
      <c r="B24" s="35" t="s">
        <v>683</v>
      </c>
      <c r="C24" s="37">
        <v>63.4</v>
      </c>
    </row>
    <row r="25" spans="1:3" ht="18.75">
      <c r="A25" s="38">
        <v>6</v>
      </c>
      <c r="B25" s="35" t="s">
        <v>684</v>
      </c>
      <c r="C25" s="37">
        <v>31.6</v>
      </c>
    </row>
    <row r="26" spans="1:3" ht="18.75">
      <c r="A26" s="38">
        <v>7</v>
      </c>
      <c r="B26" s="35" t="s">
        <v>685</v>
      </c>
      <c r="C26" s="37">
        <v>34.5</v>
      </c>
    </row>
    <row r="27" spans="1:3" ht="18.75">
      <c r="A27" s="38">
        <v>8</v>
      </c>
      <c r="B27" s="35" t="s">
        <v>686</v>
      </c>
      <c r="C27" s="37">
        <v>54.3</v>
      </c>
    </row>
    <row r="28" spans="1:3" ht="18.75">
      <c r="A28" s="38">
        <v>9</v>
      </c>
      <c r="B28" s="35" t="s">
        <v>687</v>
      </c>
      <c r="C28" s="37">
        <v>33.3</v>
      </c>
    </row>
    <row r="29" spans="1:3" ht="18.75">
      <c r="A29" s="38">
        <v>10</v>
      </c>
      <c r="B29" s="35" t="s">
        <v>688</v>
      </c>
      <c r="C29" s="37">
        <v>115.7</v>
      </c>
    </row>
    <row r="30" spans="1:3" ht="18.75">
      <c r="A30" s="35"/>
      <c r="B30" s="35" t="s">
        <v>678</v>
      </c>
      <c r="C30" s="37">
        <f>C20+C25+C28+C23+C24+C22+C26+C27+C29+C21</f>
        <v>524.5</v>
      </c>
    </row>
  </sheetData>
  <sheetProtection/>
  <mergeCells count="13">
    <mergeCell ref="A10:C10"/>
    <mergeCell ref="A1:C1"/>
    <mergeCell ref="A2:C2"/>
    <mergeCell ref="A3:C3"/>
    <mergeCell ref="A6:C6"/>
    <mergeCell ref="A7:C7"/>
    <mergeCell ref="A8:C8"/>
    <mergeCell ref="A11:C11"/>
    <mergeCell ref="A12:C12"/>
    <mergeCell ref="A13:C13"/>
    <mergeCell ref="A17:A19"/>
    <mergeCell ref="B17:B19"/>
    <mergeCell ref="C17:C19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99FF"/>
  </sheetPr>
  <dimension ref="A1:C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196" t="s">
        <v>510</v>
      </c>
      <c r="B1" s="196"/>
      <c r="C1" s="196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6" spans="1:3" ht="12.75">
      <c r="A6" s="196" t="s">
        <v>514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628</v>
      </c>
      <c r="B8" s="196"/>
      <c r="C8" s="196"/>
    </row>
    <row r="9" spans="1:3" ht="12.75">
      <c r="A9" s="34"/>
      <c r="B9" s="34"/>
      <c r="C9" s="34"/>
    </row>
    <row r="10" spans="1:3" ht="12.75">
      <c r="A10" s="31"/>
      <c r="B10" s="32"/>
      <c r="C10" s="32"/>
    </row>
    <row r="11" spans="1:3" ht="16.5">
      <c r="A11" s="191" t="s">
        <v>305</v>
      </c>
      <c r="B11" s="191"/>
      <c r="C11" s="191"/>
    </row>
    <row r="12" spans="1:3" ht="16.5">
      <c r="A12" s="191" t="s">
        <v>509</v>
      </c>
      <c r="B12" s="191"/>
      <c r="C12" s="191"/>
    </row>
    <row r="13" spans="1:3" ht="16.5">
      <c r="A13" s="191" t="s">
        <v>493</v>
      </c>
      <c r="B13" s="191"/>
      <c r="C13" s="191"/>
    </row>
    <row r="14" spans="1:3" ht="16.5">
      <c r="A14" s="191" t="s">
        <v>396</v>
      </c>
      <c r="B14" s="191"/>
      <c r="C14" s="191"/>
    </row>
    <row r="15" spans="1:3" ht="18.75">
      <c r="A15" s="33"/>
      <c r="B15" s="33"/>
      <c r="C15" s="34" t="s">
        <v>689</v>
      </c>
    </row>
    <row r="16" spans="1:3" ht="12.75">
      <c r="A16" s="31"/>
      <c r="B16" s="32"/>
      <c r="C16" s="34"/>
    </row>
    <row r="17" spans="1:3" ht="15" customHeight="1">
      <c r="A17" s="197" t="s">
        <v>677</v>
      </c>
      <c r="B17" s="197" t="s">
        <v>883</v>
      </c>
      <c r="C17" s="211" t="s">
        <v>330</v>
      </c>
    </row>
    <row r="18" spans="1:3" ht="12.75" customHeight="1">
      <c r="A18" s="197"/>
      <c r="B18" s="197"/>
      <c r="C18" s="212"/>
    </row>
    <row r="19" spans="1:3" ht="12.75" customHeight="1">
      <c r="A19" s="197"/>
      <c r="B19" s="197"/>
      <c r="C19" s="213"/>
    </row>
    <row r="20" spans="1:3" ht="18.75">
      <c r="A20" s="38">
        <v>1</v>
      </c>
      <c r="B20" s="35" t="s">
        <v>687</v>
      </c>
      <c r="C20" s="37">
        <v>100</v>
      </c>
    </row>
    <row r="21" spans="1:3" ht="18.75">
      <c r="A21" s="35"/>
      <c r="B21" s="35" t="s">
        <v>678</v>
      </c>
      <c r="C21" s="37">
        <f>C20</f>
        <v>100</v>
      </c>
    </row>
  </sheetData>
  <sheetProtection/>
  <mergeCells count="13">
    <mergeCell ref="A11:C11"/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19"/>
    <mergeCell ref="B17:B19"/>
    <mergeCell ref="C17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A50021"/>
  </sheetPr>
  <dimension ref="A1:C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200" t="s">
        <v>523</v>
      </c>
      <c r="B1" s="200"/>
      <c r="C1" s="200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4" spans="1:3" ht="12.75">
      <c r="A4" s="34"/>
      <c r="B4" s="34"/>
      <c r="C4" s="34"/>
    </row>
    <row r="6" spans="1:3" ht="12.75">
      <c r="A6" s="196" t="s">
        <v>392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528</v>
      </c>
      <c r="B8" s="196"/>
      <c r="C8" s="196"/>
    </row>
    <row r="9" spans="1:3" ht="12.75">
      <c r="A9" s="34"/>
      <c r="B9" s="34"/>
      <c r="C9" s="34"/>
    </row>
    <row r="10" spans="1:3" ht="12.75">
      <c r="A10" s="31"/>
      <c r="B10" s="32"/>
      <c r="C10" s="32"/>
    </row>
    <row r="11" spans="1:3" ht="16.5">
      <c r="A11" s="191" t="s">
        <v>305</v>
      </c>
      <c r="B11" s="191"/>
      <c r="C11" s="191"/>
    </row>
    <row r="12" spans="1:3" ht="16.5">
      <c r="A12" s="191" t="s">
        <v>524</v>
      </c>
      <c r="B12" s="191"/>
      <c r="C12" s="191"/>
    </row>
    <row r="13" spans="1:3" ht="16.5">
      <c r="A13" s="191" t="s">
        <v>525</v>
      </c>
      <c r="B13" s="191"/>
      <c r="C13" s="191"/>
    </row>
    <row r="14" spans="1:3" ht="16.5">
      <c r="A14" s="191" t="s">
        <v>493</v>
      </c>
      <c r="B14" s="191"/>
      <c r="C14" s="191"/>
    </row>
    <row r="15" spans="1:3" ht="16.5">
      <c r="A15" s="191" t="s">
        <v>396</v>
      </c>
      <c r="B15" s="191"/>
      <c r="C15" s="191"/>
    </row>
    <row r="16" spans="1:3" ht="18.75">
      <c r="A16" s="33"/>
      <c r="B16" s="33"/>
      <c r="C16" s="34" t="s">
        <v>689</v>
      </c>
    </row>
    <row r="17" spans="1:3" ht="12.75">
      <c r="A17" s="31"/>
      <c r="B17" s="32"/>
      <c r="C17" s="34"/>
    </row>
    <row r="18" spans="1:3" ht="15" customHeight="1">
      <c r="A18" s="197" t="s">
        <v>677</v>
      </c>
      <c r="B18" s="197" t="s">
        <v>883</v>
      </c>
      <c r="C18" s="211" t="s">
        <v>330</v>
      </c>
    </row>
    <row r="19" spans="1:3" ht="12.75" customHeight="1">
      <c r="A19" s="197"/>
      <c r="B19" s="197"/>
      <c r="C19" s="212"/>
    </row>
    <row r="20" spans="1:3" ht="12.75" customHeight="1">
      <c r="A20" s="197"/>
      <c r="B20" s="197"/>
      <c r="C20" s="213"/>
    </row>
    <row r="21" spans="1:3" ht="18.75">
      <c r="A21" s="38">
        <v>1</v>
      </c>
      <c r="B21" s="35" t="s">
        <v>687</v>
      </c>
      <c r="C21" s="37">
        <v>50</v>
      </c>
    </row>
    <row r="22" spans="1:3" ht="18.75">
      <c r="A22" s="35"/>
      <c r="B22" s="35" t="s">
        <v>678</v>
      </c>
      <c r="C22" s="37">
        <f>C21</f>
        <v>50</v>
      </c>
    </row>
  </sheetData>
  <sheetProtection/>
  <mergeCells count="14">
    <mergeCell ref="A11:C11"/>
    <mergeCell ref="A12:C12"/>
    <mergeCell ref="A1:C1"/>
    <mergeCell ref="A2:C2"/>
    <mergeCell ref="A3:C3"/>
    <mergeCell ref="A6:C6"/>
    <mergeCell ref="A7:C7"/>
    <mergeCell ref="A8:C8"/>
    <mergeCell ref="A13:C13"/>
    <mergeCell ref="A15:C15"/>
    <mergeCell ref="A18:A20"/>
    <mergeCell ref="B18:B20"/>
    <mergeCell ref="C18:C20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2.375" style="0" customWidth="1"/>
    <col min="3" max="3" width="15.625" style="0" customWidth="1"/>
  </cols>
  <sheetData>
    <row r="1" spans="1:3" ht="12.75">
      <c r="A1" s="200" t="s">
        <v>526</v>
      </c>
      <c r="B1" s="200"/>
      <c r="C1" s="200"/>
    </row>
    <row r="2" spans="1:3" ht="12.75">
      <c r="A2" s="196" t="s">
        <v>233</v>
      </c>
      <c r="B2" s="196"/>
      <c r="C2" s="196"/>
    </row>
    <row r="3" spans="1:3" ht="12.75">
      <c r="A3" s="196" t="s">
        <v>892</v>
      </c>
      <c r="B3" s="196"/>
      <c r="C3" s="196"/>
    </row>
    <row r="6" spans="1:3" ht="12.75">
      <c r="A6" s="196" t="s">
        <v>515</v>
      </c>
      <c r="B6" s="196"/>
      <c r="C6" s="196"/>
    </row>
    <row r="7" spans="1:3" ht="12.75">
      <c r="A7" s="196" t="s">
        <v>302</v>
      </c>
      <c r="B7" s="196"/>
      <c r="C7" s="196"/>
    </row>
    <row r="8" spans="1:3" ht="12.75">
      <c r="A8" s="196" t="s">
        <v>627</v>
      </c>
      <c r="B8" s="196"/>
      <c r="C8" s="196"/>
    </row>
    <row r="9" spans="1:2" ht="12.75">
      <c r="A9" s="34"/>
      <c r="B9" s="34"/>
    </row>
    <row r="10" spans="1:2" ht="12.75">
      <c r="A10" s="31"/>
      <c r="B10" s="32"/>
    </row>
    <row r="11" spans="1:3" ht="16.5">
      <c r="A11" s="191" t="s">
        <v>305</v>
      </c>
      <c r="B11" s="191"/>
      <c r="C11" s="191"/>
    </row>
    <row r="12" spans="1:3" ht="16.5">
      <c r="A12" s="191" t="s">
        <v>516</v>
      </c>
      <c r="B12" s="191"/>
      <c r="C12" s="191"/>
    </row>
    <row r="13" spans="1:3" ht="16.5">
      <c r="A13" s="191" t="s">
        <v>511</v>
      </c>
      <c r="B13" s="191"/>
      <c r="C13" s="191"/>
    </row>
    <row r="14" spans="1:3" ht="16.5">
      <c r="A14" s="191" t="s">
        <v>512</v>
      </c>
      <c r="B14" s="191"/>
      <c r="C14" s="191"/>
    </row>
    <row r="15" spans="1:3" ht="16.5">
      <c r="A15" s="191" t="s">
        <v>513</v>
      </c>
      <c r="B15" s="191"/>
      <c r="C15" s="191"/>
    </row>
    <row r="16" spans="1:3" ht="16.5">
      <c r="A16" s="191" t="s">
        <v>396</v>
      </c>
      <c r="B16" s="191"/>
      <c r="C16" s="191"/>
    </row>
    <row r="17" spans="1:3" ht="16.5">
      <c r="A17" s="39"/>
      <c r="B17" s="39"/>
      <c r="C17" s="2" t="s">
        <v>597</v>
      </c>
    </row>
    <row r="18" spans="1:2" ht="16.5">
      <c r="A18" s="31"/>
      <c r="B18" s="40"/>
    </row>
    <row r="19" spans="1:3" ht="12.75">
      <c r="A19" s="197" t="s">
        <v>677</v>
      </c>
      <c r="B19" s="197" t="s">
        <v>879</v>
      </c>
      <c r="C19" s="208" t="s">
        <v>330</v>
      </c>
    </row>
    <row r="20" spans="1:3" ht="12.75" customHeight="1">
      <c r="A20" s="197"/>
      <c r="B20" s="197"/>
      <c r="C20" s="209"/>
    </row>
    <row r="21" spans="1:3" ht="12.75" customHeight="1">
      <c r="A21" s="197"/>
      <c r="B21" s="197"/>
      <c r="C21" s="210"/>
    </row>
    <row r="22" spans="1:3" ht="18.75">
      <c r="A22" s="38">
        <v>1</v>
      </c>
      <c r="B22" s="35" t="s">
        <v>679</v>
      </c>
      <c r="C22" s="108">
        <v>9.9</v>
      </c>
    </row>
    <row r="23" spans="1:3" ht="18.75">
      <c r="A23" s="38">
        <f>A22+1</f>
        <v>2</v>
      </c>
      <c r="B23" s="35" t="s">
        <v>680</v>
      </c>
      <c r="C23" s="108">
        <v>77</v>
      </c>
    </row>
    <row r="24" spans="1:3" ht="18.75">
      <c r="A24" s="38">
        <f aca="true" t="shared" si="0" ref="A24:A31">A23+1</f>
        <v>3</v>
      </c>
      <c r="B24" s="35" t="s">
        <v>681</v>
      </c>
      <c r="C24" s="108">
        <v>23.7</v>
      </c>
    </row>
    <row r="25" spans="1:3" ht="18.75">
      <c r="A25" s="38">
        <f t="shared" si="0"/>
        <v>4</v>
      </c>
      <c r="B25" s="35" t="s">
        <v>682</v>
      </c>
      <c r="C25" s="108">
        <v>56.3</v>
      </c>
    </row>
    <row r="26" spans="1:3" ht="18.75">
      <c r="A26" s="38">
        <f t="shared" si="0"/>
        <v>5</v>
      </c>
      <c r="B26" s="35" t="s">
        <v>683</v>
      </c>
      <c r="C26" s="108">
        <v>82.5</v>
      </c>
    </row>
    <row r="27" spans="1:3" ht="18.75">
      <c r="A27" s="38">
        <f t="shared" si="0"/>
        <v>6</v>
      </c>
      <c r="B27" s="35" t="s">
        <v>684</v>
      </c>
      <c r="C27" s="108">
        <v>38.1</v>
      </c>
    </row>
    <row r="28" spans="1:3" ht="18.75">
      <c r="A28" s="38">
        <f t="shared" si="0"/>
        <v>7</v>
      </c>
      <c r="B28" s="35" t="s">
        <v>685</v>
      </c>
      <c r="C28" s="108">
        <v>36.3</v>
      </c>
    </row>
    <row r="29" spans="1:3" ht="18.75">
      <c r="A29" s="38">
        <f t="shared" si="0"/>
        <v>8</v>
      </c>
      <c r="B29" s="35" t="s">
        <v>686</v>
      </c>
      <c r="C29" s="108">
        <v>11</v>
      </c>
    </row>
    <row r="30" spans="1:3" ht="18.75">
      <c r="A30" s="38">
        <f t="shared" si="0"/>
        <v>9</v>
      </c>
      <c r="B30" s="35" t="s">
        <v>687</v>
      </c>
      <c r="C30" s="108">
        <v>36.3</v>
      </c>
    </row>
    <row r="31" spans="1:3" ht="18.75">
      <c r="A31" s="38">
        <f t="shared" si="0"/>
        <v>10</v>
      </c>
      <c r="B31" s="35" t="s">
        <v>688</v>
      </c>
      <c r="C31" s="108">
        <v>99.7</v>
      </c>
    </row>
    <row r="32" spans="1:3" ht="18.75">
      <c r="A32" s="35"/>
      <c r="B32" s="35" t="s">
        <v>678</v>
      </c>
      <c r="C32" s="108">
        <f>C22+C23+C24+C25+C26+C27+C28+C29+C30+C31</f>
        <v>470.8</v>
      </c>
    </row>
  </sheetData>
  <sheetProtection/>
  <mergeCells count="15">
    <mergeCell ref="A7:C7"/>
    <mergeCell ref="A8:C8"/>
    <mergeCell ref="A14:C14"/>
    <mergeCell ref="A1:C1"/>
    <mergeCell ref="A2:C2"/>
    <mergeCell ref="A3:C3"/>
    <mergeCell ref="A6:C6"/>
    <mergeCell ref="A19:A21"/>
    <mergeCell ref="B19:B21"/>
    <mergeCell ref="C19:C21"/>
    <mergeCell ref="A11:C11"/>
    <mergeCell ref="A12:C12"/>
    <mergeCell ref="A13:C13"/>
    <mergeCell ref="A15:C15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66FF"/>
  </sheetPr>
  <dimension ref="A1:C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8.25390625" style="0" customWidth="1"/>
    <col min="3" max="3" width="14.25390625" style="0" customWidth="1"/>
  </cols>
  <sheetData>
    <row r="1" spans="1:3" ht="12.75">
      <c r="A1" s="200" t="s">
        <v>542</v>
      </c>
      <c r="B1" s="200"/>
      <c r="C1" s="200"/>
    </row>
    <row r="2" spans="1:3" ht="12.75">
      <c r="A2" s="196" t="s">
        <v>233</v>
      </c>
      <c r="B2" s="196"/>
      <c r="C2" s="196"/>
    </row>
    <row r="3" spans="1:3" ht="12.75">
      <c r="A3" s="196" t="s">
        <v>893</v>
      </c>
      <c r="B3" s="196"/>
      <c r="C3" s="196"/>
    </row>
    <row r="4" spans="1:3" ht="12.75">
      <c r="A4" s="34"/>
      <c r="B4" s="34"/>
      <c r="C4" s="34"/>
    </row>
    <row r="6" spans="1:3" ht="12.75">
      <c r="A6" s="196" t="s">
        <v>527</v>
      </c>
      <c r="B6" s="196"/>
      <c r="C6" s="196"/>
    </row>
    <row r="7" spans="1:3" ht="12.75">
      <c r="A7" s="196" t="s">
        <v>233</v>
      </c>
      <c r="B7" s="196"/>
      <c r="C7" s="196"/>
    </row>
    <row r="8" spans="1:3" ht="12.75">
      <c r="A8" s="196" t="s">
        <v>628</v>
      </c>
      <c r="B8" s="196"/>
      <c r="C8" s="196"/>
    </row>
    <row r="9" spans="1:3" ht="12.75">
      <c r="A9" s="34"/>
      <c r="B9" s="34"/>
      <c r="C9" s="34"/>
    </row>
    <row r="10" spans="1:3" ht="12.75">
      <c r="A10" s="31"/>
      <c r="B10" s="32"/>
      <c r="C10" s="32"/>
    </row>
    <row r="11" spans="1:3" ht="16.5">
      <c r="A11" s="191" t="s">
        <v>305</v>
      </c>
      <c r="B11" s="191"/>
      <c r="C11" s="191"/>
    </row>
    <row r="12" spans="1:3" ht="16.5">
      <c r="A12" s="191" t="s">
        <v>529</v>
      </c>
      <c r="B12" s="191"/>
      <c r="C12" s="191"/>
    </row>
    <row r="13" spans="1:3" ht="16.5">
      <c r="A13" s="191" t="s">
        <v>396</v>
      </c>
      <c r="B13" s="191"/>
      <c r="C13" s="191"/>
    </row>
    <row r="14" spans="1:3" ht="18.75">
      <c r="A14" s="33"/>
      <c r="B14" s="33"/>
      <c r="C14" s="34" t="s">
        <v>689</v>
      </c>
    </row>
    <row r="15" spans="1:3" ht="12.75">
      <c r="A15" s="31"/>
      <c r="B15" s="32"/>
      <c r="C15" s="34"/>
    </row>
    <row r="16" spans="1:3" ht="15" customHeight="1">
      <c r="A16" s="197" t="s">
        <v>677</v>
      </c>
      <c r="B16" s="197" t="s">
        <v>883</v>
      </c>
      <c r="C16" s="211" t="s">
        <v>330</v>
      </c>
    </row>
    <row r="17" spans="1:3" ht="12.75" customHeight="1">
      <c r="A17" s="197"/>
      <c r="B17" s="197"/>
      <c r="C17" s="212"/>
    </row>
    <row r="18" spans="1:3" ht="12.75" customHeight="1">
      <c r="A18" s="197"/>
      <c r="B18" s="197"/>
      <c r="C18" s="213"/>
    </row>
    <row r="19" spans="1:3" ht="18.75">
      <c r="A19" s="38">
        <v>1</v>
      </c>
      <c r="B19" s="35" t="s">
        <v>680</v>
      </c>
      <c r="C19" s="37">
        <v>630</v>
      </c>
    </row>
    <row r="20" spans="1:3" ht="18.75">
      <c r="A20" s="38">
        <f>A19+1</f>
        <v>2</v>
      </c>
      <c r="B20" s="35" t="s">
        <v>682</v>
      </c>
      <c r="C20" s="37">
        <v>890.5</v>
      </c>
    </row>
    <row r="21" spans="1:3" ht="18.75">
      <c r="A21" s="38">
        <f>A20+1</f>
        <v>3</v>
      </c>
      <c r="B21" s="35" t="s">
        <v>688</v>
      </c>
      <c r="C21" s="37">
        <v>900</v>
      </c>
    </row>
    <row r="22" spans="1:3" ht="18.75">
      <c r="A22" s="35"/>
      <c r="B22" s="35" t="s">
        <v>678</v>
      </c>
      <c r="C22" s="37">
        <f>C19+C20+C21</f>
        <v>2420.5</v>
      </c>
    </row>
  </sheetData>
  <sheetProtection/>
  <mergeCells count="12">
    <mergeCell ref="A11:C11"/>
    <mergeCell ref="A12:C12"/>
    <mergeCell ref="A13:C13"/>
    <mergeCell ref="A16:A18"/>
    <mergeCell ref="B16:B18"/>
    <mergeCell ref="C16:C18"/>
    <mergeCell ref="A7:C7"/>
    <mergeCell ref="A8:C8"/>
    <mergeCell ref="A1:C1"/>
    <mergeCell ref="A2:C2"/>
    <mergeCell ref="A3:C3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00000"/>
  </sheetPr>
  <dimension ref="A1:W1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56" customWidth="1"/>
    <col min="2" max="2" width="4.375" style="57" customWidth="1"/>
    <col min="3" max="3" width="2.625" style="57" customWidth="1"/>
    <col min="4" max="4" width="3.625" style="57" customWidth="1"/>
    <col min="5" max="5" width="3.00390625" style="57" customWidth="1"/>
    <col min="6" max="6" width="4.25390625" style="57" customWidth="1"/>
    <col min="7" max="7" width="4.125" style="57" customWidth="1"/>
    <col min="8" max="8" width="5.125" style="57" customWidth="1"/>
    <col min="9" max="9" width="8.625" style="57" customWidth="1"/>
    <col min="10" max="10" width="54.25390625" style="57" customWidth="1"/>
    <col min="11" max="11" width="9.75390625" style="0" customWidth="1"/>
    <col min="12" max="12" width="10.00390625" style="0" customWidth="1"/>
    <col min="13" max="13" width="9.75390625" style="0" customWidth="1"/>
    <col min="14" max="16" width="3.625" style="0" bestFit="1" customWidth="1"/>
  </cols>
  <sheetData>
    <row r="1" spans="1:13" ht="12.75">
      <c r="A1" s="163" t="s">
        <v>372</v>
      </c>
      <c r="B1" s="163"/>
      <c r="C1" s="163"/>
      <c r="D1" s="163"/>
      <c r="E1" s="163"/>
      <c r="F1" s="163"/>
      <c r="G1" s="163"/>
      <c r="H1" s="172"/>
      <c r="I1" s="172"/>
      <c r="J1" s="172"/>
      <c r="K1" s="172"/>
      <c r="L1" s="172"/>
      <c r="M1" s="172"/>
    </row>
    <row r="2" spans="1:13" ht="12.75">
      <c r="A2" s="163" t="s">
        <v>774</v>
      </c>
      <c r="B2" s="163"/>
      <c r="C2" s="163"/>
      <c r="D2" s="163"/>
      <c r="E2" s="163"/>
      <c r="F2" s="163"/>
      <c r="G2" s="163"/>
      <c r="H2" s="172"/>
      <c r="I2" s="172"/>
      <c r="J2" s="172"/>
      <c r="K2" s="172"/>
      <c r="L2" s="172"/>
      <c r="M2" s="172"/>
    </row>
    <row r="3" spans="1:13" ht="12.75">
      <c r="A3" s="163" t="s">
        <v>885</v>
      </c>
      <c r="B3" s="163"/>
      <c r="C3" s="163"/>
      <c r="D3" s="163"/>
      <c r="E3" s="163"/>
      <c r="F3" s="163"/>
      <c r="G3" s="163"/>
      <c r="H3" s="172"/>
      <c r="I3" s="172"/>
      <c r="J3" s="172"/>
      <c r="K3" s="172"/>
      <c r="L3" s="172"/>
      <c r="M3" s="172"/>
    </row>
    <row r="6" spans="1:13" s="46" customFormat="1" ht="15.75" customHeight="1">
      <c r="A6" s="163" t="s">
        <v>773</v>
      </c>
      <c r="B6" s="163"/>
      <c r="C6" s="163"/>
      <c r="D6" s="163"/>
      <c r="E6" s="163"/>
      <c r="F6" s="163"/>
      <c r="G6" s="163"/>
      <c r="H6" s="172"/>
      <c r="I6" s="172"/>
      <c r="J6" s="172"/>
      <c r="K6" s="172"/>
      <c r="L6" s="172"/>
      <c r="M6" s="172"/>
    </row>
    <row r="7" spans="1:23" s="46" customFormat="1" ht="15.75" customHeight="1">
      <c r="A7" s="163" t="s">
        <v>774</v>
      </c>
      <c r="B7" s="163"/>
      <c r="C7" s="163"/>
      <c r="D7" s="163"/>
      <c r="E7" s="163"/>
      <c r="F7" s="163"/>
      <c r="G7" s="163"/>
      <c r="H7" s="172"/>
      <c r="I7" s="172"/>
      <c r="J7" s="172"/>
      <c r="K7" s="172"/>
      <c r="L7" s="172"/>
      <c r="M7" s="172"/>
      <c r="N7" s="2"/>
      <c r="O7" s="2"/>
      <c r="P7" s="2"/>
      <c r="Q7" s="2"/>
      <c r="R7" s="29"/>
      <c r="S7" s="29"/>
      <c r="T7" s="29"/>
      <c r="U7" s="29"/>
      <c r="V7" s="29"/>
      <c r="W7" s="29"/>
    </row>
    <row r="8" spans="1:13" s="46" customFormat="1" ht="14.25" customHeight="1">
      <c r="A8" s="163" t="s">
        <v>625</v>
      </c>
      <c r="B8" s="163"/>
      <c r="C8" s="163"/>
      <c r="D8" s="163"/>
      <c r="E8" s="163"/>
      <c r="F8" s="163"/>
      <c r="G8" s="163"/>
      <c r="H8" s="172"/>
      <c r="I8" s="172"/>
      <c r="J8" s="172"/>
      <c r="K8" s="172"/>
      <c r="L8" s="172"/>
      <c r="M8" s="172"/>
    </row>
    <row r="9" spans="1:13" s="46" customFormat="1" ht="16.5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5"/>
      <c r="L9" s="45"/>
      <c r="M9" s="45"/>
    </row>
    <row r="10" spans="1:13" s="46" customFormat="1" ht="15.75" customHeight="1">
      <c r="A10" s="173" t="s">
        <v>728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3" s="46" customFormat="1" ht="14.2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</row>
    <row r="12" spans="1:13" s="46" customFormat="1" ht="15.7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174" t="s">
        <v>689</v>
      </c>
      <c r="M12" s="174"/>
    </row>
    <row r="13" spans="1:13" s="46" customFormat="1" ht="15.75" customHeight="1">
      <c r="A13" s="175" t="s">
        <v>847</v>
      </c>
      <c r="B13" s="177" t="s">
        <v>796</v>
      </c>
      <c r="C13" s="178"/>
      <c r="D13" s="178"/>
      <c r="E13" s="178"/>
      <c r="F13" s="178"/>
      <c r="G13" s="178"/>
      <c r="H13" s="178"/>
      <c r="I13" s="178"/>
      <c r="J13" s="176" t="s">
        <v>797</v>
      </c>
      <c r="K13" s="176" t="s">
        <v>798</v>
      </c>
      <c r="L13" s="176" t="s">
        <v>799</v>
      </c>
      <c r="M13" s="176" t="s">
        <v>729</v>
      </c>
    </row>
    <row r="14" spans="1:13" s="46" customFormat="1" ht="144.75" customHeight="1">
      <c r="A14" s="175"/>
      <c r="B14" s="47" t="s">
        <v>800</v>
      </c>
      <c r="C14" s="47" t="s">
        <v>801</v>
      </c>
      <c r="D14" s="47" t="s">
        <v>802</v>
      </c>
      <c r="E14" s="47" t="s">
        <v>803</v>
      </c>
      <c r="F14" s="47" t="s">
        <v>804</v>
      </c>
      <c r="G14" s="47" t="s">
        <v>805</v>
      </c>
      <c r="H14" s="47" t="s">
        <v>633</v>
      </c>
      <c r="I14" s="87" t="s">
        <v>634</v>
      </c>
      <c r="J14" s="176"/>
      <c r="K14" s="176"/>
      <c r="L14" s="176"/>
      <c r="M14" s="176"/>
    </row>
    <row r="15" spans="1:13" s="49" customFormat="1" ht="13.5" customHeight="1">
      <c r="A15" s="77"/>
      <c r="B15" s="48">
        <v>1</v>
      </c>
      <c r="C15" s="48">
        <v>2</v>
      </c>
      <c r="D15" s="48">
        <v>3</v>
      </c>
      <c r="E15" s="48">
        <v>4</v>
      </c>
      <c r="F15" s="48">
        <v>5</v>
      </c>
      <c r="G15" s="48">
        <v>6</v>
      </c>
      <c r="H15" s="48">
        <v>7</v>
      </c>
      <c r="I15" s="48">
        <v>8</v>
      </c>
      <c r="J15" s="48">
        <v>9</v>
      </c>
      <c r="K15" s="48">
        <v>10</v>
      </c>
      <c r="L15" s="48">
        <v>11</v>
      </c>
      <c r="M15" s="48">
        <v>12</v>
      </c>
    </row>
    <row r="16" spans="1:16" ht="15" customHeight="1">
      <c r="A16" s="78" t="s">
        <v>137</v>
      </c>
      <c r="B16" s="50" t="s">
        <v>775</v>
      </c>
      <c r="C16" s="50" t="s">
        <v>137</v>
      </c>
      <c r="D16" s="50" t="s">
        <v>776</v>
      </c>
      <c r="E16" s="50" t="s">
        <v>776</v>
      </c>
      <c r="F16" s="50" t="s">
        <v>775</v>
      </c>
      <c r="G16" s="50" t="s">
        <v>776</v>
      </c>
      <c r="H16" s="50" t="s">
        <v>777</v>
      </c>
      <c r="I16" s="50" t="s">
        <v>775</v>
      </c>
      <c r="J16" s="24" t="s">
        <v>778</v>
      </c>
      <c r="K16" s="51">
        <f>K17+K26+K33+K40+K46+K52+K58+K74</f>
        <v>78665.9</v>
      </c>
      <c r="L16" s="51">
        <f>L17+L26+L33+L40+L46+L52+L58</f>
        <v>78167.09999999999</v>
      </c>
      <c r="M16" s="51">
        <f>M17+M26+M33+M40+M46+M52+M58</f>
        <v>79830</v>
      </c>
      <c r="N16" s="18"/>
      <c r="O16" s="18"/>
      <c r="P16" s="18"/>
    </row>
    <row r="17" spans="1:16" ht="15" customHeight="1">
      <c r="A17" s="79">
        <f aca="true" t="shared" si="0" ref="A17:A59">A16+1</f>
        <v>2</v>
      </c>
      <c r="B17" s="50" t="s">
        <v>780</v>
      </c>
      <c r="C17" s="50" t="s">
        <v>137</v>
      </c>
      <c r="D17" s="50" t="s">
        <v>786</v>
      </c>
      <c r="E17" s="50" t="s">
        <v>776</v>
      </c>
      <c r="F17" s="50" t="s">
        <v>775</v>
      </c>
      <c r="G17" s="50" t="s">
        <v>776</v>
      </c>
      <c r="H17" s="50" t="s">
        <v>777</v>
      </c>
      <c r="I17" s="50" t="s">
        <v>775</v>
      </c>
      <c r="J17" s="13" t="s">
        <v>781</v>
      </c>
      <c r="K17" s="51">
        <f>K18+K21</f>
        <v>53695.5</v>
      </c>
      <c r="L17" s="51">
        <f>L18+L21</f>
        <v>52995.899999999994</v>
      </c>
      <c r="M17" s="51">
        <f>M18+M21</f>
        <v>56158.799999999996</v>
      </c>
      <c r="N17" s="18"/>
      <c r="O17" s="18"/>
      <c r="P17" s="18"/>
    </row>
    <row r="18" spans="1:16" ht="15" customHeight="1">
      <c r="A18" s="79">
        <f t="shared" si="0"/>
        <v>3</v>
      </c>
      <c r="B18" s="50" t="s">
        <v>780</v>
      </c>
      <c r="C18" s="50" t="s">
        <v>137</v>
      </c>
      <c r="D18" s="50" t="s">
        <v>786</v>
      </c>
      <c r="E18" s="50" t="s">
        <v>786</v>
      </c>
      <c r="F18" s="50" t="s">
        <v>775</v>
      </c>
      <c r="G18" s="50" t="s">
        <v>776</v>
      </c>
      <c r="H18" s="50" t="s">
        <v>777</v>
      </c>
      <c r="I18" s="50" t="s">
        <v>782</v>
      </c>
      <c r="J18" s="24" t="s">
        <v>783</v>
      </c>
      <c r="K18" s="52">
        <f aca="true" t="shared" si="1" ref="K18:M19">K19</f>
        <v>4501.6</v>
      </c>
      <c r="L18" s="52">
        <f t="shared" si="1"/>
        <v>5559.5</v>
      </c>
      <c r="M18" s="52">
        <f t="shared" si="1"/>
        <v>6208.4</v>
      </c>
      <c r="N18" s="18"/>
      <c r="O18" s="18"/>
      <c r="P18" s="18"/>
    </row>
    <row r="19" spans="1:16" ht="26.25" customHeight="1">
      <c r="A19" s="79">
        <f t="shared" si="0"/>
        <v>4</v>
      </c>
      <c r="B19" s="53" t="s">
        <v>780</v>
      </c>
      <c r="C19" s="53" t="s">
        <v>137</v>
      </c>
      <c r="D19" s="53" t="s">
        <v>786</v>
      </c>
      <c r="E19" s="53" t="s">
        <v>786</v>
      </c>
      <c r="F19" s="53" t="s">
        <v>806</v>
      </c>
      <c r="G19" s="53" t="s">
        <v>776</v>
      </c>
      <c r="H19" s="53" t="s">
        <v>777</v>
      </c>
      <c r="I19" s="53" t="s">
        <v>782</v>
      </c>
      <c r="J19" s="14" t="s">
        <v>784</v>
      </c>
      <c r="K19" s="52">
        <f t="shared" si="1"/>
        <v>4501.6</v>
      </c>
      <c r="L19" s="52">
        <f t="shared" si="1"/>
        <v>5559.5</v>
      </c>
      <c r="M19" s="52">
        <f t="shared" si="1"/>
        <v>6208.4</v>
      </c>
      <c r="N19" s="18"/>
      <c r="O19" s="18"/>
      <c r="P19" s="18"/>
    </row>
    <row r="20" spans="1:16" ht="26.25" customHeight="1">
      <c r="A20" s="79">
        <f t="shared" si="0"/>
        <v>5</v>
      </c>
      <c r="B20" s="53" t="s">
        <v>780</v>
      </c>
      <c r="C20" s="53" t="s">
        <v>137</v>
      </c>
      <c r="D20" s="53" t="s">
        <v>786</v>
      </c>
      <c r="E20" s="53" t="s">
        <v>786</v>
      </c>
      <c r="F20" s="53" t="s">
        <v>807</v>
      </c>
      <c r="G20" s="53" t="s">
        <v>785</v>
      </c>
      <c r="H20" s="53" t="s">
        <v>777</v>
      </c>
      <c r="I20" s="53" t="s">
        <v>782</v>
      </c>
      <c r="J20" s="14" t="s">
        <v>635</v>
      </c>
      <c r="K20" s="52">
        <v>4501.6</v>
      </c>
      <c r="L20" s="52">
        <v>5559.5</v>
      </c>
      <c r="M20" s="52">
        <v>6208.4</v>
      </c>
      <c r="N20" s="18"/>
      <c r="O20" s="18"/>
      <c r="P20" s="18"/>
    </row>
    <row r="21" spans="1:16" ht="15" customHeight="1">
      <c r="A21" s="79">
        <f t="shared" si="0"/>
        <v>6</v>
      </c>
      <c r="B21" s="50" t="s">
        <v>780</v>
      </c>
      <c r="C21" s="50" t="s">
        <v>137</v>
      </c>
      <c r="D21" s="50" t="s">
        <v>786</v>
      </c>
      <c r="E21" s="50" t="s">
        <v>785</v>
      </c>
      <c r="F21" s="50" t="s">
        <v>775</v>
      </c>
      <c r="G21" s="50" t="s">
        <v>786</v>
      </c>
      <c r="H21" s="50" t="s">
        <v>777</v>
      </c>
      <c r="I21" s="50" t="s">
        <v>782</v>
      </c>
      <c r="J21" s="24" t="s">
        <v>787</v>
      </c>
      <c r="K21" s="51">
        <f>K22+K23+K24+K25</f>
        <v>49193.9</v>
      </c>
      <c r="L21" s="51">
        <f>L22+L23+L24+L25</f>
        <v>47436.399999999994</v>
      </c>
      <c r="M21" s="51">
        <f>M22+M23+M24+M25</f>
        <v>49950.399999999994</v>
      </c>
      <c r="N21" s="18"/>
      <c r="O21" s="18"/>
      <c r="P21" s="18"/>
    </row>
    <row r="22" spans="1:16" ht="51.75" customHeight="1">
      <c r="A22" s="79">
        <f t="shared" si="0"/>
        <v>7</v>
      </c>
      <c r="B22" s="53" t="s">
        <v>780</v>
      </c>
      <c r="C22" s="53" t="s">
        <v>137</v>
      </c>
      <c r="D22" s="53" t="s">
        <v>786</v>
      </c>
      <c r="E22" s="53" t="s">
        <v>785</v>
      </c>
      <c r="F22" s="53" t="s">
        <v>806</v>
      </c>
      <c r="G22" s="53" t="s">
        <v>786</v>
      </c>
      <c r="H22" s="53" t="s">
        <v>777</v>
      </c>
      <c r="I22" s="53" t="s">
        <v>782</v>
      </c>
      <c r="J22" s="21" t="s">
        <v>636</v>
      </c>
      <c r="K22" s="52">
        <v>48775</v>
      </c>
      <c r="L22" s="52">
        <v>47041.7</v>
      </c>
      <c r="M22" s="52">
        <v>49534.7</v>
      </c>
      <c r="N22" s="18"/>
      <c r="O22" s="18"/>
      <c r="P22" s="18"/>
    </row>
    <row r="23" spans="1:16" ht="75.75" customHeight="1">
      <c r="A23" s="79">
        <f t="shared" si="0"/>
        <v>8</v>
      </c>
      <c r="B23" s="53" t="s">
        <v>780</v>
      </c>
      <c r="C23" s="53" t="s">
        <v>137</v>
      </c>
      <c r="D23" s="53" t="s">
        <v>786</v>
      </c>
      <c r="E23" s="53" t="s">
        <v>785</v>
      </c>
      <c r="F23" s="53" t="s">
        <v>808</v>
      </c>
      <c r="G23" s="53" t="s">
        <v>786</v>
      </c>
      <c r="H23" s="53" t="s">
        <v>777</v>
      </c>
      <c r="I23" s="53" t="s">
        <v>782</v>
      </c>
      <c r="J23" s="21" t="s">
        <v>698</v>
      </c>
      <c r="K23" s="52">
        <v>1.6</v>
      </c>
      <c r="L23" s="52">
        <v>0.6</v>
      </c>
      <c r="M23" s="52">
        <v>0.7</v>
      </c>
      <c r="N23" s="18"/>
      <c r="O23" s="18"/>
      <c r="P23" s="18"/>
    </row>
    <row r="24" spans="1:16" ht="36.75" customHeight="1">
      <c r="A24" s="79">
        <f t="shared" si="0"/>
        <v>9</v>
      </c>
      <c r="B24" s="53" t="s">
        <v>780</v>
      </c>
      <c r="C24" s="53" t="s">
        <v>137</v>
      </c>
      <c r="D24" s="53" t="s">
        <v>786</v>
      </c>
      <c r="E24" s="53" t="s">
        <v>785</v>
      </c>
      <c r="F24" s="53" t="s">
        <v>809</v>
      </c>
      <c r="G24" s="53" t="s">
        <v>786</v>
      </c>
      <c r="H24" s="53" t="s">
        <v>777</v>
      </c>
      <c r="I24" s="53" t="s">
        <v>782</v>
      </c>
      <c r="J24" s="21" t="s">
        <v>699</v>
      </c>
      <c r="K24" s="52">
        <v>415</v>
      </c>
      <c r="L24" s="52">
        <v>391.5</v>
      </c>
      <c r="M24" s="52">
        <v>412.2</v>
      </c>
      <c r="N24" s="18"/>
      <c r="O24" s="18"/>
      <c r="P24" s="18"/>
    </row>
    <row r="25" spans="1:16" ht="65.25" customHeight="1">
      <c r="A25" s="79">
        <f t="shared" si="0"/>
        <v>10</v>
      </c>
      <c r="B25" s="53" t="s">
        <v>780</v>
      </c>
      <c r="C25" s="53" t="s">
        <v>137</v>
      </c>
      <c r="D25" s="53" t="s">
        <v>786</v>
      </c>
      <c r="E25" s="53" t="s">
        <v>785</v>
      </c>
      <c r="F25" s="53" t="s">
        <v>816</v>
      </c>
      <c r="G25" s="53" t="s">
        <v>786</v>
      </c>
      <c r="H25" s="53" t="s">
        <v>777</v>
      </c>
      <c r="I25" s="53" t="s">
        <v>782</v>
      </c>
      <c r="J25" s="20" t="s">
        <v>637</v>
      </c>
      <c r="K25" s="52">
        <v>2.3</v>
      </c>
      <c r="L25" s="52">
        <v>2.6</v>
      </c>
      <c r="M25" s="52">
        <v>2.8</v>
      </c>
      <c r="N25" s="18"/>
      <c r="O25" s="18"/>
      <c r="P25" s="18"/>
    </row>
    <row r="26" spans="1:16" ht="19.5" customHeight="1">
      <c r="A26" s="79">
        <f t="shared" si="0"/>
        <v>11</v>
      </c>
      <c r="B26" s="50" t="s">
        <v>775</v>
      </c>
      <c r="C26" s="50" t="s">
        <v>137</v>
      </c>
      <c r="D26" s="50" t="s">
        <v>309</v>
      </c>
      <c r="E26" s="50" t="s">
        <v>776</v>
      </c>
      <c r="F26" s="50" t="s">
        <v>775</v>
      </c>
      <c r="G26" s="50" t="s">
        <v>776</v>
      </c>
      <c r="H26" s="50" t="s">
        <v>777</v>
      </c>
      <c r="I26" s="50" t="s">
        <v>775</v>
      </c>
      <c r="J26" s="13" t="s">
        <v>306</v>
      </c>
      <c r="K26" s="51">
        <f>K27+K29+K31</f>
        <v>2292.9</v>
      </c>
      <c r="L26" s="51">
        <f>L27+L29+L31</f>
        <v>2633.1</v>
      </c>
      <c r="M26" s="51">
        <f>M27+M29+M31</f>
        <v>808.7</v>
      </c>
      <c r="N26" s="18"/>
      <c r="O26" s="18"/>
      <c r="P26" s="18"/>
    </row>
    <row r="27" spans="1:16" ht="17.25" customHeight="1">
      <c r="A27" s="79">
        <f t="shared" si="0"/>
        <v>12</v>
      </c>
      <c r="B27" s="53" t="s">
        <v>780</v>
      </c>
      <c r="C27" s="53" t="s">
        <v>137</v>
      </c>
      <c r="D27" s="53" t="s">
        <v>309</v>
      </c>
      <c r="E27" s="53" t="s">
        <v>785</v>
      </c>
      <c r="F27" s="53" t="s">
        <v>775</v>
      </c>
      <c r="G27" s="53" t="s">
        <v>785</v>
      </c>
      <c r="H27" s="53" t="s">
        <v>777</v>
      </c>
      <c r="I27" s="53" t="s">
        <v>782</v>
      </c>
      <c r="J27" s="14" t="s">
        <v>307</v>
      </c>
      <c r="K27" s="52">
        <f>K28</f>
        <v>2250</v>
      </c>
      <c r="L27" s="52">
        <f>L28</f>
        <v>2606</v>
      </c>
      <c r="M27" s="52">
        <f>M28</f>
        <v>780</v>
      </c>
      <c r="N27" s="18"/>
      <c r="O27" s="18"/>
      <c r="P27" s="18"/>
    </row>
    <row r="28" spans="1:16" ht="17.25" customHeight="1">
      <c r="A28" s="79">
        <f t="shared" si="0"/>
        <v>13</v>
      </c>
      <c r="B28" s="53" t="s">
        <v>780</v>
      </c>
      <c r="C28" s="53" t="s">
        <v>137</v>
      </c>
      <c r="D28" s="53" t="s">
        <v>309</v>
      </c>
      <c r="E28" s="53" t="s">
        <v>785</v>
      </c>
      <c r="F28" s="53" t="s">
        <v>806</v>
      </c>
      <c r="G28" s="53" t="s">
        <v>785</v>
      </c>
      <c r="H28" s="53" t="s">
        <v>777</v>
      </c>
      <c r="I28" s="53" t="s">
        <v>782</v>
      </c>
      <c r="J28" s="14" t="s">
        <v>307</v>
      </c>
      <c r="K28" s="52">
        <v>2250</v>
      </c>
      <c r="L28" s="52">
        <v>2606</v>
      </c>
      <c r="M28" s="52">
        <v>780</v>
      </c>
      <c r="N28" s="18"/>
      <c r="O28" s="18"/>
      <c r="P28" s="18"/>
    </row>
    <row r="29" spans="1:16" ht="14.25" customHeight="1">
      <c r="A29" s="79">
        <f t="shared" si="0"/>
        <v>14</v>
      </c>
      <c r="B29" s="53" t="s">
        <v>780</v>
      </c>
      <c r="C29" s="53" t="s">
        <v>137</v>
      </c>
      <c r="D29" s="53" t="s">
        <v>309</v>
      </c>
      <c r="E29" s="53" t="s">
        <v>810</v>
      </c>
      <c r="F29" s="53" t="s">
        <v>775</v>
      </c>
      <c r="G29" s="53" t="s">
        <v>786</v>
      </c>
      <c r="H29" s="53" t="s">
        <v>777</v>
      </c>
      <c r="I29" s="53" t="s">
        <v>782</v>
      </c>
      <c r="J29" s="54" t="s">
        <v>308</v>
      </c>
      <c r="K29" s="52">
        <f>K30</f>
        <v>0.8</v>
      </c>
      <c r="L29" s="52">
        <f>L30</f>
        <v>1.1</v>
      </c>
      <c r="M29" s="52">
        <f>M30</f>
        <v>1.2</v>
      </c>
      <c r="N29" s="18"/>
      <c r="O29" s="18"/>
      <c r="P29" s="18"/>
    </row>
    <row r="30" spans="1:16" ht="14.25" customHeight="1">
      <c r="A30" s="79">
        <f t="shared" si="0"/>
        <v>15</v>
      </c>
      <c r="B30" s="53" t="s">
        <v>780</v>
      </c>
      <c r="C30" s="53" t="s">
        <v>137</v>
      </c>
      <c r="D30" s="53" t="s">
        <v>309</v>
      </c>
      <c r="E30" s="53" t="s">
        <v>810</v>
      </c>
      <c r="F30" s="53" t="s">
        <v>806</v>
      </c>
      <c r="G30" s="53" t="s">
        <v>786</v>
      </c>
      <c r="H30" s="53" t="s">
        <v>777</v>
      </c>
      <c r="I30" s="53" t="s">
        <v>782</v>
      </c>
      <c r="J30" s="54" t="s">
        <v>308</v>
      </c>
      <c r="K30" s="52">
        <v>0.8</v>
      </c>
      <c r="L30" s="52">
        <v>1.1</v>
      </c>
      <c r="M30" s="52">
        <v>1.2</v>
      </c>
      <c r="N30" s="18"/>
      <c r="O30" s="18"/>
      <c r="P30" s="18"/>
    </row>
    <row r="31" spans="1:16" ht="23.25" customHeight="1">
      <c r="A31" s="79">
        <f t="shared" si="0"/>
        <v>16</v>
      </c>
      <c r="B31" s="53" t="s">
        <v>780</v>
      </c>
      <c r="C31" s="53" t="s">
        <v>137</v>
      </c>
      <c r="D31" s="53" t="s">
        <v>309</v>
      </c>
      <c r="E31" s="53" t="s">
        <v>811</v>
      </c>
      <c r="F31" s="53" t="s">
        <v>775</v>
      </c>
      <c r="G31" s="53" t="s">
        <v>785</v>
      </c>
      <c r="H31" s="53" t="s">
        <v>777</v>
      </c>
      <c r="I31" s="53" t="s">
        <v>782</v>
      </c>
      <c r="J31" s="27" t="s">
        <v>271</v>
      </c>
      <c r="K31" s="52">
        <f>K32</f>
        <v>42.1</v>
      </c>
      <c r="L31" s="52">
        <f>L32</f>
        <v>26</v>
      </c>
      <c r="M31" s="52">
        <f>M32</f>
        <v>27.5</v>
      </c>
      <c r="N31" s="18"/>
      <c r="O31" s="18"/>
      <c r="P31" s="18"/>
    </row>
    <row r="32" spans="1:16" ht="27" customHeight="1">
      <c r="A32" s="79">
        <f t="shared" si="0"/>
        <v>17</v>
      </c>
      <c r="B32" s="53" t="s">
        <v>780</v>
      </c>
      <c r="C32" s="53" t="s">
        <v>137</v>
      </c>
      <c r="D32" s="53" t="s">
        <v>309</v>
      </c>
      <c r="E32" s="53" t="s">
        <v>811</v>
      </c>
      <c r="F32" s="53" t="s">
        <v>808</v>
      </c>
      <c r="G32" s="53" t="s">
        <v>785</v>
      </c>
      <c r="H32" s="53" t="s">
        <v>777</v>
      </c>
      <c r="I32" s="53" t="s">
        <v>782</v>
      </c>
      <c r="J32" s="26" t="s">
        <v>714</v>
      </c>
      <c r="K32" s="52">
        <v>42.1</v>
      </c>
      <c r="L32" s="52">
        <v>26</v>
      </c>
      <c r="M32" s="52">
        <v>27.5</v>
      </c>
      <c r="N32" s="18"/>
      <c r="O32" s="18"/>
      <c r="P32" s="18"/>
    </row>
    <row r="33" spans="1:13" ht="37.5" customHeight="1">
      <c r="A33" s="79">
        <f t="shared" si="0"/>
        <v>18</v>
      </c>
      <c r="B33" s="50" t="s">
        <v>775</v>
      </c>
      <c r="C33" s="50" t="s">
        <v>137</v>
      </c>
      <c r="D33" s="50" t="s">
        <v>812</v>
      </c>
      <c r="E33" s="50" t="s">
        <v>776</v>
      </c>
      <c r="F33" s="50" t="s">
        <v>775</v>
      </c>
      <c r="G33" s="50" t="s">
        <v>776</v>
      </c>
      <c r="H33" s="50" t="s">
        <v>775</v>
      </c>
      <c r="I33" s="50" t="s">
        <v>775</v>
      </c>
      <c r="J33" s="13" t="s">
        <v>311</v>
      </c>
      <c r="K33" s="51">
        <f>K34+K36+K38</f>
        <v>15052</v>
      </c>
      <c r="L33" s="51">
        <f>L34+L36</f>
        <v>16097.1</v>
      </c>
      <c r="M33" s="51">
        <f>M34+M36</f>
        <v>16275</v>
      </c>
    </row>
    <row r="34" spans="1:13" ht="63.75" customHeight="1">
      <c r="A34" s="79">
        <f t="shared" si="0"/>
        <v>19</v>
      </c>
      <c r="B34" s="53" t="s">
        <v>351</v>
      </c>
      <c r="C34" s="53" t="s">
        <v>137</v>
      </c>
      <c r="D34" s="53" t="s">
        <v>812</v>
      </c>
      <c r="E34" s="53" t="s">
        <v>309</v>
      </c>
      <c r="F34" s="53" t="s">
        <v>806</v>
      </c>
      <c r="G34" s="53" t="s">
        <v>776</v>
      </c>
      <c r="H34" s="53" t="s">
        <v>777</v>
      </c>
      <c r="I34" s="53" t="s">
        <v>312</v>
      </c>
      <c r="J34" s="14" t="s">
        <v>551</v>
      </c>
      <c r="K34" s="52">
        <f>K35</f>
        <v>14200</v>
      </c>
      <c r="L34" s="52">
        <f>L35</f>
        <v>15362.1</v>
      </c>
      <c r="M34" s="52">
        <f>M35</f>
        <v>15515</v>
      </c>
    </row>
    <row r="35" spans="1:13" ht="52.5" customHeight="1">
      <c r="A35" s="79">
        <f t="shared" si="0"/>
        <v>20</v>
      </c>
      <c r="B35" s="53" t="s">
        <v>351</v>
      </c>
      <c r="C35" s="53" t="s">
        <v>137</v>
      </c>
      <c r="D35" s="53" t="s">
        <v>812</v>
      </c>
      <c r="E35" s="53" t="s">
        <v>309</v>
      </c>
      <c r="F35" s="53" t="s">
        <v>813</v>
      </c>
      <c r="G35" s="53" t="s">
        <v>313</v>
      </c>
      <c r="H35" s="53" t="s">
        <v>777</v>
      </c>
      <c r="I35" s="53" t="s">
        <v>312</v>
      </c>
      <c r="J35" s="14" t="s">
        <v>666</v>
      </c>
      <c r="K35" s="52">
        <v>14200</v>
      </c>
      <c r="L35" s="52">
        <v>15362.1</v>
      </c>
      <c r="M35" s="52">
        <v>15515</v>
      </c>
    </row>
    <row r="36" spans="1:13" ht="60.75" customHeight="1">
      <c r="A36" s="79">
        <f t="shared" si="0"/>
        <v>21</v>
      </c>
      <c r="B36" s="53" t="s">
        <v>351</v>
      </c>
      <c r="C36" s="53" t="s">
        <v>137</v>
      </c>
      <c r="D36" s="53" t="s">
        <v>812</v>
      </c>
      <c r="E36" s="53" t="s">
        <v>309</v>
      </c>
      <c r="F36" s="53" t="s">
        <v>809</v>
      </c>
      <c r="G36" s="53" t="s">
        <v>776</v>
      </c>
      <c r="H36" s="53" t="s">
        <v>777</v>
      </c>
      <c r="I36" s="53" t="s">
        <v>312</v>
      </c>
      <c r="J36" s="14" t="s">
        <v>839</v>
      </c>
      <c r="K36" s="52">
        <f>K37</f>
        <v>830</v>
      </c>
      <c r="L36" s="52">
        <f>L37</f>
        <v>735</v>
      </c>
      <c r="M36" s="52">
        <f>M37</f>
        <v>760</v>
      </c>
    </row>
    <row r="37" spans="1:13" ht="52.5" customHeight="1">
      <c r="A37" s="79">
        <f t="shared" si="0"/>
        <v>22</v>
      </c>
      <c r="B37" s="53" t="s">
        <v>351</v>
      </c>
      <c r="C37" s="53" t="s">
        <v>137</v>
      </c>
      <c r="D37" s="53" t="s">
        <v>812</v>
      </c>
      <c r="E37" s="53" t="s">
        <v>309</v>
      </c>
      <c r="F37" s="53" t="s">
        <v>814</v>
      </c>
      <c r="G37" s="53" t="s">
        <v>309</v>
      </c>
      <c r="H37" s="53" t="s">
        <v>777</v>
      </c>
      <c r="I37" s="53" t="s">
        <v>312</v>
      </c>
      <c r="J37" s="14" t="s">
        <v>840</v>
      </c>
      <c r="K37" s="52">
        <v>830</v>
      </c>
      <c r="L37" s="52">
        <v>735</v>
      </c>
      <c r="M37" s="52">
        <v>760</v>
      </c>
    </row>
    <row r="38" spans="1:13" ht="65.25" customHeight="1">
      <c r="A38" s="79">
        <f t="shared" si="0"/>
        <v>23</v>
      </c>
      <c r="B38" s="50" t="s">
        <v>775</v>
      </c>
      <c r="C38" s="50" t="s">
        <v>137</v>
      </c>
      <c r="D38" s="50" t="s">
        <v>812</v>
      </c>
      <c r="E38" s="50" t="s">
        <v>638</v>
      </c>
      <c r="F38" s="50" t="s">
        <v>775</v>
      </c>
      <c r="G38" s="50" t="s">
        <v>776</v>
      </c>
      <c r="H38" s="50" t="s">
        <v>777</v>
      </c>
      <c r="I38" s="50" t="s">
        <v>312</v>
      </c>
      <c r="J38" s="80" t="s">
        <v>639</v>
      </c>
      <c r="K38" s="51">
        <f>K39</f>
        <v>22</v>
      </c>
      <c r="L38" s="52"/>
      <c r="M38" s="52"/>
    </row>
    <row r="39" spans="1:13" ht="52.5" customHeight="1">
      <c r="A39" s="79">
        <f t="shared" si="0"/>
        <v>24</v>
      </c>
      <c r="B39" s="53" t="s">
        <v>351</v>
      </c>
      <c r="C39" s="53" t="s">
        <v>137</v>
      </c>
      <c r="D39" s="53" t="s">
        <v>812</v>
      </c>
      <c r="E39" s="53" t="s">
        <v>638</v>
      </c>
      <c r="F39" s="53" t="s">
        <v>640</v>
      </c>
      <c r="G39" s="53" t="s">
        <v>309</v>
      </c>
      <c r="H39" s="53" t="s">
        <v>777</v>
      </c>
      <c r="I39" s="53" t="s">
        <v>312</v>
      </c>
      <c r="J39" s="20" t="s">
        <v>641</v>
      </c>
      <c r="K39" s="52">
        <v>22</v>
      </c>
      <c r="L39" s="52"/>
      <c r="M39" s="52"/>
    </row>
    <row r="40" spans="1:13" ht="27" customHeight="1">
      <c r="A40" s="79">
        <f t="shared" si="0"/>
        <v>25</v>
      </c>
      <c r="B40" s="50" t="s">
        <v>775</v>
      </c>
      <c r="C40" s="50" t="s">
        <v>137</v>
      </c>
      <c r="D40" s="50" t="s">
        <v>815</v>
      </c>
      <c r="E40" s="50" t="s">
        <v>776</v>
      </c>
      <c r="F40" s="50" t="s">
        <v>775</v>
      </c>
      <c r="G40" s="50" t="s">
        <v>776</v>
      </c>
      <c r="H40" s="50" t="s">
        <v>777</v>
      </c>
      <c r="I40" s="50" t="s">
        <v>775</v>
      </c>
      <c r="J40" s="13" t="s">
        <v>314</v>
      </c>
      <c r="K40" s="51">
        <f>K41</f>
        <v>2816</v>
      </c>
      <c r="L40" s="51">
        <f>L41</f>
        <v>2666</v>
      </c>
      <c r="M40" s="51">
        <f>M41</f>
        <v>2666</v>
      </c>
    </row>
    <row r="41" spans="1:13" ht="15" customHeight="1">
      <c r="A41" s="79">
        <f t="shared" si="0"/>
        <v>26</v>
      </c>
      <c r="B41" s="53" t="s">
        <v>315</v>
      </c>
      <c r="C41" s="53" t="s">
        <v>137</v>
      </c>
      <c r="D41" s="53" t="s">
        <v>815</v>
      </c>
      <c r="E41" s="53" t="s">
        <v>786</v>
      </c>
      <c r="F41" s="53" t="s">
        <v>775</v>
      </c>
      <c r="G41" s="53" t="s">
        <v>786</v>
      </c>
      <c r="H41" s="53" t="s">
        <v>777</v>
      </c>
      <c r="I41" s="53" t="s">
        <v>312</v>
      </c>
      <c r="J41" s="14" t="s">
        <v>316</v>
      </c>
      <c r="K41" s="52">
        <f>K42+K43+K44+K45</f>
        <v>2816</v>
      </c>
      <c r="L41" s="52">
        <f>L42+L43+L44+L45</f>
        <v>2666</v>
      </c>
      <c r="M41" s="52">
        <f>M42+M43+M44+M45</f>
        <v>2666</v>
      </c>
    </row>
    <row r="42" spans="1:13" ht="27" customHeight="1">
      <c r="A42" s="79">
        <f t="shared" si="0"/>
        <v>27</v>
      </c>
      <c r="B42" s="53" t="s">
        <v>315</v>
      </c>
      <c r="C42" s="53" t="s">
        <v>137</v>
      </c>
      <c r="D42" s="53" t="s">
        <v>815</v>
      </c>
      <c r="E42" s="53" t="s">
        <v>786</v>
      </c>
      <c r="F42" s="53" t="s">
        <v>806</v>
      </c>
      <c r="G42" s="53" t="s">
        <v>786</v>
      </c>
      <c r="H42" s="53" t="s">
        <v>777</v>
      </c>
      <c r="I42" s="53" t="s">
        <v>312</v>
      </c>
      <c r="J42" s="20" t="s">
        <v>848</v>
      </c>
      <c r="K42" s="52">
        <v>1060</v>
      </c>
      <c r="L42" s="52">
        <v>213.3</v>
      </c>
      <c r="M42" s="52">
        <v>213.3</v>
      </c>
    </row>
    <row r="43" spans="1:13" ht="29.25" customHeight="1">
      <c r="A43" s="79">
        <f t="shared" si="0"/>
        <v>28</v>
      </c>
      <c r="B43" s="53" t="s">
        <v>315</v>
      </c>
      <c r="C43" s="53" t="s">
        <v>137</v>
      </c>
      <c r="D43" s="53" t="s">
        <v>815</v>
      </c>
      <c r="E43" s="53" t="s">
        <v>786</v>
      </c>
      <c r="F43" s="53" t="s">
        <v>808</v>
      </c>
      <c r="G43" s="53" t="s">
        <v>786</v>
      </c>
      <c r="H43" s="53" t="s">
        <v>777</v>
      </c>
      <c r="I43" s="53" t="s">
        <v>312</v>
      </c>
      <c r="J43" s="14" t="s">
        <v>642</v>
      </c>
      <c r="K43" s="52">
        <v>7.5</v>
      </c>
      <c r="L43" s="52"/>
      <c r="M43" s="52"/>
    </row>
    <row r="44" spans="1:13" ht="21.75" customHeight="1">
      <c r="A44" s="79">
        <f t="shared" si="0"/>
        <v>29</v>
      </c>
      <c r="B44" s="53" t="s">
        <v>315</v>
      </c>
      <c r="C44" s="53" t="s">
        <v>137</v>
      </c>
      <c r="D44" s="53" t="s">
        <v>815</v>
      </c>
      <c r="E44" s="53" t="s">
        <v>786</v>
      </c>
      <c r="F44" s="53" t="s">
        <v>809</v>
      </c>
      <c r="G44" s="53" t="s">
        <v>786</v>
      </c>
      <c r="H44" s="53" t="s">
        <v>777</v>
      </c>
      <c r="I44" s="53" t="s">
        <v>312</v>
      </c>
      <c r="J44" s="14" t="s">
        <v>841</v>
      </c>
      <c r="K44" s="52">
        <v>1102</v>
      </c>
      <c r="L44" s="52">
        <v>1652.9</v>
      </c>
      <c r="M44" s="52">
        <v>1652.9</v>
      </c>
    </row>
    <row r="45" spans="1:13" ht="17.25" customHeight="1">
      <c r="A45" s="79">
        <f t="shared" si="0"/>
        <v>30</v>
      </c>
      <c r="B45" s="53" t="s">
        <v>315</v>
      </c>
      <c r="C45" s="53" t="s">
        <v>137</v>
      </c>
      <c r="D45" s="53" t="s">
        <v>815</v>
      </c>
      <c r="E45" s="53" t="s">
        <v>786</v>
      </c>
      <c r="F45" s="53" t="s">
        <v>816</v>
      </c>
      <c r="G45" s="53" t="s">
        <v>786</v>
      </c>
      <c r="H45" s="53" t="s">
        <v>777</v>
      </c>
      <c r="I45" s="53" t="s">
        <v>312</v>
      </c>
      <c r="J45" s="14" t="s">
        <v>842</v>
      </c>
      <c r="K45" s="52">
        <v>646.5</v>
      </c>
      <c r="L45" s="52">
        <v>799.8</v>
      </c>
      <c r="M45" s="52">
        <v>799.8</v>
      </c>
    </row>
    <row r="46" spans="1:13" ht="27.75" customHeight="1">
      <c r="A46" s="79">
        <f t="shared" si="0"/>
        <v>31</v>
      </c>
      <c r="B46" s="53" t="s">
        <v>775</v>
      </c>
      <c r="C46" s="53" t="s">
        <v>137</v>
      </c>
      <c r="D46" s="53" t="s">
        <v>817</v>
      </c>
      <c r="E46" s="53" t="s">
        <v>776</v>
      </c>
      <c r="F46" s="53" t="s">
        <v>775</v>
      </c>
      <c r="G46" s="53" t="s">
        <v>776</v>
      </c>
      <c r="H46" s="53" t="s">
        <v>777</v>
      </c>
      <c r="I46" s="53" t="s">
        <v>775</v>
      </c>
      <c r="J46" s="13" t="s">
        <v>843</v>
      </c>
      <c r="K46" s="51">
        <f>K47+K50</f>
        <v>2017</v>
      </c>
      <c r="L46" s="51">
        <f aca="true" t="shared" si="2" ref="L46:M48">L47</f>
        <v>1607</v>
      </c>
      <c r="M46" s="51">
        <f t="shared" si="2"/>
        <v>1703.5</v>
      </c>
    </row>
    <row r="47" spans="1:13" ht="15" customHeight="1">
      <c r="A47" s="79">
        <f t="shared" si="0"/>
        <v>32</v>
      </c>
      <c r="B47" s="53" t="s">
        <v>775</v>
      </c>
      <c r="C47" s="53" t="s">
        <v>137</v>
      </c>
      <c r="D47" s="53" t="s">
        <v>817</v>
      </c>
      <c r="E47" s="53" t="s">
        <v>786</v>
      </c>
      <c r="F47" s="53" t="s">
        <v>775</v>
      </c>
      <c r="G47" s="53" t="s">
        <v>776</v>
      </c>
      <c r="H47" s="53" t="s">
        <v>777</v>
      </c>
      <c r="I47" s="53" t="s">
        <v>317</v>
      </c>
      <c r="J47" s="14" t="s">
        <v>844</v>
      </c>
      <c r="K47" s="52">
        <f>K48</f>
        <v>1925</v>
      </c>
      <c r="L47" s="52">
        <f t="shared" si="2"/>
        <v>1607</v>
      </c>
      <c r="M47" s="52">
        <f t="shared" si="2"/>
        <v>1703.5</v>
      </c>
    </row>
    <row r="48" spans="1:13" ht="19.5" customHeight="1">
      <c r="A48" s="79">
        <f t="shared" si="0"/>
        <v>33</v>
      </c>
      <c r="B48" s="53" t="s">
        <v>837</v>
      </c>
      <c r="C48" s="53" t="s">
        <v>137</v>
      </c>
      <c r="D48" s="53" t="s">
        <v>817</v>
      </c>
      <c r="E48" s="53" t="s">
        <v>786</v>
      </c>
      <c r="F48" s="53" t="s">
        <v>818</v>
      </c>
      <c r="G48" s="53" t="s">
        <v>776</v>
      </c>
      <c r="H48" s="53" t="s">
        <v>777</v>
      </c>
      <c r="I48" s="53" t="s">
        <v>317</v>
      </c>
      <c r="J48" s="14" t="s">
        <v>845</v>
      </c>
      <c r="K48" s="52">
        <f>K49</f>
        <v>1925</v>
      </c>
      <c r="L48" s="52">
        <f t="shared" si="2"/>
        <v>1607</v>
      </c>
      <c r="M48" s="52">
        <f t="shared" si="2"/>
        <v>1703.5</v>
      </c>
    </row>
    <row r="49" spans="1:13" ht="27" customHeight="1">
      <c r="A49" s="79">
        <f t="shared" si="0"/>
        <v>34</v>
      </c>
      <c r="B49" s="53" t="s">
        <v>837</v>
      </c>
      <c r="C49" s="53" t="s">
        <v>137</v>
      </c>
      <c r="D49" s="53" t="s">
        <v>817</v>
      </c>
      <c r="E49" s="53" t="s">
        <v>786</v>
      </c>
      <c r="F49" s="53" t="s">
        <v>819</v>
      </c>
      <c r="G49" s="53" t="s">
        <v>309</v>
      </c>
      <c r="H49" s="53" t="s">
        <v>777</v>
      </c>
      <c r="I49" s="53" t="s">
        <v>317</v>
      </c>
      <c r="J49" s="14" t="s">
        <v>667</v>
      </c>
      <c r="K49" s="52">
        <v>1925</v>
      </c>
      <c r="L49" s="52">
        <v>1607</v>
      </c>
      <c r="M49" s="52">
        <v>1703.5</v>
      </c>
    </row>
    <row r="50" spans="1:13" ht="27" customHeight="1">
      <c r="A50" s="79">
        <f t="shared" si="0"/>
        <v>35</v>
      </c>
      <c r="B50" s="132" t="s">
        <v>775</v>
      </c>
      <c r="C50" s="132" t="s">
        <v>137</v>
      </c>
      <c r="D50" s="132" t="s">
        <v>817</v>
      </c>
      <c r="E50" s="132" t="s">
        <v>785</v>
      </c>
      <c r="F50" s="132" t="s">
        <v>486</v>
      </c>
      <c r="G50" s="132" t="s">
        <v>776</v>
      </c>
      <c r="H50" s="132" t="s">
        <v>777</v>
      </c>
      <c r="I50" s="132" t="s">
        <v>317</v>
      </c>
      <c r="J50" s="21" t="s">
        <v>64</v>
      </c>
      <c r="K50" s="52">
        <f>K51</f>
        <v>92</v>
      </c>
      <c r="L50" s="52"/>
      <c r="M50" s="52"/>
    </row>
    <row r="51" spans="1:13" ht="27" customHeight="1">
      <c r="A51" s="79">
        <f t="shared" si="0"/>
        <v>36</v>
      </c>
      <c r="B51" s="132" t="s">
        <v>351</v>
      </c>
      <c r="C51" s="132" t="s">
        <v>137</v>
      </c>
      <c r="D51" s="132" t="s">
        <v>817</v>
      </c>
      <c r="E51" s="132" t="s">
        <v>785</v>
      </c>
      <c r="F51" s="132" t="s">
        <v>65</v>
      </c>
      <c r="G51" s="132" t="s">
        <v>309</v>
      </c>
      <c r="H51" s="132" t="s">
        <v>777</v>
      </c>
      <c r="I51" s="132" t="s">
        <v>317</v>
      </c>
      <c r="J51" s="81" t="s">
        <v>66</v>
      </c>
      <c r="K51" s="52">
        <v>92</v>
      </c>
      <c r="L51" s="52"/>
      <c r="M51" s="52"/>
    </row>
    <row r="52" spans="1:13" ht="27" customHeight="1">
      <c r="A52" s="79">
        <f t="shared" si="0"/>
        <v>37</v>
      </c>
      <c r="B52" s="53" t="s">
        <v>775</v>
      </c>
      <c r="C52" s="53" t="s">
        <v>137</v>
      </c>
      <c r="D52" s="53" t="s">
        <v>643</v>
      </c>
      <c r="E52" s="53" t="s">
        <v>776</v>
      </c>
      <c r="F52" s="53" t="s">
        <v>775</v>
      </c>
      <c r="G52" s="53" t="s">
        <v>776</v>
      </c>
      <c r="H52" s="53" t="s">
        <v>777</v>
      </c>
      <c r="I52" s="53" t="s">
        <v>775</v>
      </c>
      <c r="J52" s="13" t="s">
        <v>644</v>
      </c>
      <c r="K52" s="51">
        <f>K55+K53</f>
        <v>408</v>
      </c>
      <c r="L52" s="51">
        <f>L55</f>
        <v>0</v>
      </c>
      <c r="M52" s="51">
        <f>M55</f>
        <v>0</v>
      </c>
    </row>
    <row r="53" spans="1:13" ht="20.25" customHeight="1">
      <c r="A53" s="79">
        <f t="shared" si="0"/>
        <v>38</v>
      </c>
      <c r="B53" s="106" t="s">
        <v>775</v>
      </c>
      <c r="C53" s="106" t="s">
        <v>137</v>
      </c>
      <c r="D53" s="106" t="s">
        <v>643</v>
      </c>
      <c r="E53" s="132" t="s">
        <v>786</v>
      </c>
      <c r="F53" s="106" t="s">
        <v>775</v>
      </c>
      <c r="G53" s="106" t="s">
        <v>776</v>
      </c>
      <c r="H53" s="106" t="s">
        <v>777</v>
      </c>
      <c r="I53" s="132">
        <v>410</v>
      </c>
      <c r="J53" s="133" t="s">
        <v>67</v>
      </c>
      <c r="K53" s="52">
        <f>K54</f>
        <v>118</v>
      </c>
      <c r="L53" s="51"/>
      <c r="M53" s="51"/>
    </row>
    <row r="54" spans="1:13" ht="27" customHeight="1">
      <c r="A54" s="79">
        <f t="shared" si="0"/>
        <v>39</v>
      </c>
      <c r="B54" s="132" t="s">
        <v>351</v>
      </c>
      <c r="C54" s="132" t="s">
        <v>137</v>
      </c>
      <c r="D54" s="132" t="s">
        <v>643</v>
      </c>
      <c r="E54" s="132" t="s">
        <v>786</v>
      </c>
      <c r="F54" s="132" t="s">
        <v>558</v>
      </c>
      <c r="G54" s="132" t="s">
        <v>309</v>
      </c>
      <c r="H54" s="132" t="s">
        <v>777</v>
      </c>
      <c r="I54" s="132">
        <v>410</v>
      </c>
      <c r="J54" s="81" t="s">
        <v>68</v>
      </c>
      <c r="K54" s="52">
        <v>118</v>
      </c>
      <c r="L54" s="51"/>
      <c r="M54" s="51"/>
    </row>
    <row r="55" spans="1:13" ht="38.25" customHeight="1">
      <c r="A55" s="79">
        <f t="shared" si="0"/>
        <v>40</v>
      </c>
      <c r="B55" s="53" t="s">
        <v>351</v>
      </c>
      <c r="C55" s="53" t="s">
        <v>137</v>
      </c>
      <c r="D55" s="53" t="s">
        <v>643</v>
      </c>
      <c r="E55" s="53" t="s">
        <v>646</v>
      </c>
      <c r="F55" s="53" t="s">
        <v>775</v>
      </c>
      <c r="G55" s="53" t="s">
        <v>776</v>
      </c>
      <c r="H55" s="53" t="s">
        <v>777</v>
      </c>
      <c r="I55" s="53" t="s">
        <v>775</v>
      </c>
      <c r="J55" s="21" t="s">
        <v>647</v>
      </c>
      <c r="K55" s="52">
        <f aca="true" t="shared" si="3" ref="K55:M56">K56</f>
        <v>290</v>
      </c>
      <c r="L55" s="52">
        <f t="shared" si="3"/>
        <v>0</v>
      </c>
      <c r="M55" s="52">
        <f t="shared" si="3"/>
        <v>0</v>
      </c>
    </row>
    <row r="56" spans="1:13" ht="26.25" customHeight="1">
      <c r="A56" s="79">
        <f t="shared" si="0"/>
        <v>41</v>
      </c>
      <c r="B56" s="53" t="s">
        <v>351</v>
      </c>
      <c r="C56" s="53" t="s">
        <v>137</v>
      </c>
      <c r="D56" s="53" t="s">
        <v>643</v>
      </c>
      <c r="E56" s="53" t="s">
        <v>646</v>
      </c>
      <c r="F56" s="53" t="s">
        <v>806</v>
      </c>
      <c r="G56" s="53" t="s">
        <v>776</v>
      </c>
      <c r="H56" s="53" t="s">
        <v>777</v>
      </c>
      <c r="I56" s="53" t="s">
        <v>648</v>
      </c>
      <c r="J56" s="21" t="s">
        <v>649</v>
      </c>
      <c r="K56" s="52">
        <f t="shared" si="3"/>
        <v>290</v>
      </c>
      <c r="L56" s="52">
        <f t="shared" si="3"/>
        <v>0</v>
      </c>
      <c r="M56" s="52">
        <f t="shared" si="3"/>
        <v>0</v>
      </c>
    </row>
    <row r="57" spans="1:13" ht="38.25" customHeight="1">
      <c r="A57" s="79">
        <f t="shared" si="0"/>
        <v>42</v>
      </c>
      <c r="B57" s="53" t="s">
        <v>351</v>
      </c>
      <c r="C57" s="53" t="s">
        <v>137</v>
      </c>
      <c r="D57" s="53" t="s">
        <v>643</v>
      </c>
      <c r="E57" s="53" t="s">
        <v>646</v>
      </c>
      <c r="F57" s="53" t="s">
        <v>813</v>
      </c>
      <c r="G57" s="53" t="s">
        <v>313</v>
      </c>
      <c r="H57" s="53" t="s">
        <v>777</v>
      </c>
      <c r="I57" s="53" t="s">
        <v>648</v>
      </c>
      <c r="J57" s="81" t="s">
        <v>650</v>
      </c>
      <c r="K57" s="82">
        <v>290</v>
      </c>
      <c r="L57" s="52">
        <v>0</v>
      </c>
      <c r="M57" s="52">
        <v>0</v>
      </c>
    </row>
    <row r="58" spans="1:13" ht="18" customHeight="1">
      <c r="A58" s="79">
        <f t="shared" si="0"/>
        <v>43</v>
      </c>
      <c r="B58" s="53" t="s">
        <v>775</v>
      </c>
      <c r="C58" s="53" t="s">
        <v>137</v>
      </c>
      <c r="D58" s="53" t="s">
        <v>820</v>
      </c>
      <c r="E58" s="53" t="s">
        <v>776</v>
      </c>
      <c r="F58" s="53" t="s">
        <v>775</v>
      </c>
      <c r="G58" s="53" t="s">
        <v>776</v>
      </c>
      <c r="H58" s="53" t="s">
        <v>777</v>
      </c>
      <c r="I58" s="53" t="s">
        <v>775</v>
      </c>
      <c r="J58" s="13" t="s">
        <v>318</v>
      </c>
      <c r="K58" s="51">
        <f>K59+K65+K66+K67+K64</f>
        <v>2200.7</v>
      </c>
      <c r="L58" s="51">
        <f>L59+L65+L66+L67</f>
        <v>2168</v>
      </c>
      <c r="M58" s="51">
        <f>M59+M65+M66+M67</f>
        <v>2218</v>
      </c>
    </row>
    <row r="59" spans="1:13" ht="59.25" customHeight="1">
      <c r="A59" s="79">
        <f t="shared" si="0"/>
        <v>44</v>
      </c>
      <c r="B59" s="53" t="s">
        <v>775</v>
      </c>
      <c r="C59" s="53" t="s">
        <v>137</v>
      </c>
      <c r="D59" s="53" t="s">
        <v>820</v>
      </c>
      <c r="E59" s="53" t="s">
        <v>821</v>
      </c>
      <c r="F59" s="53" t="s">
        <v>775</v>
      </c>
      <c r="G59" s="53" t="s">
        <v>776</v>
      </c>
      <c r="H59" s="53" t="s">
        <v>777</v>
      </c>
      <c r="I59" s="53" t="s">
        <v>319</v>
      </c>
      <c r="J59" s="14" t="s">
        <v>320</v>
      </c>
      <c r="K59" s="52">
        <f>K61+K62+K63</f>
        <v>221.1</v>
      </c>
      <c r="L59" s="52">
        <f>L61+L62</f>
        <v>273</v>
      </c>
      <c r="M59" s="52">
        <f>M61+M62</f>
        <v>275</v>
      </c>
    </row>
    <row r="60" spans="1:13" ht="14.25" customHeight="1">
      <c r="A60" s="79"/>
      <c r="B60" s="53"/>
      <c r="C60" s="53"/>
      <c r="D60" s="53"/>
      <c r="E60" s="53"/>
      <c r="F60" s="53"/>
      <c r="G60" s="53"/>
      <c r="H60" s="53"/>
      <c r="I60" s="53"/>
      <c r="J60" s="54" t="s">
        <v>485</v>
      </c>
      <c r="K60" s="52"/>
      <c r="L60" s="52"/>
      <c r="M60" s="52"/>
    </row>
    <row r="61" spans="1:13" ht="27" customHeight="1">
      <c r="A61" s="79" t="s">
        <v>403</v>
      </c>
      <c r="B61" s="53" t="s">
        <v>851</v>
      </c>
      <c r="C61" s="53" t="s">
        <v>137</v>
      </c>
      <c r="D61" s="53" t="s">
        <v>820</v>
      </c>
      <c r="E61" s="53" t="s">
        <v>821</v>
      </c>
      <c r="F61" s="53" t="s">
        <v>809</v>
      </c>
      <c r="G61" s="53" t="s">
        <v>786</v>
      </c>
      <c r="H61" s="53" t="s">
        <v>777</v>
      </c>
      <c r="I61" s="53" t="s">
        <v>319</v>
      </c>
      <c r="J61" s="14" t="s">
        <v>850</v>
      </c>
      <c r="K61" s="52">
        <v>78.1</v>
      </c>
      <c r="L61" s="52">
        <v>193</v>
      </c>
      <c r="M61" s="52">
        <v>195</v>
      </c>
    </row>
    <row r="62" spans="1:13" ht="27" customHeight="1">
      <c r="A62" s="79" t="s">
        <v>404</v>
      </c>
      <c r="B62" s="53" t="s">
        <v>852</v>
      </c>
      <c r="C62" s="53" t="s">
        <v>137</v>
      </c>
      <c r="D62" s="53" t="s">
        <v>820</v>
      </c>
      <c r="E62" s="53" t="s">
        <v>821</v>
      </c>
      <c r="F62" s="53" t="s">
        <v>486</v>
      </c>
      <c r="G62" s="53" t="s">
        <v>786</v>
      </c>
      <c r="H62" s="53" t="s">
        <v>777</v>
      </c>
      <c r="I62" s="53" t="s">
        <v>319</v>
      </c>
      <c r="J62" s="14" t="s">
        <v>853</v>
      </c>
      <c r="K62" s="52">
        <v>140</v>
      </c>
      <c r="L62" s="52">
        <v>80</v>
      </c>
      <c r="M62" s="52">
        <v>80</v>
      </c>
    </row>
    <row r="63" spans="1:13" ht="24.75" customHeight="1">
      <c r="A63" s="79" t="s">
        <v>90</v>
      </c>
      <c r="B63" s="132" t="s">
        <v>315</v>
      </c>
      <c r="C63" s="106" t="s">
        <v>137</v>
      </c>
      <c r="D63" s="106" t="s">
        <v>820</v>
      </c>
      <c r="E63" s="106" t="s">
        <v>821</v>
      </c>
      <c r="F63" s="132" t="s">
        <v>558</v>
      </c>
      <c r="G63" s="106" t="s">
        <v>786</v>
      </c>
      <c r="H63" s="106" t="s">
        <v>777</v>
      </c>
      <c r="I63" s="106" t="s">
        <v>319</v>
      </c>
      <c r="J63" s="81" t="s">
        <v>72</v>
      </c>
      <c r="K63" s="52">
        <v>3</v>
      </c>
      <c r="L63" s="52"/>
      <c r="M63" s="52"/>
    </row>
    <row r="64" spans="1:13" ht="39" customHeight="1">
      <c r="A64" s="79">
        <v>45</v>
      </c>
      <c r="B64" s="132" t="s">
        <v>310</v>
      </c>
      <c r="C64" s="132">
        <v>1</v>
      </c>
      <c r="D64" s="132" t="s">
        <v>820</v>
      </c>
      <c r="E64" s="132" t="s">
        <v>73</v>
      </c>
      <c r="F64" s="132" t="s">
        <v>775</v>
      </c>
      <c r="G64" s="132" t="s">
        <v>786</v>
      </c>
      <c r="H64" s="132" t="s">
        <v>777</v>
      </c>
      <c r="I64" s="132" t="s">
        <v>319</v>
      </c>
      <c r="J64" s="81" t="s">
        <v>74</v>
      </c>
      <c r="K64" s="52">
        <v>1.5</v>
      </c>
      <c r="L64" s="52"/>
      <c r="M64" s="52"/>
    </row>
    <row r="65" spans="1:13" ht="26.25" customHeight="1">
      <c r="A65" s="79">
        <v>46</v>
      </c>
      <c r="B65" s="53" t="s">
        <v>775</v>
      </c>
      <c r="C65" s="53" t="s">
        <v>137</v>
      </c>
      <c r="D65" s="53" t="s">
        <v>820</v>
      </c>
      <c r="E65" s="53" t="s">
        <v>555</v>
      </c>
      <c r="F65" s="53" t="s">
        <v>809</v>
      </c>
      <c r="G65" s="53" t="s">
        <v>309</v>
      </c>
      <c r="H65" s="53" t="s">
        <v>777</v>
      </c>
      <c r="I65" s="53" t="s">
        <v>319</v>
      </c>
      <c r="J65" s="21" t="s">
        <v>849</v>
      </c>
      <c r="K65" s="52">
        <v>86.8</v>
      </c>
      <c r="L65" s="52">
        <v>240</v>
      </c>
      <c r="M65" s="52">
        <v>263</v>
      </c>
    </row>
    <row r="66" spans="1:13" ht="48">
      <c r="A66" s="79">
        <v>47</v>
      </c>
      <c r="B66" s="53" t="s">
        <v>775</v>
      </c>
      <c r="C66" s="53" t="s">
        <v>137</v>
      </c>
      <c r="D66" s="53" t="s">
        <v>820</v>
      </c>
      <c r="E66" s="53" t="s">
        <v>556</v>
      </c>
      <c r="F66" s="53" t="s">
        <v>775</v>
      </c>
      <c r="G66" s="53" t="s">
        <v>786</v>
      </c>
      <c r="H66" s="53" t="s">
        <v>777</v>
      </c>
      <c r="I66" s="53" t="s">
        <v>319</v>
      </c>
      <c r="J66" s="27" t="s">
        <v>715</v>
      </c>
      <c r="K66" s="52">
        <v>201.3</v>
      </c>
      <c r="L66" s="52">
        <v>155</v>
      </c>
      <c r="M66" s="52">
        <v>160</v>
      </c>
    </row>
    <row r="67" spans="1:13" s="6" customFormat="1" ht="26.25" customHeight="1">
      <c r="A67" s="79">
        <v>48</v>
      </c>
      <c r="B67" s="55" t="s">
        <v>775</v>
      </c>
      <c r="C67" s="55" t="s">
        <v>137</v>
      </c>
      <c r="D67" s="55" t="s">
        <v>820</v>
      </c>
      <c r="E67" s="55" t="s">
        <v>557</v>
      </c>
      <c r="F67" s="55" t="s">
        <v>775</v>
      </c>
      <c r="G67" s="55" t="s">
        <v>776</v>
      </c>
      <c r="H67" s="55" t="s">
        <v>777</v>
      </c>
      <c r="I67" s="55" t="s">
        <v>319</v>
      </c>
      <c r="J67" s="14" t="s">
        <v>854</v>
      </c>
      <c r="K67" s="52">
        <f>K69+K70+K71+K72+K73</f>
        <v>1690</v>
      </c>
      <c r="L67" s="52">
        <f>L69+L70+L71+L72+L73</f>
        <v>1500</v>
      </c>
      <c r="M67" s="52">
        <f>M69+M70+M71+M72+M73</f>
        <v>1520</v>
      </c>
    </row>
    <row r="68" spans="1:13" s="6" customFormat="1" ht="15" customHeight="1">
      <c r="A68" s="79"/>
      <c r="B68" s="55"/>
      <c r="C68" s="55"/>
      <c r="D68" s="55"/>
      <c r="E68" s="55"/>
      <c r="F68" s="55"/>
      <c r="G68" s="55"/>
      <c r="H68" s="55"/>
      <c r="I68" s="55"/>
      <c r="J68" s="54" t="s">
        <v>485</v>
      </c>
      <c r="K68" s="52"/>
      <c r="L68" s="52"/>
      <c r="M68" s="52"/>
    </row>
    <row r="69" spans="1:13" s="6" customFormat="1" ht="30" customHeight="1">
      <c r="A69" s="79" t="s">
        <v>69</v>
      </c>
      <c r="B69" s="55" t="s">
        <v>351</v>
      </c>
      <c r="C69" s="55" t="s">
        <v>137</v>
      </c>
      <c r="D69" s="55" t="s">
        <v>820</v>
      </c>
      <c r="E69" s="55" t="s">
        <v>557</v>
      </c>
      <c r="F69" s="55" t="s">
        <v>558</v>
      </c>
      <c r="G69" s="55" t="s">
        <v>309</v>
      </c>
      <c r="H69" s="55" t="s">
        <v>777</v>
      </c>
      <c r="I69" s="55" t="s">
        <v>319</v>
      </c>
      <c r="J69" s="21" t="s">
        <v>288</v>
      </c>
      <c r="K69" s="52">
        <v>13</v>
      </c>
      <c r="L69" s="52">
        <v>30</v>
      </c>
      <c r="M69" s="52">
        <v>30</v>
      </c>
    </row>
    <row r="70" spans="1:13" ht="30" customHeight="1">
      <c r="A70" s="79" t="s">
        <v>70</v>
      </c>
      <c r="B70" s="55" t="s">
        <v>851</v>
      </c>
      <c r="C70" s="55" t="s">
        <v>137</v>
      </c>
      <c r="D70" s="55" t="s">
        <v>820</v>
      </c>
      <c r="E70" s="55" t="s">
        <v>557</v>
      </c>
      <c r="F70" s="55" t="s">
        <v>558</v>
      </c>
      <c r="G70" s="55" t="s">
        <v>309</v>
      </c>
      <c r="H70" s="55" t="s">
        <v>777</v>
      </c>
      <c r="I70" s="55" t="s">
        <v>319</v>
      </c>
      <c r="J70" s="21" t="s">
        <v>288</v>
      </c>
      <c r="K70" s="52">
        <v>1450</v>
      </c>
      <c r="L70" s="52">
        <v>1120</v>
      </c>
      <c r="M70" s="52">
        <v>1140</v>
      </c>
    </row>
    <row r="71" spans="1:13" ht="29.25" customHeight="1">
      <c r="A71" s="79" t="s">
        <v>71</v>
      </c>
      <c r="B71" s="55" t="s">
        <v>852</v>
      </c>
      <c r="C71" s="55" t="s">
        <v>137</v>
      </c>
      <c r="D71" s="55" t="s">
        <v>820</v>
      </c>
      <c r="E71" s="55" t="s">
        <v>557</v>
      </c>
      <c r="F71" s="55" t="s">
        <v>558</v>
      </c>
      <c r="G71" s="55" t="s">
        <v>309</v>
      </c>
      <c r="H71" s="55" t="s">
        <v>777</v>
      </c>
      <c r="I71" s="55" t="s">
        <v>319</v>
      </c>
      <c r="J71" s="21" t="s">
        <v>288</v>
      </c>
      <c r="K71" s="52">
        <v>40</v>
      </c>
      <c r="L71" s="52">
        <v>35</v>
      </c>
      <c r="M71" s="52">
        <v>35</v>
      </c>
    </row>
    <row r="72" spans="1:13" ht="27" customHeight="1">
      <c r="A72" s="79" t="s">
        <v>91</v>
      </c>
      <c r="B72" s="55" t="s">
        <v>312</v>
      </c>
      <c r="C72" s="55" t="s">
        <v>137</v>
      </c>
      <c r="D72" s="55" t="s">
        <v>820</v>
      </c>
      <c r="E72" s="55" t="s">
        <v>557</v>
      </c>
      <c r="F72" s="55" t="s">
        <v>558</v>
      </c>
      <c r="G72" s="55" t="s">
        <v>309</v>
      </c>
      <c r="H72" s="55" t="s">
        <v>777</v>
      </c>
      <c r="I72" s="55" t="s">
        <v>319</v>
      </c>
      <c r="J72" s="21" t="s">
        <v>288</v>
      </c>
      <c r="K72" s="52">
        <v>147</v>
      </c>
      <c r="L72" s="52">
        <v>300</v>
      </c>
      <c r="M72" s="52">
        <v>300</v>
      </c>
    </row>
    <row r="73" spans="1:13" ht="32.25" customHeight="1">
      <c r="A73" s="79" t="s">
        <v>92</v>
      </c>
      <c r="B73" s="53" t="s">
        <v>310</v>
      </c>
      <c r="C73" s="55" t="s">
        <v>137</v>
      </c>
      <c r="D73" s="55" t="s">
        <v>820</v>
      </c>
      <c r="E73" s="55" t="s">
        <v>557</v>
      </c>
      <c r="F73" s="55" t="s">
        <v>558</v>
      </c>
      <c r="G73" s="55" t="s">
        <v>309</v>
      </c>
      <c r="H73" s="55" t="s">
        <v>777</v>
      </c>
      <c r="I73" s="55" t="s">
        <v>319</v>
      </c>
      <c r="J73" s="21" t="s">
        <v>288</v>
      </c>
      <c r="K73" s="52">
        <v>40</v>
      </c>
      <c r="L73" s="52">
        <v>15</v>
      </c>
      <c r="M73" s="52">
        <v>15</v>
      </c>
    </row>
    <row r="74" spans="1:13" ht="15.75" customHeight="1">
      <c r="A74" s="79">
        <v>48</v>
      </c>
      <c r="B74" s="50" t="s">
        <v>775</v>
      </c>
      <c r="C74" s="83" t="s">
        <v>137</v>
      </c>
      <c r="D74" s="83" t="s">
        <v>651</v>
      </c>
      <c r="E74" s="83" t="s">
        <v>776</v>
      </c>
      <c r="F74" s="83" t="s">
        <v>775</v>
      </c>
      <c r="G74" s="83" t="s">
        <v>776</v>
      </c>
      <c r="H74" s="83" t="s">
        <v>777</v>
      </c>
      <c r="I74" s="83" t="s">
        <v>652</v>
      </c>
      <c r="J74" s="13" t="s">
        <v>653</v>
      </c>
      <c r="K74" s="51">
        <f>K75</f>
        <v>183.8</v>
      </c>
      <c r="L74" s="51"/>
      <c r="M74" s="52"/>
    </row>
    <row r="75" spans="1:13" ht="14.25" customHeight="1">
      <c r="A75" s="79">
        <f>A74+1</f>
        <v>49</v>
      </c>
      <c r="B75" s="53" t="s">
        <v>775</v>
      </c>
      <c r="C75" s="55" t="s">
        <v>137</v>
      </c>
      <c r="D75" s="55" t="s">
        <v>651</v>
      </c>
      <c r="E75" s="55" t="s">
        <v>309</v>
      </c>
      <c r="F75" s="55" t="s">
        <v>775</v>
      </c>
      <c r="G75" s="55" t="s">
        <v>776</v>
      </c>
      <c r="H75" s="55" t="s">
        <v>777</v>
      </c>
      <c r="I75" s="55" t="s">
        <v>652</v>
      </c>
      <c r="J75" s="14" t="s">
        <v>654</v>
      </c>
      <c r="K75" s="52">
        <f>K76</f>
        <v>183.8</v>
      </c>
      <c r="L75" s="52"/>
      <c r="M75" s="52"/>
    </row>
    <row r="76" spans="1:13" ht="16.5" customHeight="1">
      <c r="A76" s="79">
        <f aca="true" t="shared" si="4" ref="A76:A83">A75+1</f>
        <v>50</v>
      </c>
      <c r="B76" s="53" t="s">
        <v>775</v>
      </c>
      <c r="C76" s="55" t="s">
        <v>137</v>
      </c>
      <c r="D76" s="55" t="s">
        <v>651</v>
      </c>
      <c r="E76" s="55" t="s">
        <v>309</v>
      </c>
      <c r="F76" s="55" t="s">
        <v>558</v>
      </c>
      <c r="G76" s="55" t="s">
        <v>309</v>
      </c>
      <c r="H76" s="55" t="s">
        <v>777</v>
      </c>
      <c r="I76" s="55" t="s">
        <v>652</v>
      </c>
      <c r="J76" s="14" t="s">
        <v>668</v>
      </c>
      <c r="K76" s="52">
        <v>183.8</v>
      </c>
      <c r="L76" s="52"/>
      <c r="M76" s="52"/>
    </row>
    <row r="77" spans="1:16" ht="14.25" customHeight="1">
      <c r="A77" s="79">
        <f t="shared" si="4"/>
        <v>51</v>
      </c>
      <c r="B77" s="50" t="s">
        <v>775</v>
      </c>
      <c r="C77" s="50" t="s">
        <v>300</v>
      </c>
      <c r="D77" s="50" t="s">
        <v>776</v>
      </c>
      <c r="E77" s="50" t="s">
        <v>776</v>
      </c>
      <c r="F77" s="50" t="s">
        <v>775</v>
      </c>
      <c r="G77" s="50" t="s">
        <v>776</v>
      </c>
      <c r="H77" s="50" t="s">
        <v>777</v>
      </c>
      <c r="I77" s="50" t="s">
        <v>775</v>
      </c>
      <c r="J77" s="24" t="s">
        <v>143</v>
      </c>
      <c r="K77" s="51">
        <f>K78+K113+K110+K107</f>
        <v>765059.4</v>
      </c>
      <c r="L77" s="51">
        <f>L78</f>
        <v>637140.0000000001</v>
      </c>
      <c r="M77" s="51">
        <f>M78</f>
        <v>628448.5</v>
      </c>
      <c r="N77" s="18"/>
      <c r="O77" s="18"/>
      <c r="P77" s="18"/>
    </row>
    <row r="78" spans="1:16" ht="27.75" customHeight="1">
      <c r="A78" s="79">
        <f t="shared" si="4"/>
        <v>52</v>
      </c>
      <c r="B78" s="53" t="s">
        <v>775</v>
      </c>
      <c r="C78" s="53" t="s">
        <v>300</v>
      </c>
      <c r="D78" s="53" t="s">
        <v>785</v>
      </c>
      <c r="E78" s="53" t="s">
        <v>776</v>
      </c>
      <c r="F78" s="53" t="s">
        <v>775</v>
      </c>
      <c r="G78" s="53" t="s">
        <v>776</v>
      </c>
      <c r="H78" s="53" t="s">
        <v>777</v>
      </c>
      <c r="I78" s="53" t="s">
        <v>775</v>
      </c>
      <c r="J78" s="13" t="s">
        <v>144</v>
      </c>
      <c r="K78" s="51">
        <f>K79+K84+K90+K101</f>
        <v>765586.2</v>
      </c>
      <c r="L78" s="51">
        <f>L79+L84+L90+L101</f>
        <v>637140.0000000001</v>
      </c>
      <c r="M78" s="51">
        <f>M79+M84+M90+M101</f>
        <v>628448.5</v>
      </c>
      <c r="N78" s="18"/>
      <c r="O78" s="18"/>
      <c r="P78" s="18"/>
    </row>
    <row r="79" spans="1:13" ht="27.75" customHeight="1">
      <c r="A79" s="79">
        <f t="shared" si="4"/>
        <v>53</v>
      </c>
      <c r="B79" s="53" t="s">
        <v>692</v>
      </c>
      <c r="C79" s="53" t="s">
        <v>300</v>
      </c>
      <c r="D79" s="53" t="s">
        <v>785</v>
      </c>
      <c r="E79" s="53" t="s">
        <v>786</v>
      </c>
      <c r="F79" s="53" t="s">
        <v>775</v>
      </c>
      <c r="G79" s="53" t="s">
        <v>776</v>
      </c>
      <c r="H79" s="53" t="s">
        <v>777</v>
      </c>
      <c r="I79" s="53" t="s">
        <v>145</v>
      </c>
      <c r="J79" s="54" t="s">
        <v>146</v>
      </c>
      <c r="K79" s="52">
        <f>K80+K82</f>
        <v>278265.7</v>
      </c>
      <c r="L79" s="52">
        <f>L80+L82</f>
        <v>231806.30000000002</v>
      </c>
      <c r="M79" s="52">
        <f>M80+M82</f>
        <v>231806.30000000002</v>
      </c>
    </row>
    <row r="80" spans="1:16" ht="15.75" customHeight="1">
      <c r="A80" s="79">
        <f t="shared" si="4"/>
        <v>54</v>
      </c>
      <c r="B80" s="53" t="s">
        <v>692</v>
      </c>
      <c r="C80" s="53" t="s">
        <v>300</v>
      </c>
      <c r="D80" s="53" t="s">
        <v>785</v>
      </c>
      <c r="E80" s="53" t="s">
        <v>786</v>
      </c>
      <c r="F80" s="53" t="s">
        <v>691</v>
      </c>
      <c r="G80" s="53" t="s">
        <v>776</v>
      </c>
      <c r="H80" s="53" t="s">
        <v>777</v>
      </c>
      <c r="I80" s="53" t="s">
        <v>145</v>
      </c>
      <c r="J80" s="14" t="s">
        <v>147</v>
      </c>
      <c r="K80" s="52">
        <f>K81</f>
        <v>232297.1</v>
      </c>
      <c r="L80" s="52">
        <f>L81</f>
        <v>185837.7</v>
      </c>
      <c r="M80" s="52">
        <f>M81</f>
        <v>185837.7</v>
      </c>
      <c r="N80" s="18"/>
      <c r="O80" s="18"/>
      <c r="P80" s="18"/>
    </row>
    <row r="81" spans="1:16" ht="25.5" customHeight="1">
      <c r="A81" s="79">
        <f t="shared" si="4"/>
        <v>55</v>
      </c>
      <c r="B81" s="53" t="s">
        <v>692</v>
      </c>
      <c r="C81" s="53" t="s">
        <v>300</v>
      </c>
      <c r="D81" s="53" t="s">
        <v>785</v>
      </c>
      <c r="E81" s="53" t="s">
        <v>786</v>
      </c>
      <c r="F81" s="53" t="s">
        <v>691</v>
      </c>
      <c r="G81" s="53" t="s">
        <v>309</v>
      </c>
      <c r="H81" s="53" t="s">
        <v>559</v>
      </c>
      <c r="I81" s="53" t="s">
        <v>145</v>
      </c>
      <c r="J81" s="14" t="s">
        <v>655</v>
      </c>
      <c r="K81" s="52">
        <v>232297.1</v>
      </c>
      <c r="L81" s="52">
        <v>185837.7</v>
      </c>
      <c r="M81" s="52">
        <v>185837.7</v>
      </c>
      <c r="N81" s="18"/>
      <c r="O81" s="18"/>
      <c r="P81" s="18"/>
    </row>
    <row r="82" spans="1:16" ht="25.5" customHeight="1">
      <c r="A82" s="79">
        <f t="shared" si="4"/>
        <v>56</v>
      </c>
      <c r="B82" s="53" t="s">
        <v>692</v>
      </c>
      <c r="C82" s="53" t="s">
        <v>300</v>
      </c>
      <c r="D82" s="53" t="s">
        <v>785</v>
      </c>
      <c r="E82" s="53" t="s">
        <v>786</v>
      </c>
      <c r="F82" s="53" t="s">
        <v>560</v>
      </c>
      <c r="G82" s="53" t="s">
        <v>776</v>
      </c>
      <c r="H82" s="53" t="s">
        <v>777</v>
      </c>
      <c r="I82" s="53" t="s">
        <v>145</v>
      </c>
      <c r="J82" s="14" t="s">
        <v>489</v>
      </c>
      <c r="K82" s="52">
        <f>K83</f>
        <v>45968.6</v>
      </c>
      <c r="L82" s="52">
        <f>L83</f>
        <v>45968.6</v>
      </c>
      <c r="M82" s="52">
        <f>M83</f>
        <v>45968.6</v>
      </c>
      <c r="N82" s="18"/>
      <c r="O82" s="18"/>
      <c r="P82" s="18"/>
    </row>
    <row r="83" spans="1:16" ht="23.25" customHeight="1">
      <c r="A83" s="79">
        <f t="shared" si="4"/>
        <v>57</v>
      </c>
      <c r="B83" s="53" t="s">
        <v>692</v>
      </c>
      <c r="C83" s="53" t="s">
        <v>300</v>
      </c>
      <c r="D83" s="53" t="s">
        <v>785</v>
      </c>
      <c r="E83" s="53" t="s">
        <v>786</v>
      </c>
      <c r="F83" s="53" t="s">
        <v>561</v>
      </c>
      <c r="G83" s="53" t="s">
        <v>309</v>
      </c>
      <c r="H83" s="53" t="s">
        <v>777</v>
      </c>
      <c r="I83" s="53" t="s">
        <v>145</v>
      </c>
      <c r="J83" s="14" t="s">
        <v>656</v>
      </c>
      <c r="K83" s="52">
        <v>45968.6</v>
      </c>
      <c r="L83" s="52">
        <v>45968.6</v>
      </c>
      <c r="M83" s="52">
        <v>45968.6</v>
      </c>
      <c r="N83" s="18"/>
      <c r="O83" s="18"/>
      <c r="P83" s="18"/>
    </row>
    <row r="84" spans="1:16" ht="24" customHeight="1">
      <c r="A84" s="79">
        <f>A83+1</f>
        <v>58</v>
      </c>
      <c r="B84" s="53" t="s">
        <v>692</v>
      </c>
      <c r="C84" s="53" t="s">
        <v>300</v>
      </c>
      <c r="D84" s="53" t="s">
        <v>785</v>
      </c>
      <c r="E84" s="53" t="s">
        <v>785</v>
      </c>
      <c r="F84" s="53" t="s">
        <v>775</v>
      </c>
      <c r="G84" s="53" t="s">
        <v>776</v>
      </c>
      <c r="H84" s="53" t="s">
        <v>777</v>
      </c>
      <c r="I84" s="53" t="s">
        <v>145</v>
      </c>
      <c r="J84" s="14" t="s">
        <v>490</v>
      </c>
      <c r="K84" s="52">
        <f>K86+K87+K88+K89</f>
        <v>113316.4</v>
      </c>
      <c r="L84" s="52">
        <f>L88+L89</f>
        <v>46554</v>
      </c>
      <c r="M84" s="52">
        <f>M88+M89</f>
        <v>46554</v>
      </c>
      <c r="N84" s="18"/>
      <c r="O84" s="18"/>
      <c r="P84" s="18"/>
    </row>
    <row r="85" spans="1:16" ht="15.75" customHeight="1">
      <c r="A85" s="79"/>
      <c r="B85" s="53"/>
      <c r="C85" s="53"/>
      <c r="D85" s="53"/>
      <c r="E85" s="53"/>
      <c r="F85" s="53"/>
      <c r="G85" s="53"/>
      <c r="H85" s="53"/>
      <c r="I85" s="53"/>
      <c r="J85" s="54" t="s">
        <v>485</v>
      </c>
      <c r="K85" s="52"/>
      <c r="L85" s="52"/>
      <c r="M85" s="52"/>
      <c r="N85" s="18"/>
      <c r="O85" s="18"/>
      <c r="P85" s="18"/>
    </row>
    <row r="86" spans="1:16" ht="15.75" customHeight="1">
      <c r="A86" s="79" t="s">
        <v>657</v>
      </c>
      <c r="B86" s="134" t="s">
        <v>692</v>
      </c>
      <c r="C86" s="134" t="s">
        <v>300</v>
      </c>
      <c r="D86" s="134" t="s">
        <v>785</v>
      </c>
      <c r="E86" s="134" t="s">
        <v>785</v>
      </c>
      <c r="F86" s="134" t="s">
        <v>75</v>
      </c>
      <c r="G86" s="134" t="s">
        <v>309</v>
      </c>
      <c r="H86" s="134" t="s">
        <v>777</v>
      </c>
      <c r="I86" s="134" t="s">
        <v>145</v>
      </c>
      <c r="J86" s="60" t="s">
        <v>76</v>
      </c>
      <c r="K86" s="52">
        <v>50</v>
      </c>
      <c r="L86" s="52"/>
      <c r="M86" s="52"/>
      <c r="N86" s="18"/>
      <c r="O86" s="18"/>
      <c r="P86" s="18"/>
    </row>
    <row r="87" spans="1:16" ht="15.75" customHeight="1">
      <c r="A87" s="79" t="s">
        <v>659</v>
      </c>
      <c r="B87" s="134" t="s">
        <v>692</v>
      </c>
      <c r="C87" s="134" t="s">
        <v>300</v>
      </c>
      <c r="D87" s="134" t="s">
        <v>785</v>
      </c>
      <c r="E87" s="134" t="s">
        <v>785</v>
      </c>
      <c r="F87" s="134" t="s">
        <v>77</v>
      </c>
      <c r="G87" s="134" t="s">
        <v>309</v>
      </c>
      <c r="H87" s="134" t="s">
        <v>777</v>
      </c>
      <c r="I87" s="134" t="s">
        <v>145</v>
      </c>
      <c r="J87" s="60" t="s">
        <v>78</v>
      </c>
      <c r="K87" s="52">
        <v>689.3</v>
      </c>
      <c r="L87" s="52"/>
      <c r="M87" s="52"/>
      <c r="N87" s="18"/>
      <c r="O87" s="18"/>
      <c r="P87" s="18"/>
    </row>
    <row r="88" spans="1:16" ht="43.5" customHeight="1">
      <c r="A88" s="79" t="s">
        <v>661</v>
      </c>
      <c r="B88" s="134" t="s">
        <v>692</v>
      </c>
      <c r="C88" s="134" t="s">
        <v>300</v>
      </c>
      <c r="D88" s="134" t="s">
        <v>785</v>
      </c>
      <c r="E88" s="134" t="s">
        <v>785</v>
      </c>
      <c r="F88" s="134" t="s">
        <v>79</v>
      </c>
      <c r="G88" s="134" t="s">
        <v>309</v>
      </c>
      <c r="H88" s="134" t="s">
        <v>777</v>
      </c>
      <c r="I88" s="134" t="s">
        <v>145</v>
      </c>
      <c r="J88" s="60" t="s">
        <v>80</v>
      </c>
      <c r="K88" s="52">
        <v>2922.7</v>
      </c>
      <c r="L88" s="52">
        <v>45968.6</v>
      </c>
      <c r="M88" s="52">
        <v>45968.6</v>
      </c>
      <c r="N88" s="18"/>
      <c r="O88" s="18"/>
      <c r="P88" s="18"/>
    </row>
    <row r="89" spans="1:13" ht="15.75" customHeight="1">
      <c r="A89" s="79" t="s">
        <v>662</v>
      </c>
      <c r="B89" s="134" t="s">
        <v>692</v>
      </c>
      <c r="C89" s="134" t="s">
        <v>300</v>
      </c>
      <c r="D89" s="134" t="s">
        <v>785</v>
      </c>
      <c r="E89" s="134" t="s">
        <v>785</v>
      </c>
      <c r="F89" s="134" t="s">
        <v>562</v>
      </c>
      <c r="G89" s="134" t="s">
        <v>309</v>
      </c>
      <c r="H89" s="134" t="s">
        <v>777</v>
      </c>
      <c r="I89" s="134" t="s">
        <v>145</v>
      </c>
      <c r="J89" s="14" t="s">
        <v>491</v>
      </c>
      <c r="K89" s="52">
        <v>109654.4</v>
      </c>
      <c r="L89" s="52">
        <v>585.4</v>
      </c>
      <c r="M89" s="52">
        <v>585.4</v>
      </c>
    </row>
    <row r="90" spans="1:13" ht="24" customHeight="1">
      <c r="A90" s="79">
        <v>59</v>
      </c>
      <c r="B90" s="53" t="s">
        <v>692</v>
      </c>
      <c r="C90" s="53" t="s">
        <v>300</v>
      </c>
      <c r="D90" s="53" t="s">
        <v>785</v>
      </c>
      <c r="E90" s="53" t="s">
        <v>810</v>
      </c>
      <c r="F90" s="53" t="s">
        <v>775</v>
      </c>
      <c r="G90" s="53" t="s">
        <v>776</v>
      </c>
      <c r="H90" s="53" t="s">
        <v>777</v>
      </c>
      <c r="I90" s="53" t="s">
        <v>145</v>
      </c>
      <c r="J90" s="14" t="s">
        <v>492</v>
      </c>
      <c r="K90" s="52">
        <f>K91+K92+K93+K94+K96+K97+K99+K100+K95+K98</f>
        <v>373437.6</v>
      </c>
      <c r="L90" s="52">
        <f>L91+L92+L93+L94+L96+L97+L99+L100</f>
        <v>358747.9</v>
      </c>
      <c r="M90" s="52">
        <f>M91+M92+M93+M94+M96+M97+M99+M100</f>
        <v>350088.2</v>
      </c>
    </row>
    <row r="91" spans="1:13" ht="42" customHeight="1">
      <c r="A91" s="79">
        <f>A90+1</f>
        <v>60</v>
      </c>
      <c r="B91" s="53" t="s">
        <v>692</v>
      </c>
      <c r="C91" s="53" t="s">
        <v>300</v>
      </c>
      <c r="D91" s="53" t="s">
        <v>785</v>
      </c>
      <c r="E91" s="53" t="s">
        <v>810</v>
      </c>
      <c r="F91" s="53" t="s">
        <v>563</v>
      </c>
      <c r="G91" s="53" t="s">
        <v>309</v>
      </c>
      <c r="H91" s="53" t="s">
        <v>777</v>
      </c>
      <c r="I91" s="53" t="s">
        <v>145</v>
      </c>
      <c r="J91" s="21" t="s">
        <v>658</v>
      </c>
      <c r="K91" s="52">
        <v>3.1</v>
      </c>
      <c r="L91" s="52"/>
      <c r="M91" s="52"/>
    </row>
    <row r="92" spans="1:13" ht="39" customHeight="1">
      <c r="A92" s="79">
        <f aca="true" t="shared" si="5" ref="A92:A114">A91+1</f>
        <v>61</v>
      </c>
      <c r="B92" s="53" t="s">
        <v>692</v>
      </c>
      <c r="C92" s="53" t="s">
        <v>300</v>
      </c>
      <c r="D92" s="53" t="s">
        <v>785</v>
      </c>
      <c r="E92" s="53" t="s">
        <v>810</v>
      </c>
      <c r="F92" s="53" t="s">
        <v>350</v>
      </c>
      <c r="G92" s="53" t="s">
        <v>309</v>
      </c>
      <c r="H92" s="53" t="s">
        <v>777</v>
      </c>
      <c r="I92" s="53" t="s">
        <v>145</v>
      </c>
      <c r="J92" s="14" t="s">
        <v>660</v>
      </c>
      <c r="K92" s="52">
        <v>1991.2</v>
      </c>
      <c r="L92" s="52">
        <v>2011.2</v>
      </c>
      <c r="M92" s="52"/>
    </row>
    <row r="93" spans="1:13" ht="27.75" customHeight="1">
      <c r="A93" s="79">
        <f t="shared" si="5"/>
        <v>62</v>
      </c>
      <c r="B93" s="53" t="s">
        <v>692</v>
      </c>
      <c r="C93" s="53" t="s">
        <v>300</v>
      </c>
      <c r="D93" s="53" t="s">
        <v>785</v>
      </c>
      <c r="E93" s="53" t="s">
        <v>810</v>
      </c>
      <c r="F93" s="53" t="s">
        <v>564</v>
      </c>
      <c r="G93" s="53" t="s">
        <v>309</v>
      </c>
      <c r="H93" s="53" t="s">
        <v>777</v>
      </c>
      <c r="I93" s="53" t="s">
        <v>145</v>
      </c>
      <c r="J93" s="14" t="s">
        <v>327</v>
      </c>
      <c r="K93" s="52">
        <v>294305.1</v>
      </c>
      <c r="L93" s="52">
        <v>285224.9</v>
      </c>
      <c r="M93" s="52">
        <v>285210.8</v>
      </c>
    </row>
    <row r="94" spans="1:13" ht="89.25" customHeight="1">
      <c r="A94" s="79">
        <f t="shared" si="5"/>
        <v>63</v>
      </c>
      <c r="B94" s="53" t="s">
        <v>692</v>
      </c>
      <c r="C94" s="53" t="s">
        <v>300</v>
      </c>
      <c r="D94" s="53" t="s">
        <v>785</v>
      </c>
      <c r="E94" s="53" t="s">
        <v>810</v>
      </c>
      <c r="F94" s="53" t="s">
        <v>565</v>
      </c>
      <c r="G94" s="53" t="s">
        <v>309</v>
      </c>
      <c r="H94" s="53" t="s">
        <v>777</v>
      </c>
      <c r="I94" s="53" t="s">
        <v>145</v>
      </c>
      <c r="J94" s="61" t="s">
        <v>730</v>
      </c>
      <c r="K94" s="52">
        <v>1181</v>
      </c>
      <c r="L94" s="52">
        <v>1181</v>
      </c>
      <c r="M94" s="52">
        <v>1181</v>
      </c>
    </row>
    <row r="95" spans="1:13" ht="109.5" customHeight="1">
      <c r="A95" s="79">
        <f t="shared" si="5"/>
        <v>64</v>
      </c>
      <c r="B95" s="53" t="s">
        <v>692</v>
      </c>
      <c r="C95" s="53" t="s">
        <v>300</v>
      </c>
      <c r="D95" s="53" t="s">
        <v>785</v>
      </c>
      <c r="E95" s="53" t="s">
        <v>810</v>
      </c>
      <c r="F95" s="53" t="s">
        <v>663</v>
      </c>
      <c r="G95" s="53" t="s">
        <v>309</v>
      </c>
      <c r="H95" s="53" t="s">
        <v>777</v>
      </c>
      <c r="I95" s="53" t="s">
        <v>145</v>
      </c>
      <c r="J95" s="84" t="s">
        <v>287</v>
      </c>
      <c r="K95" s="52">
        <v>183.9</v>
      </c>
      <c r="L95" s="52"/>
      <c r="M95" s="52"/>
    </row>
    <row r="96" spans="1:13" ht="96" customHeight="1">
      <c r="A96" s="79">
        <f t="shared" si="5"/>
        <v>65</v>
      </c>
      <c r="B96" s="53" t="s">
        <v>692</v>
      </c>
      <c r="C96" s="53" t="s">
        <v>300</v>
      </c>
      <c r="D96" s="53" t="s">
        <v>785</v>
      </c>
      <c r="E96" s="53" t="s">
        <v>810</v>
      </c>
      <c r="F96" s="53" t="s">
        <v>566</v>
      </c>
      <c r="G96" s="53" t="s">
        <v>309</v>
      </c>
      <c r="H96" s="53" t="s">
        <v>735</v>
      </c>
      <c r="I96" s="53" t="s">
        <v>145</v>
      </c>
      <c r="J96" s="28" t="s">
        <v>716</v>
      </c>
      <c r="K96" s="52"/>
      <c r="L96" s="52">
        <v>3265.1</v>
      </c>
      <c r="M96" s="52"/>
    </row>
    <row r="97" spans="1:13" ht="96.75" customHeight="1">
      <c r="A97" s="79">
        <f t="shared" si="5"/>
        <v>66</v>
      </c>
      <c r="B97" s="53" t="s">
        <v>692</v>
      </c>
      <c r="C97" s="53" t="s">
        <v>300</v>
      </c>
      <c r="D97" s="53" t="s">
        <v>785</v>
      </c>
      <c r="E97" s="53" t="s">
        <v>810</v>
      </c>
      <c r="F97" s="53" t="s">
        <v>566</v>
      </c>
      <c r="G97" s="53" t="s">
        <v>309</v>
      </c>
      <c r="H97" s="53" t="s">
        <v>717</v>
      </c>
      <c r="I97" s="53" t="s">
        <v>145</v>
      </c>
      <c r="J97" s="28" t="s">
        <v>718</v>
      </c>
      <c r="K97" s="52">
        <v>9646.5</v>
      </c>
      <c r="L97" s="52">
        <v>8345</v>
      </c>
      <c r="M97" s="52">
        <v>4975.7</v>
      </c>
    </row>
    <row r="98" spans="1:13" ht="41.25" customHeight="1">
      <c r="A98" s="79">
        <f t="shared" si="5"/>
        <v>67</v>
      </c>
      <c r="B98" s="134" t="s">
        <v>692</v>
      </c>
      <c r="C98" s="134" t="s">
        <v>300</v>
      </c>
      <c r="D98" s="134" t="s">
        <v>785</v>
      </c>
      <c r="E98" s="134" t="s">
        <v>810</v>
      </c>
      <c r="F98" s="134" t="s">
        <v>81</v>
      </c>
      <c r="G98" s="134" t="s">
        <v>309</v>
      </c>
      <c r="H98" s="134" t="s">
        <v>777</v>
      </c>
      <c r="I98" s="134" t="s">
        <v>145</v>
      </c>
      <c r="J98" s="61" t="s">
        <v>82</v>
      </c>
      <c r="K98" s="52">
        <v>843.5</v>
      </c>
      <c r="L98" s="52"/>
      <c r="M98" s="52"/>
    </row>
    <row r="99" spans="1:13" ht="138" customHeight="1">
      <c r="A99" s="79">
        <f t="shared" si="5"/>
        <v>68</v>
      </c>
      <c r="B99" s="53" t="s">
        <v>692</v>
      </c>
      <c r="C99" s="53" t="s">
        <v>300</v>
      </c>
      <c r="D99" s="53" t="s">
        <v>785</v>
      </c>
      <c r="E99" s="53" t="s">
        <v>810</v>
      </c>
      <c r="F99" s="53" t="s">
        <v>562</v>
      </c>
      <c r="G99" s="53" t="s">
        <v>309</v>
      </c>
      <c r="H99" s="53" t="s">
        <v>731</v>
      </c>
      <c r="I99" s="53" t="s">
        <v>145</v>
      </c>
      <c r="J99" s="61" t="s">
        <v>732</v>
      </c>
      <c r="K99" s="52">
        <v>31016.5</v>
      </c>
      <c r="L99" s="52">
        <v>23543.9</v>
      </c>
      <c r="M99" s="52">
        <v>23543.9</v>
      </c>
    </row>
    <row r="100" spans="1:13" ht="137.25" customHeight="1">
      <c r="A100" s="79">
        <f t="shared" si="5"/>
        <v>69</v>
      </c>
      <c r="B100" s="53" t="s">
        <v>692</v>
      </c>
      <c r="C100" s="53" t="s">
        <v>300</v>
      </c>
      <c r="D100" s="53" t="s">
        <v>785</v>
      </c>
      <c r="E100" s="53" t="s">
        <v>810</v>
      </c>
      <c r="F100" s="53" t="s">
        <v>562</v>
      </c>
      <c r="G100" s="53" t="s">
        <v>309</v>
      </c>
      <c r="H100" s="53" t="s">
        <v>733</v>
      </c>
      <c r="I100" s="53" t="s">
        <v>145</v>
      </c>
      <c r="J100" s="61" t="s">
        <v>734</v>
      </c>
      <c r="K100" s="52">
        <v>34266.8</v>
      </c>
      <c r="L100" s="52">
        <v>35176.8</v>
      </c>
      <c r="M100" s="52">
        <v>35176.8</v>
      </c>
    </row>
    <row r="101" spans="1:13" ht="15" customHeight="1">
      <c r="A101" s="79">
        <f t="shared" si="5"/>
        <v>70</v>
      </c>
      <c r="B101" s="50" t="s">
        <v>775</v>
      </c>
      <c r="C101" s="50" t="s">
        <v>300</v>
      </c>
      <c r="D101" s="50" t="s">
        <v>785</v>
      </c>
      <c r="E101" s="50" t="s">
        <v>811</v>
      </c>
      <c r="F101" s="50" t="s">
        <v>775</v>
      </c>
      <c r="G101" s="50" t="s">
        <v>776</v>
      </c>
      <c r="H101" s="50" t="s">
        <v>777</v>
      </c>
      <c r="I101" s="50" t="s">
        <v>145</v>
      </c>
      <c r="J101" s="24" t="s">
        <v>328</v>
      </c>
      <c r="K101" s="51">
        <f>K103+K102+K106+K104+K105</f>
        <v>566.5</v>
      </c>
      <c r="L101" s="51">
        <f>L103</f>
        <v>31.8</v>
      </c>
      <c r="M101" s="51">
        <f>M103</f>
        <v>0</v>
      </c>
    </row>
    <row r="102" spans="1:13" ht="52.5" customHeight="1">
      <c r="A102" s="79">
        <f t="shared" si="5"/>
        <v>71</v>
      </c>
      <c r="B102" s="53" t="s">
        <v>692</v>
      </c>
      <c r="C102" s="53" t="s">
        <v>300</v>
      </c>
      <c r="D102" s="53" t="s">
        <v>785</v>
      </c>
      <c r="E102" s="53" t="s">
        <v>811</v>
      </c>
      <c r="F102" s="53" t="s">
        <v>363</v>
      </c>
      <c r="G102" s="53" t="s">
        <v>309</v>
      </c>
      <c r="H102" s="53" t="s">
        <v>777</v>
      </c>
      <c r="I102" s="53" t="s">
        <v>145</v>
      </c>
      <c r="J102" s="60" t="s">
        <v>772</v>
      </c>
      <c r="K102" s="52">
        <v>144</v>
      </c>
      <c r="L102" s="51"/>
      <c r="M102" s="51"/>
    </row>
    <row r="103" spans="1:13" ht="42" customHeight="1">
      <c r="A103" s="79">
        <f t="shared" si="5"/>
        <v>72</v>
      </c>
      <c r="B103" s="53" t="s">
        <v>692</v>
      </c>
      <c r="C103" s="53" t="s">
        <v>300</v>
      </c>
      <c r="D103" s="53" t="s">
        <v>785</v>
      </c>
      <c r="E103" s="53" t="s">
        <v>811</v>
      </c>
      <c r="F103" s="53" t="s">
        <v>567</v>
      </c>
      <c r="G103" s="53" t="s">
        <v>309</v>
      </c>
      <c r="H103" s="53" t="s">
        <v>777</v>
      </c>
      <c r="I103" s="53" t="s">
        <v>145</v>
      </c>
      <c r="J103" s="14" t="s">
        <v>364</v>
      </c>
      <c r="K103" s="52">
        <v>27.9</v>
      </c>
      <c r="L103" s="52">
        <v>31.8</v>
      </c>
      <c r="M103" s="52"/>
    </row>
    <row r="104" spans="1:13" ht="32.25" customHeight="1">
      <c r="A104" s="79">
        <f t="shared" si="5"/>
        <v>73</v>
      </c>
      <c r="B104" s="134" t="s">
        <v>692</v>
      </c>
      <c r="C104" s="134" t="s">
        <v>300</v>
      </c>
      <c r="D104" s="134" t="s">
        <v>785</v>
      </c>
      <c r="E104" s="134" t="s">
        <v>811</v>
      </c>
      <c r="F104" s="134" t="s">
        <v>645</v>
      </c>
      <c r="G104" s="134" t="s">
        <v>309</v>
      </c>
      <c r="H104" s="134" t="s">
        <v>777</v>
      </c>
      <c r="I104" s="134" t="s">
        <v>145</v>
      </c>
      <c r="J104" s="14" t="s">
        <v>83</v>
      </c>
      <c r="K104" s="52">
        <v>100</v>
      </c>
      <c r="L104" s="52"/>
      <c r="M104" s="52"/>
    </row>
    <row r="105" spans="1:13" ht="36" customHeight="1">
      <c r="A105" s="79">
        <f t="shared" si="5"/>
        <v>74</v>
      </c>
      <c r="B105" s="134" t="s">
        <v>692</v>
      </c>
      <c r="C105" s="134" t="s">
        <v>300</v>
      </c>
      <c r="D105" s="134" t="s">
        <v>785</v>
      </c>
      <c r="E105" s="134" t="s">
        <v>811</v>
      </c>
      <c r="F105" s="134" t="s">
        <v>84</v>
      </c>
      <c r="G105" s="134" t="s">
        <v>309</v>
      </c>
      <c r="H105" s="134" t="s">
        <v>777</v>
      </c>
      <c r="I105" s="134" t="s">
        <v>145</v>
      </c>
      <c r="J105" s="14" t="s">
        <v>85</v>
      </c>
      <c r="K105" s="52">
        <v>50</v>
      </c>
      <c r="L105" s="52"/>
      <c r="M105" s="52"/>
    </row>
    <row r="106" spans="1:13" ht="39" customHeight="1">
      <c r="A106" s="79">
        <f t="shared" si="5"/>
        <v>75</v>
      </c>
      <c r="B106" s="53" t="s">
        <v>692</v>
      </c>
      <c r="C106" s="53" t="s">
        <v>300</v>
      </c>
      <c r="D106" s="53" t="s">
        <v>785</v>
      </c>
      <c r="E106" s="53" t="s">
        <v>811</v>
      </c>
      <c r="F106" s="53" t="s">
        <v>562</v>
      </c>
      <c r="G106" s="53" t="s">
        <v>309</v>
      </c>
      <c r="H106" s="53" t="s">
        <v>365</v>
      </c>
      <c r="I106" s="53" t="s">
        <v>145</v>
      </c>
      <c r="J106" s="14" t="s">
        <v>366</v>
      </c>
      <c r="K106" s="52">
        <v>244.6</v>
      </c>
      <c r="L106" s="52"/>
      <c r="M106" s="52"/>
    </row>
    <row r="107" spans="1:13" ht="24.75" customHeight="1">
      <c r="A107" s="79">
        <f t="shared" si="5"/>
        <v>76</v>
      </c>
      <c r="B107" s="135" t="s">
        <v>775</v>
      </c>
      <c r="C107" s="135" t="s">
        <v>300</v>
      </c>
      <c r="D107" s="135" t="s">
        <v>86</v>
      </c>
      <c r="E107" s="135" t="s">
        <v>776</v>
      </c>
      <c r="F107" s="135" t="s">
        <v>775</v>
      </c>
      <c r="G107" s="135" t="s">
        <v>776</v>
      </c>
      <c r="H107" s="135" t="s">
        <v>777</v>
      </c>
      <c r="I107" s="135" t="s">
        <v>775</v>
      </c>
      <c r="J107" s="136" t="s">
        <v>87</v>
      </c>
      <c r="K107" s="51">
        <f>K108</f>
        <v>250</v>
      </c>
      <c r="L107" s="52"/>
      <c r="M107" s="52"/>
    </row>
    <row r="108" spans="1:13" ht="22.5" customHeight="1">
      <c r="A108" s="79">
        <f t="shared" si="5"/>
        <v>77</v>
      </c>
      <c r="B108" s="134" t="s">
        <v>775</v>
      </c>
      <c r="C108" s="134" t="s">
        <v>300</v>
      </c>
      <c r="D108" s="134" t="s">
        <v>86</v>
      </c>
      <c r="E108" s="134" t="s">
        <v>309</v>
      </c>
      <c r="F108" s="134" t="s">
        <v>775</v>
      </c>
      <c r="G108" s="134" t="s">
        <v>309</v>
      </c>
      <c r="H108" s="134" t="s">
        <v>777</v>
      </c>
      <c r="I108" s="134" t="s">
        <v>652</v>
      </c>
      <c r="J108" s="137" t="s">
        <v>88</v>
      </c>
      <c r="K108" s="52">
        <f>K109</f>
        <v>250</v>
      </c>
      <c r="L108" s="52"/>
      <c r="M108" s="52"/>
    </row>
    <row r="109" spans="1:13" ht="24" customHeight="1">
      <c r="A109" s="79">
        <f t="shared" si="5"/>
        <v>78</v>
      </c>
      <c r="B109" s="134" t="s">
        <v>775</v>
      </c>
      <c r="C109" s="134" t="s">
        <v>300</v>
      </c>
      <c r="D109" s="134" t="s">
        <v>86</v>
      </c>
      <c r="E109" s="134" t="s">
        <v>309</v>
      </c>
      <c r="F109" s="134" t="s">
        <v>809</v>
      </c>
      <c r="G109" s="134" t="s">
        <v>309</v>
      </c>
      <c r="H109" s="134" t="s">
        <v>777</v>
      </c>
      <c r="I109" s="134" t="s">
        <v>652</v>
      </c>
      <c r="J109" s="138" t="s">
        <v>88</v>
      </c>
      <c r="K109" s="52">
        <v>250</v>
      </c>
      <c r="L109" s="52"/>
      <c r="M109" s="52"/>
    </row>
    <row r="110" spans="1:13" ht="82.5" customHeight="1">
      <c r="A110" s="79">
        <f t="shared" si="5"/>
        <v>79</v>
      </c>
      <c r="B110" s="50" t="s">
        <v>775</v>
      </c>
      <c r="C110" s="50" t="s">
        <v>300</v>
      </c>
      <c r="D110" s="50" t="s">
        <v>367</v>
      </c>
      <c r="E110" s="50" t="s">
        <v>776</v>
      </c>
      <c r="F110" s="50" t="s">
        <v>775</v>
      </c>
      <c r="G110" s="50" t="s">
        <v>776</v>
      </c>
      <c r="H110" s="50" t="s">
        <v>777</v>
      </c>
      <c r="I110" s="50" t="s">
        <v>775</v>
      </c>
      <c r="J110" s="85" t="s">
        <v>368</v>
      </c>
      <c r="K110" s="51">
        <f>K111+K112</f>
        <v>321.4</v>
      </c>
      <c r="L110" s="52"/>
      <c r="M110" s="52"/>
    </row>
    <row r="111" spans="1:13" ht="51.75" customHeight="1">
      <c r="A111" s="79">
        <f t="shared" si="5"/>
        <v>80</v>
      </c>
      <c r="B111" s="53" t="s">
        <v>692</v>
      </c>
      <c r="C111" s="53" t="s">
        <v>300</v>
      </c>
      <c r="D111" s="53" t="s">
        <v>367</v>
      </c>
      <c r="E111" s="53" t="s">
        <v>309</v>
      </c>
      <c r="F111" s="53" t="s">
        <v>806</v>
      </c>
      <c r="G111" s="53" t="s">
        <v>309</v>
      </c>
      <c r="H111" s="53" t="s">
        <v>777</v>
      </c>
      <c r="I111" s="53" t="s">
        <v>145</v>
      </c>
      <c r="J111" s="58" t="s">
        <v>369</v>
      </c>
      <c r="K111" s="52">
        <v>179.3</v>
      </c>
      <c r="L111" s="52"/>
      <c r="M111" s="52"/>
    </row>
    <row r="112" spans="1:13" ht="24.75" customHeight="1">
      <c r="A112" s="79">
        <f t="shared" si="5"/>
        <v>81</v>
      </c>
      <c r="B112" s="134" t="s">
        <v>692</v>
      </c>
      <c r="C112" s="134" t="s">
        <v>300</v>
      </c>
      <c r="D112" s="134" t="s">
        <v>367</v>
      </c>
      <c r="E112" s="134" t="s">
        <v>309</v>
      </c>
      <c r="F112" s="134" t="s">
        <v>806</v>
      </c>
      <c r="G112" s="134" t="s">
        <v>309</v>
      </c>
      <c r="H112" s="134" t="s">
        <v>777</v>
      </c>
      <c r="I112" s="134" t="s">
        <v>652</v>
      </c>
      <c r="J112" s="139" t="s">
        <v>89</v>
      </c>
      <c r="K112" s="52">
        <v>142.1</v>
      </c>
      <c r="L112" s="52"/>
      <c r="M112" s="52"/>
    </row>
    <row r="113" spans="1:13" ht="39.75" customHeight="1">
      <c r="A113" s="79">
        <f>A111+1</f>
        <v>81</v>
      </c>
      <c r="B113" s="50" t="s">
        <v>775</v>
      </c>
      <c r="C113" s="50" t="s">
        <v>300</v>
      </c>
      <c r="D113" s="50" t="s">
        <v>370</v>
      </c>
      <c r="E113" s="50" t="s">
        <v>776</v>
      </c>
      <c r="F113" s="50" t="s">
        <v>775</v>
      </c>
      <c r="G113" s="50" t="s">
        <v>776</v>
      </c>
      <c r="H113" s="50" t="s">
        <v>777</v>
      </c>
      <c r="I113" s="50" t="s">
        <v>775</v>
      </c>
      <c r="J113" s="85" t="s">
        <v>371</v>
      </c>
      <c r="K113" s="51">
        <f>K114</f>
        <v>-1098.2</v>
      </c>
      <c r="L113" s="51"/>
      <c r="M113" s="51"/>
    </row>
    <row r="114" spans="1:13" ht="38.25" customHeight="1">
      <c r="A114" s="79">
        <f t="shared" si="5"/>
        <v>82</v>
      </c>
      <c r="B114" s="53" t="s">
        <v>692</v>
      </c>
      <c r="C114" s="53" t="s">
        <v>300</v>
      </c>
      <c r="D114" s="53" t="s">
        <v>370</v>
      </c>
      <c r="E114" s="53" t="s">
        <v>309</v>
      </c>
      <c r="F114" s="53" t="s">
        <v>775</v>
      </c>
      <c r="G114" s="53" t="s">
        <v>309</v>
      </c>
      <c r="H114" s="53" t="s">
        <v>777</v>
      </c>
      <c r="I114" s="53" t="s">
        <v>145</v>
      </c>
      <c r="J114" s="86" t="s">
        <v>552</v>
      </c>
      <c r="K114" s="52">
        <v>-1098.2</v>
      </c>
      <c r="L114" s="52"/>
      <c r="M114" s="52"/>
    </row>
    <row r="115" spans="1:16" ht="12.75">
      <c r="A115" s="169" t="s">
        <v>834</v>
      </c>
      <c r="B115" s="170"/>
      <c r="C115" s="170"/>
      <c r="D115" s="170"/>
      <c r="E115" s="170"/>
      <c r="F115" s="170"/>
      <c r="G115" s="170"/>
      <c r="H115" s="170"/>
      <c r="I115" s="170"/>
      <c r="J115" s="171"/>
      <c r="K115" s="51">
        <f>K77+K16</f>
        <v>843725.3</v>
      </c>
      <c r="L115" s="51">
        <f>L16+L77</f>
        <v>715307.1000000001</v>
      </c>
      <c r="M115" s="51">
        <f>M16+M77</f>
        <v>708278.5</v>
      </c>
      <c r="N115" s="18"/>
      <c r="O115" s="18"/>
      <c r="P115" s="18"/>
    </row>
  </sheetData>
  <sheetProtection/>
  <mergeCells count="15">
    <mergeCell ref="K13:K14"/>
    <mergeCell ref="L13:L14"/>
    <mergeCell ref="A1:M1"/>
    <mergeCell ref="A2:M2"/>
    <mergeCell ref="A3:M3"/>
    <mergeCell ref="A115:J115"/>
    <mergeCell ref="A6:M6"/>
    <mergeCell ref="A7:M7"/>
    <mergeCell ref="A8:M8"/>
    <mergeCell ref="A10:M10"/>
    <mergeCell ref="L12:M12"/>
    <mergeCell ref="A13:A14"/>
    <mergeCell ref="M13:M14"/>
    <mergeCell ref="B13:I13"/>
    <mergeCell ref="J13:J14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60"/>
  <sheetViews>
    <sheetView zoomScalePageLayoutView="0" workbookViewId="0" topLeftCell="A1">
      <selection activeCell="A9" sqref="A9:F9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10.75390625" style="0" customWidth="1"/>
    <col min="4" max="4" width="11.00390625" style="0" customWidth="1"/>
    <col min="5" max="5" width="10.125" style="0" customWidth="1"/>
    <col min="6" max="6" width="10.75390625" style="0" customWidth="1"/>
    <col min="7" max="7" width="8.875" style="0" customWidth="1"/>
  </cols>
  <sheetData>
    <row r="1" spans="1:6" ht="12.75" customHeight="1">
      <c r="A1" s="181" t="s">
        <v>373</v>
      </c>
      <c r="B1" s="181"/>
      <c r="C1" s="181"/>
      <c r="D1" s="181"/>
      <c r="E1" s="181"/>
      <c r="F1" s="181"/>
    </row>
    <row r="2" spans="1:6" ht="12.75" customHeight="1">
      <c r="A2" s="181" t="s">
        <v>142</v>
      </c>
      <c r="B2" s="181"/>
      <c r="C2" s="181"/>
      <c r="D2" s="181"/>
      <c r="E2" s="181"/>
      <c r="F2" s="181"/>
    </row>
    <row r="3" spans="1:6" ht="12.75" customHeight="1">
      <c r="A3" s="181" t="s">
        <v>886</v>
      </c>
      <c r="B3" s="181"/>
      <c r="C3" s="181"/>
      <c r="D3" s="181"/>
      <c r="E3" s="181"/>
      <c r="F3" s="181"/>
    </row>
    <row r="4" spans="1:6" ht="12.75" customHeight="1">
      <c r="A4" s="88"/>
      <c r="B4" s="88"/>
      <c r="C4" s="88"/>
      <c r="D4" s="88"/>
      <c r="E4" s="88"/>
      <c r="F4" s="88"/>
    </row>
    <row r="5" spans="1:6" ht="12.75" customHeight="1">
      <c r="A5" s="181" t="s">
        <v>746</v>
      </c>
      <c r="B5" s="181"/>
      <c r="C5" s="181"/>
      <c r="D5" s="181"/>
      <c r="E5" s="181"/>
      <c r="F5" s="181"/>
    </row>
    <row r="6" spans="1:6" ht="12.75" customHeight="1">
      <c r="A6" s="181" t="s">
        <v>142</v>
      </c>
      <c r="B6" s="181"/>
      <c r="C6" s="181"/>
      <c r="D6" s="181"/>
      <c r="E6" s="181"/>
      <c r="F6" s="181"/>
    </row>
    <row r="7" spans="1:6" ht="12.75" customHeight="1">
      <c r="A7" s="181" t="s">
        <v>63</v>
      </c>
      <c r="B7" s="181"/>
      <c r="C7" s="181"/>
      <c r="D7" s="181"/>
      <c r="E7" s="181"/>
      <c r="F7" s="181"/>
    </row>
    <row r="8" spans="1:6" ht="12.75" customHeight="1">
      <c r="A8" s="88"/>
      <c r="B8" s="88"/>
      <c r="C8" s="88"/>
      <c r="D8" s="88"/>
      <c r="E8" s="88"/>
      <c r="F8" s="88"/>
    </row>
    <row r="9" spans="1:6" ht="48.75" customHeight="1">
      <c r="A9" s="179" t="s">
        <v>374</v>
      </c>
      <c r="B9" s="179"/>
      <c r="C9" s="179"/>
      <c r="D9" s="179"/>
      <c r="E9" s="179"/>
      <c r="F9" s="179"/>
    </row>
    <row r="10" spans="1:6" ht="12.75" customHeight="1">
      <c r="A10" s="90"/>
      <c r="B10" s="90"/>
      <c r="C10" s="90"/>
      <c r="D10" s="90"/>
      <c r="E10" s="90"/>
      <c r="F10" s="89"/>
    </row>
    <row r="11" spans="1:6" ht="12.75" customHeight="1">
      <c r="A11" s="89"/>
      <c r="B11" s="89"/>
      <c r="C11" s="89"/>
      <c r="D11" s="89"/>
      <c r="E11" s="89"/>
      <c r="F11" s="2" t="s">
        <v>689</v>
      </c>
    </row>
    <row r="12" spans="1:6" ht="12.75" customHeight="1">
      <c r="A12" s="180" t="s">
        <v>675</v>
      </c>
      <c r="B12" s="180" t="s">
        <v>329</v>
      </c>
      <c r="C12" s="180" t="s">
        <v>738</v>
      </c>
      <c r="D12" s="180" t="s">
        <v>752</v>
      </c>
      <c r="E12" s="180" t="s">
        <v>753</v>
      </c>
      <c r="F12" s="180" t="s">
        <v>754</v>
      </c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61"/>
      <c r="B14" s="161">
        <v>1</v>
      </c>
      <c r="C14" s="161">
        <v>2</v>
      </c>
      <c r="D14" s="161">
        <v>3</v>
      </c>
      <c r="E14" s="161">
        <v>4</v>
      </c>
      <c r="F14" s="161" t="s">
        <v>140</v>
      </c>
    </row>
    <row r="15" spans="1:7" ht="12.75">
      <c r="A15" s="140" t="s">
        <v>137</v>
      </c>
      <c r="B15" s="141" t="s">
        <v>747</v>
      </c>
      <c r="C15" s="142" t="s">
        <v>331</v>
      </c>
      <c r="D15" s="143">
        <v>46490.4</v>
      </c>
      <c r="E15" s="143">
        <v>49251.6</v>
      </c>
      <c r="F15" s="143">
        <v>49251.6</v>
      </c>
      <c r="G15" s="18"/>
    </row>
    <row r="16" spans="1:6" ht="33.75">
      <c r="A16" s="144">
        <f>A15+1</f>
        <v>2</v>
      </c>
      <c r="B16" s="145" t="s">
        <v>332</v>
      </c>
      <c r="C16" s="146" t="s">
        <v>333</v>
      </c>
      <c r="D16" s="147">
        <v>982.7</v>
      </c>
      <c r="E16" s="147">
        <v>982.7</v>
      </c>
      <c r="F16" s="147">
        <v>982.7</v>
      </c>
    </row>
    <row r="17" spans="1:6" ht="45">
      <c r="A17" s="144">
        <f aca="true" t="shared" si="0" ref="A17:A60">A16+1</f>
        <v>3</v>
      </c>
      <c r="B17" s="145" t="s">
        <v>334</v>
      </c>
      <c r="C17" s="146" t="s">
        <v>335</v>
      </c>
      <c r="D17" s="147">
        <v>2430.1</v>
      </c>
      <c r="E17" s="147">
        <v>3695.9</v>
      </c>
      <c r="F17" s="147">
        <v>3695.9</v>
      </c>
    </row>
    <row r="18" spans="1:6" ht="45">
      <c r="A18" s="144">
        <f t="shared" si="0"/>
        <v>4</v>
      </c>
      <c r="B18" s="145" t="s">
        <v>740</v>
      </c>
      <c r="C18" s="146" t="s">
        <v>336</v>
      </c>
      <c r="D18" s="147">
        <v>32877.5</v>
      </c>
      <c r="E18" s="147">
        <v>35565.8</v>
      </c>
      <c r="F18" s="147">
        <v>35565.8</v>
      </c>
    </row>
    <row r="19" spans="1:6" ht="12.75">
      <c r="A19" s="144">
        <f t="shared" si="0"/>
        <v>5</v>
      </c>
      <c r="B19" s="145" t="s">
        <v>741</v>
      </c>
      <c r="C19" s="146" t="s">
        <v>742</v>
      </c>
      <c r="D19" s="147">
        <v>3.1</v>
      </c>
      <c r="E19" s="147">
        <v>0</v>
      </c>
      <c r="F19" s="147">
        <v>0</v>
      </c>
    </row>
    <row r="20" spans="1:6" ht="33.75">
      <c r="A20" s="144">
        <f t="shared" si="0"/>
        <v>6</v>
      </c>
      <c r="B20" s="145" t="s">
        <v>337</v>
      </c>
      <c r="C20" s="146" t="s">
        <v>338</v>
      </c>
      <c r="D20" s="147">
        <f>7581.6-53.2</f>
        <v>7528.400000000001</v>
      </c>
      <c r="E20" s="147">
        <v>7852.1</v>
      </c>
      <c r="F20" s="147">
        <v>7852.1</v>
      </c>
    </row>
    <row r="21" spans="1:6" ht="12.75">
      <c r="A21" s="144">
        <f t="shared" si="0"/>
        <v>7</v>
      </c>
      <c r="B21" s="145" t="s">
        <v>339</v>
      </c>
      <c r="C21" s="146" t="s">
        <v>322</v>
      </c>
      <c r="D21" s="147">
        <v>140</v>
      </c>
      <c r="E21" s="147">
        <v>0</v>
      </c>
      <c r="F21" s="147">
        <v>0</v>
      </c>
    </row>
    <row r="22" spans="1:6" ht="12.75">
      <c r="A22" s="144">
        <f t="shared" si="0"/>
        <v>8</v>
      </c>
      <c r="B22" s="145" t="s">
        <v>594</v>
      </c>
      <c r="C22" s="146" t="s">
        <v>323</v>
      </c>
      <c r="D22" s="147">
        <f>2475.4+53.2</f>
        <v>2528.6</v>
      </c>
      <c r="E22" s="147">
        <v>1155.1</v>
      </c>
      <c r="F22" s="147">
        <v>1155.1</v>
      </c>
    </row>
    <row r="23" spans="1:6" ht="12.75">
      <c r="A23" s="148">
        <f t="shared" si="0"/>
        <v>9</v>
      </c>
      <c r="B23" s="141" t="s">
        <v>253</v>
      </c>
      <c r="C23" s="142" t="s">
        <v>669</v>
      </c>
      <c r="D23" s="143">
        <v>1991.2</v>
      </c>
      <c r="E23" s="143">
        <v>2011.2</v>
      </c>
      <c r="F23" s="143">
        <v>0</v>
      </c>
    </row>
    <row r="24" spans="1:6" ht="12.75">
      <c r="A24" s="144">
        <f t="shared" si="0"/>
        <v>10</v>
      </c>
      <c r="B24" s="145" t="s">
        <v>670</v>
      </c>
      <c r="C24" s="146" t="s">
        <v>671</v>
      </c>
      <c r="D24" s="147">
        <v>1991.2</v>
      </c>
      <c r="E24" s="147">
        <v>2011.2</v>
      </c>
      <c r="F24" s="147">
        <v>0</v>
      </c>
    </row>
    <row r="25" spans="1:6" ht="21">
      <c r="A25" s="148">
        <f t="shared" si="0"/>
        <v>11</v>
      </c>
      <c r="B25" s="141" t="s">
        <v>546</v>
      </c>
      <c r="C25" s="142" t="s">
        <v>547</v>
      </c>
      <c r="D25" s="143">
        <v>524.5</v>
      </c>
      <c r="E25" s="143">
        <v>0</v>
      </c>
      <c r="F25" s="143">
        <v>0</v>
      </c>
    </row>
    <row r="26" spans="1:6" ht="12.75">
      <c r="A26" s="144">
        <f t="shared" si="0"/>
        <v>12</v>
      </c>
      <c r="B26" s="145" t="s">
        <v>548</v>
      </c>
      <c r="C26" s="146" t="s">
        <v>549</v>
      </c>
      <c r="D26" s="147">
        <v>524.5</v>
      </c>
      <c r="E26" s="147">
        <v>0</v>
      </c>
      <c r="F26" s="147">
        <v>0</v>
      </c>
    </row>
    <row r="27" spans="1:6" ht="12.75">
      <c r="A27" s="148">
        <f t="shared" si="0"/>
        <v>13</v>
      </c>
      <c r="B27" s="141" t="s">
        <v>704</v>
      </c>
      <c r="C27" s="142" t="s">
        <v>855</v>
      </c>
      <c r="D27" s="143">
        <v>42985.7</v>
      </c>
      <c r="E27" s="143">
        <v>19128.8</v>
      </c>
      <c r="F27" s="143">
        <v>19114.7</v>
      </c>
    </row>
    <row r="28" spans="1:6" ht="12.75">
      <c r="A28" s="144">
        <f t="shared" si="0"/>
        <v>14</v>
      </c>
      <c r="B28" s="145" t="s">
        <v>856</v>
      </c>
      <c r="C28" s="146" t="s">
        <v>857</v>
      </c>
      <c r="D28" s="147">
        <v>3731.6</v>
      </c>
      <c r="E28" s="147">
        <v>3572.7</v>
      </c>
      <c r="F28" s="147">
        <v>3558.6</v>
      </c>
    </row>
    <row r="29" spans="1:6" ht="12.75">
      <c r="A29" s="144">
        <f t="shared" si="0"/>
        <v>15</v>
      </c>
      <c r="B29" s="145" t="s">
        <v>743</v>
      </c>
      <c r="C29" s="146" t="s">
        <v>744</v>
      </c>
      <c r="D29" s="147">
        <v>55.2</v>
      </c>
      <c r="E29" s="147">
        <v>30</v>
      </c>
      <c r="F29" s="147">
        <v>30</v>
      </c>
    </row>
    <row r="30" spans="1:6" ht="12.75">
      <c r="A30" s="144">
        <f t="shared" si="0"/>
        <v>16</v>
      </c>
      <c r="B30" s="145" t="s">
        <v>858</v>
      </c>
      <c r="C30" s="146" t="s">
        <v>859</v>
      </c>
      <c r="D30" s="147">
        <v>14748.9</v>
      </c>
      <c r="E30" s="147">
        <v>13164.8</v>
      </c>
      <c r="F30" s="147">
        <v>13164.8</v>
      </c>
    </row>
    <row r="31" spans="1:6" ht="12.75">
      <c r="A31" s="144">
        <f t="shared" si="0"/>
        <v>17</v>
      </c>
      <c r="B31" s="145" t="s">
        <v>375</v>
      </c>
      <c r="C31" s="146" t="s">
        <v>376</v>
      </c>
      <c r="D31" s="147">
        <v>18044.1</v>
      </c>
      <c r="E31" s="147">
        <v>0</v>
      </c>
      <c r="F31" s="147">
        <v>0</v>
      </c>
    </row>
    <row r="32" spans="1:6" ht="12.75">
      <c r="A32" s="144">
        <f t="shared" si="0"/>
        <v>18</v>
      </c>
      <c r="B32" s="145" t="s">
        <v>324</v>
      </c>
      <c r="C32" s="146" t="s">
        <v>321</v>
      </c>
      <c r="D32" s="147">
        <v>6405.9</v>
      </c>
      <c r="E32" s="147">
        <v>2361.3</v>
      </c>
      <c r="F32" s="147">
        <v>2361.3</v>
      </c>
    </row>
    <row r="33" spans="1:6" ht="12.75">
      <c r="A33" s="148">
        <f t="shared" si="0"/>
        <v>19</v>
      </c>
      <c r="B33" s="141" t="s">
        <v>260</v>
      </c>
      <c r="C33" s="142" t="s">
        <v>860</v>
      </c>
      <c r="D33" s="143">
        <v>27998.5</v>
      </c>
      <c r="E33" s="143">
        <v>15245.6</v>
      </c>
      <c r="F33" s="143">
        <v>15245.6</v>
      </c>
    </row>
    <row r="34" spans="1:6" ht="12.75">
      <c r="A34" s="144">
        <f t="shared" si="0"/>
        <v>20</v>
      </c>
      <c r="B34" s="145" t="s">
        <v>325</v>
      </c>
      <c r="C34" s="146" t="s">
        <v>326</v>
      </c>
      <c r="D34" s="147">
        <v>517</v>
      </c>
      <c r="E34" s="147">
        <v>0</v>
      </c>
      <c r="F34" s="147">
        <v>0</v>
      </c>
    </row>
    <row r="35" spans="1:6" ht="12.75">
      <c r="A35" s="144">
        <f t="shared" si="0"/>
        <v>21</v>
      </c>
      <c r="B35" s="145" t="s">
        <v>861</v>
      </c>
      <c r="C35" s="146" t="s">
        <v>862</v>
      </c>
      <c r="D35" s="147">
        <v>20754.9</v>
      </c>
      <c r="E35" s="147">
        <v>11925.7</v>
      </c>
      <c r="F35" s="147">
        <v>11925.7</v>
      </c>
    </row>
    <row r="36" spans="1:6" ht="12.75">
      <c r="A36" s="144">
        <f t="shared" si="0"/>
        <v>22</v>
      </c>
      <c r="B36" s="145" t="s">
        <v>348</v>
      </c>
      <c r="C36" s="146" t="s">
        <v>349</v>
      </c>
      <c r="D36" s="147">
        <v>3310.5</v>
      </c>
      <c r="E36" s="147">
        <v>120</v>
      </c>
      <c r="F36" s="147">
        <v>120</v>
      </c>
    </row>
    <row r="37" spans="1:6" ht="22.5">
      <c r="A37" s="144">
        <f t="shared" si="0"/>
        <v>23</v>
      </c>
      <c r="B37" s="145" t="s">
        <v>863</v>
      </c>
      <c r="C37" s="146" t="s">
        <v>864</v>
      </c>
      <c r="D37" s="147">
        <v>3416.1</v>
      </c>
      <c r="E37" s="147">
        <v>3199.9</v>
      </c>
      <c r="F37" s="147">
        <v>3199.9</v>
      </c>
    </row>
    <row r="38" spans="1:7" ht="12.75">
      <c r="A38" s="148">
        <f t="shared" si="0"/>
        <v>24</v>
      </c>
      <c r="B38" s="141" t="s">
        <v>762</v>
      </c>
      <c r="C38" s="142" t="s">
        <v>865</v>
      </c>
      <c r="D38" s="143">
        <v>531366.5</v>
      </c>
      <c r="E38" s="143">
        <v>450650.7</v>
      </c>
      <c r="F38" s="143">
        <v>442257.7</v>
      </c>
      <c r="G38" s="18"/>
    </row>
    <row r="39" spans="1:6" ht="12.75">
      <c r="A39" s="144">
        <f t="shared" si="0"/>
        <v>25</v>
      </c>
      <c r="B39" s="145" t="s">
        <v>866</v>
      </c>
      <c r="C39" s="146" t="s">
        <v>867</v>
      </c>
      <c r="D39" s="147">
        <f>132866.8-140.8</f>
        <v>132726</v>
      </c>
      <c r="E39" s="147">
        <v>109626.6</v>
      </c>
      <c r="F39" s="147">
        <v>109626.6</v>
      </c>
    </row>
    <row r="40" spans="1:6" ht="12.75">
      <c r="A40" s="144">
        <f t="shared" si="0"/>
        <v>26</v>
      </c>
      <c r="B40" s="145" t="s">
        <v>868</v>
      </c>
      <c r="C40" s="146" t="s">
        <v>869</v>
      </c>
      <c r="D40" s="147">
        <f>373547.1+140.8</f>
        <v>373687.89999999997</v>
      </c>
      <c r="E40" s="147">
        <v>320847.3</v>
      </c>
      <c r="F40" s="147">
        <v>312454.3</v>
      </c>
    </row>
    <row r="41" spans="1:6" ht="12.75">
      <c r="A41" s="144">
        <f t="shared" si="0"/>
        <v>27</v>
      </c>
      <c r="B41" s="145" t="s">
        <v>870</v>
      </c>
      <c r="C41" s="146" t="s">
        <v>871</v>
      </c>
      <c r="D41" s="147">
        <v>7334.7</v>
      </c>
      <c r="E41" s="147">
        <v>3672.1</v>
      </c>
      <c r="F41" s="147">
        <v>3672.1</v>
      </c>
    </row>
    <row r="42" spans="1:6" ht="12.75">
      <c r="A42" s="144">
        <f t="shared" si="0"/>
        <v>28</v>
      </c>
      <c r="B42" s="145" t="s">
        <v>872</v>
      </c>
      <c r="C42" s="146" t="s">
        <v>873</v>
      </c>
      <c r="D42" s="147">
        <v>17617.9</v>
      </c>
      <c r="E42" s="147">
        <v>16504.7</v>
      </c>
      <c r="F42" s="147">
        <v>16504.7</v>
      </c>
    </row>
    <row r="43" spans="1:6" ht="12.75">
      <c r="A43" s="148">
        <f t="shared" si="0"/>
        <v>29</v>
      </c>
      <c r="B43" s="141" t="s">
        <v>377</v>
      </c>
      <c r="C43" s="142" t="s">
        <v>874</v>
      </c>
      <c r="D43" s="143">
        <v>36918.9</v>
      </c>
      <c r="E43" s="143">
        <v>26749</v>
      </c>
      <c r="F43" s="143">
        <v>26717.2</v>
      </c>
    </row>
    <row r="44" spans="1:6" ht="12.75">
      <c r="A44" s="144">
        <f t="shared" si="0"/>
        <v>30</v>
      </c>
      <c r="B44" s="145" t="s">
        <v>875</v>
      </c>
      <c r="C44" s="146" t="s">
        <v>876</v>
      </c>
      <c r="D44" s="147">
        <v>35384</v>
      </c>
      <c r="E44" s="147">
        <v>25084.6</v>
      </c>
      <c r="F44" s="147">
        <v>25052.8</v>
      </c>
    </row>
    <row r="45" spans="1:6" ht="22.5">
      <c r="A45" s="144">
        <f t="shared" si="0"/>
        <v>31</v>
      </c>
      <c r="B45" s="145" t="s">
        <v>877</v>
      </c>
      <c r="C45" s="146" t="s">
        <v>878</v>
      </c>
      <c r="D45" s="147">
        <v>1534.9</v>
      </c>
      <c r="E45" s="147">
        <v>1664.4</v>
      </c>
      <c r="F45" s="147">
        <v>1664.4</v>
      </c>
    </row>
    <row r="46" spans="1:6" ht="12.75">
      <c r="A46" s="148">
        <f t="shared" si="0"/>
        <v>32</v>
      </c>
      <c r="B46" s="141" t="s">
        <v>487</v>
      </c>
      <c r="C46" s="142" t="s">
        <v>277</v>
      </c>
      <c r="D46" s="143">
        <v>49718.5</v>
      </c>
      <c r="E46" s="143">
        <v>54051.2</v>
      </c>
      <c r="F46" s="143">
        <v>46616.8</v>
      </c>
    </row>
    <row r="47" spans="1:6" ht="12.75">
      <c r="A47" s="144">
        <f t="shared" si="0"/>
        <v>33</v>
      </c>
      <c r="B47" s="145" t="s">
        <v>278</v>
      </c>
      <c r="C47" s="146" t="s">
        <v>279</v>
      </c>
      <c r="D47" s="147">
        <v>415.6</v>
      </c>
      <c r="E47" s="147">
        <v>550</v>
      </c>
      <c r="F47" s="147">
        <v>550</v>
      </c>
    </row>
    <row r="48" spans="1:6" ht="12.75">
      <c r="A48" s="144">
        <f t="shared" si="0"/>
        <v>34</v>
      </c>
      <c r="B48" s="145" t="s">
        <v>280</v>
      </c>
      <c r="C48" s="146" t="s">
        <v>281</v>
      </c>
      <c r="D48" s="147">
        <v>10920.4</v>
      </c>
      <c r="E48" s="147">
        <v>10997.7</v>
      </c>
      <c r="F48" s="147">
        <v>10997.7</v>
      </c>
    </row>
    <row r="49" spans="1:6" ht="12.75">
      <c r="A49" s="144">
        <f t="shared" si="0"/>
        <v>35</v>
      </c>
      <c r="B49" s="145" t="s">
        <v>282</v>
      </c>
      <c r="C49" s="146" t="s">
        <v>283</v>
      </c>
      <c r="D49" s="147">
        <v>19105.7</v>
      </c>
      <c r="E49" s="147">
        <v>22304.2</v>
      </c>
      <c r="F49" s="147">
        <v>21504.2</v>
      </c>
    </row>
    <row r="50" spans="1:6" ht="12.75">
      <c r="A50" s="144">
        <f t="shared" si="0"/>
        <v>36</v>
      </c>
      <c r="B50" s="145" t="s">
        <v>284</v>
      </c>
      <c r="C50" s="146" t="s">
        <v>285</v>
      </c>
      <c r="D50" s="147">
        <v>10827.5</v>
      </c>
      <c r="E50" s="147">
        <v>12791.1</v>
      </c>
      <c r="F50" s="147">
        <v>6156.7</v>
      </c>
    </row>
    <row r="51" spans="1:6" ht="12.75">
      <c r="A51" s="144">
        <f t="shared" si="0"/>
        <v>37</v>
      </c>
      <c r="B51" s="145" t="s">
        <v>340</v>
      </c>
      <c r="C51" s="146" t="s">
        <v>341</v>
      </c>
      <c r="D51" s="147">
        <v>8449.3</v>
      </c>
      <c r="E51" s="147">
        <v>7408.2</v>
      </c>
      <c r="F51" s="147">
        <v>7408.2</v>
      </c>
    </row>
    <row r="52" spans="1:6" ht="12.75">
      <c r="A52" s="148">
        <f t="shared" si="0"/>
        <v>38</v>
      </c>
      <c r="B52" s="141" t="s">
        <v>378</v>
      </c>
      <c r="C52" s="142" t="s">
        <v>342</v>
      </c>
      <c r="D52" s="143">
        <v>1318.8</v>
      </c>
      <c r="E52" s="143">
        <v>990</v>
      </c>
      <c r="F52" s="143">
        <v>990</v>
      </c>
    </row>
    <row r="53" spans="1:6" ht="12.75">
      <c r="A53" s="144">
        <f t="shared" si="0"/>
        <v>39</v>
      </c>
      <c r="B53" s="145" t="s">
        <v>343</v>
      </c>
      <c r="C53" s="146" t="s">
        <v>344</v>
      </c>
      <c r="D53" s="147">
        <v>1318.8</v>
      </c>
      <c r="E53" s="147">
        <v>990</v>
      </c>
      <c r="F53" s="147">
        <v>990</v>
      </c>
    </row>
    <row r="54" spans="1:6" ht="21">
      <c r="A54" s="148">
        <f t="shared" si="0"/>
        <v>40</v>
      </c>
      <c r="B54" s="141" t="s">
        <v>379</v>
      </c>
      <c r="C54" s="142" t="s">
        <v>345</v>
      </c>
      <c r="D54" s="143">
        <v>0</v>
      </c>
      <c r="E54" s="143">
        <v>250</v>
      </c>
      <c r="F54" s="143">
        <v>250</v>
      </c>
    </row>
    <row r="55" spans="1:6" ht="22.5">
      <c r="A55" s="144">
        <f t="shared" si="0"/>
        <v>41</v>
      </c>
      <c r="B55" s="145" t="s">
        <v>380</v>
      </c>
      <c r="C55" s="146" t="s">
        <v>346</v>
      </c>
      <c r="D55" s="147">
        <v>0</v>
      </c>
      <c r="E55" s="147">
        <v>250</v>
      </c>
      <c r="F55" s="147">
        <v>250</v>
      </c>
    </row>
    <row r="56" spans="1:6" ht="31.5">
      <c r="A56" s="148">
        <f t="shared" si="0"/>
        <v>42</v>
      </c>
      <c r="B56" s="141" t="s">
        <v>381</v>
      </c>
      <c r="C56" s="142" t="s">
        <v>347</v>
      </c>
      <c r="D56" s="143">
        <v>113934.1</v>
      </c>
      <c r="E56" s="143">
        <v>89791.4</v>
      </c>
      <c r="F56" s="143">
        <v>89791.4</v>
      </c>
    </row>
    <row r="57" spans="1:6" ht="33.75">
      <c r="A57" s="144">
        <f t="shared" si="0"/>
        <v>43</v>
      </c>
      <c r="B57" s="145" t="s">
        <v>382</v>
      </c>
      <c r="C57" s="146" t="s">
        <v>132</v>
      </c>
      <c r="D57" s="147">
        <v>82244.3</v>
      </c>
      <c r="E57" s="147">
        <v>62095.4</v>
      </c>
      <c r="F57" s="147">
        <v>62095.4</v>
      </c>
    </row>
    <row r="58" spans="1:6" ht="22.5">
      <c r="A58" s="144">
        <f t="shared" si="0"/>
        <v>44</v>
      </c>
      <c r="B58" s="145" t="s">
        <v>383</v>
      </c>
      <c r="C58" s="146" t="s">
        <v>793</v>
      </c>
      <c r="D58" s="147">
        <v>31689.8</v>
      </c>
      <c r="E58" s="147">
        <v>27696</v>
      </c>
      <c r="F58" s="147">
        <v>27696</v>
      </c>
    </row>
    <row r="59" spans="1:6" ht="12.75">
      <c r="A59" s="148">
        <f t="shared" si="0"/>
        <v>45</v>
      </c>
      <c r="B59" s="128" t="s">
        <v>763</v>
      </c>
      <c r="C59" s="91"/>
      <c r="D59" s="92"/>
      <c r="E59" s="70">
        <v>7800</v>
      </c>
      <c r="F59" s="70">
        <v>18500</v>
      </c>
    </row>
    <row r="60" spans="1:6" ht="12.75" customHeight="1">
      <c r="A60" s="148">
        <f t="shared" si="0"/>
        <v>46</v>
      </c>
      <c r="B60" s="129" t="s">
        <v>745</v>
      </c>
      <c r="C60" s="130"/>
      <c r="D60" s="131">
        <v>853247.1</v>
      </c>
      <c r="E60" s="131">
        <f>708119.5+E59</f>
        <v>715919.5</v>
      </c>
      <c r="F60" s="70">
        <f>690235+F59</f>
        <v>708735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3">
    <mergeCell ref="A1:F1"/>
    <mergeCell ref="A2:F2"/>
    <mergeCell ref="A3:F3"/>
    <mergeCell ref="A5:F5"/>
    <mergeCell ref="A6:F6"/>
    <mergeCell ref="A7:F7"/>
    <mergeCell ref="A9:F9"/>
    <mergeCell ref="A12:A13"/>
    <mergeCell ref="B12:B13"/>
    <mergeCell ref="C12:C13"/>
    <mergeCell ref="D12:D13"/>
    <mergeCell ref="E12:E13"/>
    <mergeCell ref="F12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708"/>
  <sheetViews>
    <sheetView zoomScalePageLayoutView="0" workbookViewId="0" topLeftCell="A1">
      <selection activeCell="B6" sqref="B6:G6"/>
    </sheetView>
  </sheetViews>
  <sheetFormatPr defaultColWidth="9.00390625" defaultRowHeight="12.75"/>
  <cols>
    <col min="1" max="1" width="4.375" style="149" customWidth="1"/>
    <col min="2" max="2" width="40.75390625" style="149" customWidth="1"/>
    <col min="3" max="3" width="8.125" style="149" customWidth="1"/>
    <col min="4" max="4" width="9.375" style="149" customWidth="1"/>
    <col min="5" max="5" width="12.25390625" style="149" customWidth="1"/>
    <col min="6" max="6" width="7.875" style="149" customWidth="1"/>
    <col min="7" max="16384" width="9.125" style="149" customWidth="1"/>
  </cols>
  <sheetData>
    <row r="1" spans="1:7" ht="12.75">
      <c r="A1" s="62"/>
      <c r="B1" s="163" t="s">
        <v>751</v>
      </c>
      <c r="C1" s="163"/>
      <c r="D1" s="163"/>
      <c r="E1" s="163"/>
      <c r="F1" s="163"/>
      <c r="G1" s="163"/>
    </row>
    <row r="2" spans="1:7" ht="12.75">
      <c r="A2" s="62"/>
      <c r="B2" s="163" t="s">
        <v>697</v>
      </c>
      <c r="C2" s="163"/>
      <c r="D2" s="163"/>
      <c r="E2" s="163"/>
      <c r="F2" s="163"/>
      <c r="G2" s="163"/>
    </row>
    <row r="3" spans="1:7" ht="12.75">
      <c r="A3" s="62"/>
      <c r="B3" s="163" t="s">
        <v>886</v>
      </c>
      <c r="C3" s="163"/>
      <c r="D3" s="163"/>
      <c r="E3" s="163"/>
      <c r="F3" s="163"/>
      <c r="G3" s="163"/>
    </row>
    <row r="4" spans="1:7" ht="12.75">
      <c r="A4" s="62"/>
      <c r="B4" s="7"/>
      <c r="C4" s="7"/>
      <c r="D4" s="7"/>
      <c r="E4" s="7"/>
      <c r="F4" s="7"/>
      <c r="G4" s="7"/>
    </row>
    <row r="5" spans="1:7" ht="12.75">
      <c r="A5" s="62"/>
      <c r="B5" s="163" t="s">
        <v>272</v>
      </c>
      <c r="C5" s="163"/>
      <c r="D5" s="163"/>
      <c r="E5" s="163"/>
      <c r="F5" s="163"/>
      <c r="G5" s="163"/>
    </row>
    <row r="6" spans="1:7" ht="12.75">
      <c r="A6" s="62"/>
      <c r="B6" s="163" t="s">
        <v>697</v>
      </c>
      <c r="C6" s="163"/>
      <c r="D6" s="163"/>
      <c r="E6" s="163"/>
      <c r="F6" s="163"/>
      <c r="G6" s="163"/>
    </row>
    <row r="7" spans="1:7" ht="12.75">
      <c r="A7" s="62"/>
      <c r="B7" s="181" t="s">
        <v>63</v>
      </c>
      <c r="C7" s="181"/>
      <c r="D7" s="181"/>
      <c r="E7" s="181"/>
      <c r="F7" s="181"/>
      <c r="G7" s="181"/>
    </row>
    <row r="8" spans="1:7" ht="11.25">
      <c r="A8" s="62"/>
      <c r="B8" s="63"/>
      <c r="C8" s="63"/>
      <c r="D8" s="63"/>
      <c r="E8" s="63"/>
      <c r="F8" s="63"/>
      <c r="G8" s="63"/>
    </row>
    <row r="9" spans="1:7" ht="11.25">
      <c r="A9" s="62"/>
      <c r="B9" s="63"/>
      <c r="C9" s="63"/>
      <c r="D9" s="63"/>
      <c r="E9" s="63"/>
      <c r="F9" s="63"/>
      <c r="G9" s="63"/>
    </row>
    <row r="10" spans="1:7" ht="11.25">
      <c r="A10" s="62"/>
      <c r="B10" s="63"/>
      <c r="C10" s="63"/>
      <c r="D10" s="63"/>
      <c r="E10" s="63"/>
      <c r="F10" s="63"/>
      <c r="G10" s="63"/>
    </row>
    <row r="11" spans="1:7" ht="14.25">
      <c r="A11" s="62"/>
      <c r="B11" s="186" t="s">
        <v>222</v>
      </c>
      <c r="C11" s="186"/>
      <c r="D11" s="186"/>
      <c r="E11" s="186"/>
      <c r="F11" s="186"/>
      <c r="G11" s="186"/>
    </row>
    <row r="12" spans="1:7" ht="12.75" customHeight="1">
      <c r="A12" s="62"/>
      <c r="B12" s="150"/>
      <c r="C12" s="150"/>
      <c r="D12" s="150"/>
      <c r="E12" s="150"/>
      <c r="F12" s="150"/>
      <c r="G12" s="150"/>
    </row>
    <row r="13" spans="1:7" ht="11.25">
      <c r="A13" s="62"/>
      <c r="B13" s="63"/>
      <c r="C13" s="63"/>
      <c r="D13" s="63"/>
      <c r="E13" s="63"/>
      <c r="F13" s="63"/>
      <c r="G13" s="63" t="s">
        <v>750</v>
      </c>
    </row>
    <row r="14" spans="1:7" ht="11.25">
      <c r="A14" s="182" t="s">
        <v>675</v>
      </c>
      <c r="B14" s="182" t="s">
        <v>134</v>
      </c>
      <c r="C14" s="182" t="s">
        <v>133</v>
      </c>
      <c r="D14" s="182" t="s">
        <v>738</v>
      </c>
      <c r="E14" s="182" t="s">
        <v>135</v>
      </c>
      <c r="F14" s="182" t="s">
        <v>136</v>
      </c>
      <c r="G14" s="182" t="s">
        <v>755</v>
      </c>
    </row>
    <row r="15" spans="1:7" ht="11.25">
      <c r="A15" s="182"/>
      <c r="B15" s="182"/>
      <c r="C15" s="182"/>
      <c r="D15" s="182"/>
      <c r="E15" s="182"/>
      <c r="F15" s="182"/>
      <c r="G15" s="182"/>
    </row>
    <row r="16" spans="1:7" ht="11.25">
      <c r="A16" s="67"/>
      <c r="B16" s="162">
        <v>1</v>
      </c>
      <c r="C16" s="162">
        <v>2</v>
      </c>
      <c r="D16" s="162">
        <v>3</v>
      </c>
      <c r="E16" s="162">
        <v>4</v>
      </c>
      <c r="F16" s="162">
        <v>5</v>
      </c>
      <c r="G16" s="162">
        <v>6</v>
      </c>
    </row>
    <row r="17" spans="1:8" ht="11.25">
      <c r="A17" s="99">
        <v>1</v>
      </c>
      <c r="B17" s="151" t="s">
        <v>846</v>
      </c>
      <c r="C17" s="152" t="s">
        <v>350</v>
      </c>
      <c r="D17" s="152"/>
      <c r="E17" s="152"/>
      <c r="F17" s="152"/>
      <c r="G17" s="95">
        <v>3137.5</v>
      </c>
      <c r="H17" s="153"/>
    </row>
    <row r="18" spans="1:7" ht="11.25">
      <c r="A18" s="67">
        <f>A17+1</f>
        <v>2</v>
      </c>
      <c r="B18" s="154" t="s">
        <v>747</v>
      </c>
      <c r="C18" s="155" t="s">
        <v>350</v>
      </c>
      <c r="D18" s="155" t="s">
        <v>331</v>
      </c>
      <c r="E18" s="155"/>
      <c r="F18" s="155"/>
      <c r="G18" s="66">
        <v>3137.5</v>
      </c>
    </row>
    <row r="19" spans="1:7" ht="45">
      <c r="A19" s="67">
        <f aca="true" t="shared" si="0" ref="A19:A82">A18+1</f>
        <v>3</v>
      </c>
      <c r="B19" s="154" t="s">
        <v>334</v>
      </c>
      <c r="C19" s="155" t="s">
        <v>350</v>
      </c>
      <c r="D19" s="155" t="s">
        <v>335</v>
      </c>
      <c r="E19" s="155"/>
      <c r="F19" s="155"/>
      <c r="G19" s="66">
        <v>2430.1</v>
      </c>
    </row>
    <row r="20" spans="1:7" ht="22.5">
      <c r="A20" s="67">
        <f t="shared" si="0"/>
        <v>4</v>
      </c>
      <c r="B20" s="154" t="s">
        <v>748</v>
      </c>
      <c r="C20" s="155" t="s">
        <v>350</v>
      </c>
      <c r="D20" s="155" t="s">
        <v>335</v>
      </c>
      <c r="E20" s="155" t="s">
        <v>94</v>
      </c>
      <c r="F20" s="155"/>
      <c r="G20" s="66">
        <v>2430.1</v>
      </c>
    </row>
    <row r="21" spans="1:7" ht="22.5">
      <c r="A21" s="67">
        <f t="shared" si="0"/>
        <v>5</v>
      </c>
      <c r="B21" s="154" t="s">
        <v>749</v>
      </c>
      <c r="C21" s="155" t="s">
        <v>350</v>
      </c>
      <c r="D21" s="155" t="s">
        <v>335</v>
      </c>
      <c r="E21" s="155" t="s">
        <v>95</v>
      </c>
      <c r="F21" s="155"/>
      <c r="G21" s="66">
        <v>2430.1</v>
      </c>
    </row>
    <row r="22" spans="1:7" ht="45">
      <c r="A22" s="67">
        <f t="shared" si="0"/>
        <v>6</v>
      </c>
      <c r="B22" s="154" t="s">
        <v>96</v>
      </c>
      <c r="C22" s="155" t="s">
        <v>350</v>
      </c>
      <c r="D22" s="155" t="s">
        <v>335</v>
      </c>
      <c r="E22" s="155" t="s">
        <v>97</v>
      </c>
      <c r="F22" s="155"/>
      <c r="G22" s="66">
        <v>1439.4</v>
      </c>
    </row>
    <row r="23" spans="1:7" ht="56.25">
      <c r="A23" s="67">
        <f t="shared" si="0"/>
        <v>7</v>
      </c>
      <c r="B23" s="154" t="s">
        <v>591</v>
      </c>
      <c r="C23" s="155" t="s">
        <v>350</v>
      </c>
      <c r="D23" s="155" t="s">
        <v>335</v>
      </c>
      <c r="E23" s="155" t="s">
        <v>97</v>
      </c>
      <c r="F23" s="155" t="s">
        <v>592</v>
      </c>
      <c r="G23" s="66">
        <v>903.5</v>
      </c>
    </row>
    <row r="24" spans="1:7" ht="22.5">
      <c r="A24" s="67">
        <f t="shared" si="0"/>
        <v>8</v>
      </c>
      <c r="B24" s="154" t="s">
        <v>354</v>
      </c>
      <c r="C24" s="155" t="s">
        <v>350</v>
      </c>
      <c r="D24" s="155" t="s">
        <v>335</v>
      </c>
      <c r="E24" s="155" t="s">
        <v>97</v>
      </c>
      <c r="F24" s="155" t="s">
        <v>312</v>
      </c>
      <c r="G24" s="66">
        <v>903.5</v>
      </c>
    </row>
    <row r="25" spans="1:7" ht="22.5">
      <c r="A25" s="67">
        <f t="shared" si="0"/>
        <v>9</v>
      </c>
      <c r="B25" s="154" t="s">
        <v>759</v>
      </c>
      <c r="C25" s="155" t="s">
        <v>350</v>
      </c>
      <c r="D25" s="155" t="s">
        <v>335</v>
      </c>
      <c r="E25" s="155" t="s">
        <v>97</v>
      </c>
      <c r="F25" s="155" t="s">
        <v>355</v>
      </c>
      <c r="G25" s="66">
        <v>535.9</v>
      </c>
    </row>
    <row r="26" spans="1:7" ht="22.5">
      <c r="A26" s="67">
        <f t="shared" si="0"/>
        <v>10</v>
      </c>
      <c r="B26" s="154" t="s">
        <v>764</v>
      </c>
      <c r="C26" s="155" t="s">
        <v>350</v>
      </c>
      <c r="D26" s="155" t="s">
        <v>335</v>
      </c>
      <c r="E26" s="155" t="s">
        <v>97</v>
      </c>
      <c r="F26" s="155" t="s">
        <v>356</v>
      </c>
      <c r="G26" s="66">
        <v>535.9</v>
      </c>
    </row>
    <row r="27" spans="1:7" ht="33.75">
      <c r="A27" s="67">
        <f t="shared" si="0"/>
        <v>11</v>
      </c>
      <c r="B27" s="154" t="s">
        <v>98</v>
      </c>
      <c r="C27" s="155" t="s">
        <v>350</v>
      </c>
      <c r="D27" s="155" t="s">
        <v>335</v>
      </c>
      <c r="E27" s="155" t="s">
        <v>99</v>
      </c>
      <c r="F27" s="155"/>
      <c r="G27" s="66">
        <v>990.7</v>
      </c>
    </row>
    <row r="28" spans="1:7" ht="56.25">
      <c r="A28" s="67">
        <f t="shared" si="0"/>
        <v>12</v>
      </c>
      <c r="B28" s="154" t="s">
        <v>591</v>
      </c>
      <c r="C28" s="155" t="s">
        <v>350</v>
      </c>
      <c r="D28" s="155" t="s">
        <v>335</v>
      </c>
      <c r="E28" s="155" t="s">
        <v>99</v>
      </c>
      <c r="F28" s="155" t="s">
        <v>592</v>
      </c>
      <c r="G28" s="66">
        <v>990.7</v>
      </c>
    </row>
    <row r="29" spans="1:7" ht="22.5">
      <c r="A29" s="67">
        <f t="shared" si="0"/>
        <v>13</v>
      </c>
      <c r="B29" s="154" t="s">
        <v>354</v>
      </c>
      <c r="C29" s="155" t="s">
        <v>350</v>
      </c>
      <c r="D29" s="155" t="s">
        <v>335</v>
      </c>
      <c r="E29" s="155" t="s">
        <v>99</v>
      </c>
      <c r="F29" s="155" t="s">
        <v>312</v>
      </c>
      <c r="G29" s="66">
        <v>990.7</v>
      </c>
    </row>
    <row r="30" spans="1:7" ht="33.75">
      <c r="A30" s="67">
        <f t="shared" si="0"/>
        <v>14</v>
      </c>
      <c r="B30" s="154" t="s">
        <v>337</v>
      </c>
      <c r="C30" s="155" t="s">
        <v>350</v>
      </c>
      <c r="D30" s="155" t="s">
        <v>338</v>
      </c>
      <c r="E30" s="155"/>
      <c r="F30" s="155"/>
      <c r="G30" s="66">
        <v>707.4</v>
      </c>
    </row>
    <row r="31" spans="1:7" ht="22.5">
      <c r="A31" s="67">
        <f t="shared" si="0"/>
        <v>15</v>
      </c>
      <c r="B31" s="154" t="s">
        <v>748</v>
      </c>
      <c r="C31" s="155" t="s">
        <v>350</v>
      </c>
      <c r="D31" s="155" t="s">
        <v>338</v>
      </c>
      <c r="E31" s="155" t="s">
        <v>94</v>
      </c>
      <c r="F31" s="155"/>
      <c r="G31" s="66">
        <v>707.4</v>
      </c>
    </row>
    <row r="32" spans="1:7" ht="22.5">
      <c r="A32" s="67">
        <f t="shared" si="0"/>
        <v>16</v>
      </c>
      <c r="B32" s="154" t="s">
        <v>749</v>
      </c>
      <c r="C32" s="155" t="s">
        <v>350</v>
      </c>
      <c r="D32" s="155" t="s">
        <v>338</v>
      </c>
      <c r="E32" s="155" t="s">
        <v>95</v>
      </c>
      <c r="F32" s="155"/>
      <c r="G32" s="66">
        <v>707.4</v>
      </c>
    </row>
    <row r="33" spans="1:7" ht="45">
      <c r="A33" s="67">
        <f t="shared" si="0"/>
        <v>17</v>
      </c>
      <c r="B33" s="154" t="s">
        <v>96</v>
      </c>
      <c r="C33" s="155" t="s">
        <v>350</v>
      </c>
      <c r="D33" s="155" t="s">
        <v>338</v>
      </c>
      <c r="E33" s="155" t="s">
        <v>97</v>
      </c>
      <c r="F33" s="155"/>
      <c r="G33" s="66">
        <v>2</v>
      </c>
    </row>
    <row r="34" spans="1:7" ht="22.5">
      <c r="A34" s="67">
        <f t="shared" si="0"/>
        <v>18</v>
      </c>
      <c r="B34" s="154" t="s">
        <v>759</v>
      </c>
      <c r="C34" s="155" t="s">
        <v>350</v>
      </c>
      <c r="D34" s="155" t="s">
        <v>338</v>
      </c>
      <c r="E34" s="155" t="s">
        <v>97</v>
      </c>
      <c r="F34" s="155" t="s">
        <v>355</v>
      </c>
      <c r="G34" s="66">
        <v>2</v>
      </c>
    </row>
    <row r="35" spans="1:7" ht="22.5">
      <c r="A35" s="67">
        <f t="shared" si="0"/>
        <v>19</v>
      </c>
      <c r="B35" s="154" t="s">
        <v>764</v>
      </c>
      <c r="C35" s="155" t="s">
        <v>350</v>
      </c>
      <c r="D35" s="155" t="s">
        <v>338</v>
      </c>
      <c r="E35" s="155" t="s">
        <v>97</v>
      </c>
      <c r="F35" s="155" t="s">
        <v>356</v>
      </c>
      <c r="G35" s="66">
        <v>2</v>
      </c>
    </row>
    <row r="36" spans="1:7" ht="33.75">
      <c r="A36" s="67">
        <f t="shared" si="0"/>
        <v>20</v>
      </c>
      <c r="B36" s="154" t="s">
        <v>357</v>
      </c>
      <c r="C36" s="155" t="s">
        <v>350</v>
      </c>
      <c r="D36" s="155" t="s">
        <v>338</v>
      </c>
      <c r="E36" s="155" t="s">
        <v>100</v>
      </c>
      <c r="F36" s="155"/>
      <c r="G36" s="66">
        <v>705.5</v>
      </c>
    </row>
    <row r="37" spans="1:7" ht="56.25">
      <c r="A37" s="67">
        <f t="shared" si="0"/>
        <v>21</v>
      </c>
      <c r="B37" s="154" t="s">
        <v>591</v>
      </c>
      <c r="C37" s="155" t="s">
        <v>350</v>
      </c>
      <c r="D37" s="155" t="s">
        <v>338</v>
      </c>
      <c r="E37" s="155" t="s">
        <v>100</v>
      </c>
      <c r="F37" s="155" t="s">
        <v>592</v>
      </c>
      <c r="G37" s="66">
        <v>705.5</v>
      </c>
    </row>
    <row r="38" spans="1:7" ht="22.5">
      <c r="A38" s="67">
        <f t="shared" si="0"/>
        <v>22</v>
      </c>
      <c r="B38" s="154" t="s">
        <v>354</v>
      </c>
      <c r="C38" s="155" t="s">
        <v>350</v>
      </c>
      <c r="D38" s="155" t="s">
        <v>338</v>
      </c>
      <c r="E38" s="155" t="s">
        <v>100</v>
      </c>
      <c r="F38" s="155" t="s">
        <v>312</v>
      </c>
      <c r="G38" s="66">
        <v>705.5</v>
      </c>
    </row>
    <row r="39" spans="1:7" ht="11.25">
      <c r="A39" s="99">
        <f t="shared" si="0"/>
        <v>23</v>
      </c>
      <c r="B39" s="151" t="s">
        <v>693</v>
      </c>
      <c r="C39" s="152" t="s">
        <v>351</v>
      </c>
      <c r="D39" s="152"/>
      <c r="E39" s="152"/>
      <c r="F39" s="152"/>
      <c r="G39" s="95">
        <v>140450.1</v>
      </c>
    </row>
    <row r="40" spans="1:7" ht="11.25">
      <c r="A40" s="67">
        <f t="shared" si="0"/>
        <v>24</v>
      </c>
      <c r="B40" s="154" t="s">
        <v>747</v>
      </c>
      <c r="C40" s="155" t="s">
        <v>351</v>
      </c>
      <c r="D40" s="155" t="s">
        <v>331</v>
      </c>
      <c r="E40" s="155"/>
      <c r="F40" s="155"/>
      <c r="G40" s="66">
        <v>35564.6</v>
      </c>
    </row>
    <row r="41" spans="1:7" ht="33.75">
      <c r="A41" s="67">
        <f t="shared" si="0"/>
        <v>25</v>
      </c>
      <c r="B41" s="154" t="s">
        <v>332</v>
      </c>
      <c r="C41" s="155" t="s">
        <v>351</v>
      </c>
      <c r="D41" s="155" t="s">
        <v>333</v>
      </c>
      <c r="E41" s="155"/>
      <c r="F41" s="155"/>
      <c r="G41" s="66">
        <v>982.7</v>
      </c>
    </row>
    <row r="42" spans="1:7" ht="22.5">
      <c r="A42" s="67">
        <f t="shared" si="0"/>
        <v>26</v>
      </c>
      <c r="B42" s="154" t="s">
        <v>360</v>
      </c>
      <c r="C42" s="155" t="s">
        <v>351</v>
      </c>
      <c r="D42" s="155" t="s">
        <v>333</v>
      </c>
      <c r="E42" s="155" t="s">
        <v>101</v>
      </c>
      <c r="F42" s="155"/>
      <c r="G42" s="66">
        <v>982.7</v>
      </c>
    </row>
    <row r="43" spans="1:7" ht="22.5">
      <c r="A43" s="67">
        <f t="shared" si="0"/>
        <v>27</v>
      </c>
      <c r="B43" s="154" t="s">
        <v>361</v>
      </c>
      <c r="C43" s="155" t="s">
        <v>351</v>
      </c>
      <c r="D43" s="155" t="s">
        <v>333</v>
      </c>
      <c r="E43" s="155" t="s">
        <v>102</v>
      </c>
      <c r="F43" s="155"/>
      <c r="G43" s="66">
        <v>982.7</v>
      </c>
    </row>
    <row r="44" spans="1:7" ht="33.75">
      <c r="A44" s="67">
        <f t="shared" si="0"/>
        <v>28</v>
      </c>
      <c r="B44" s="154" t="s">
        <v>103</v>
      </c>
      <c r="C44" s="155" t="s">
        <v>351</v>
      </c>
      <c r="D44" s="155" t="s">
        <v>333</v>
      </c>
      <c r="E44" s="155" t="s">
        <v>104</v>
      </c>
      <c r="F44" s="155"/>
      <c r="G44" s="66">
        <v>982.7</v>
      </c>
    </row>
    <row r="45" spans="1:7" ht="56.25">
      <c r="A45" s="67">
        <f t="shared" si="0"/>
        <v>29</v>
      </c>
      <c r="B45" s="154" t="s">
        <v>591</v>
      </c>
      <c r="C45" s="155" t="s">
        <v>351</v>
      </c>
      <c r="D45" s="155" t="s">
        <v>333</v>
      </c>
      <c r="E45" s="155" t="s">
        <v>104</v>
      </c>
      <c r="F45" s="155" t="s">
        <v>592</v>
      </c>
      <c r="G45" s="66">
        <v>982.7</v>
      </c>
    </row>
    <row r="46" spans="1:7" ht="22.5">
      <c r="A46" s="67">
        <f t="shared" si="0"/>
        <v>30</v>
      </c>
      <c r="B46" s="154" t="s">
        <v>354</v>
      </c>
      <c r="C46" s="155" t="s">
        <v>351</v>
      </c>
      <c r="D46" s="155" t="s">
        <v>333</v>
      </c>
      <c r="E46" s="155" t="s">
        <v>104</v>
      </c>
      <c r="F46" s="155" t="s">
        <v>312</v>
      </c>
      <c r="G46" s="66">
        <v>982.7</v>
      </c>
    </row>
    <row r="47" spans="1:7" ht="45">
      <c r="A47" s="67">
        <f t="shared" si="0"/>
        <v>31</v>
      </c>
      <c r="B47" s="154" t="s">
        <v>740</v>
      </c>
      <c r="C47" s="155" t="s">
        <v>351</v>
      </c>
      <c r="D47" s="155" t="s">
        <v>336</v>
      </c>
      <c r="E47" s="155"/>
      <c r="F47" s="155"/>
      <c r="G47" s="66">
        <v>32877.5</v>
      </c>
    </row>
    <row r="48" spans="1:7" ht="33.75">
      <c r="A48" s="67">
        <f t="shared" si="0"/>
        <v>32</v>
      </c>
      <c r="B48" s="154" t="s">
        <v>358</v>
      </c>
      <c r="C48" s="155" t="s">
        <v>351</v>
      </c>
      <c r="D48" s="155" t="s">
        <v>336</v>
      </c>
      <c r="E48" s="155" t="s">
        <v>105</v>
      </c>
      <c r="F48" s="155"/>
      <c r="G48" s="66">
        <v>4.4</v>
      </c>
    </row>
    <row r="49" spans="1:7" ht="33.75">
      <c r="A49" s="67">
        <f t="shared" si="0"/>
        <v>33</v>
      </c>
      <c r="B49" s="154" t="s">
        <v>765</v>
      </c>
      <c r="C49" s="155" t="s">
        <v>351</v>
      </c>
      <c r="D49" s="155" t="s">
        <v>336</v>
      </c>
      <c r="E49" s="155" t="s">
        <v>107</v>
      </c>
      <c r="F49" s="155"/>
      <c r="G49" s="66">
        <v>4.4</v>
      </c>
    </row>
    <row r="50" spans="1:7" ht="78.75">
      <c r="A50" s="67">
        <f t="shared" si="0"/>
        <v>34</v>
      </c>
      <c r="B50" s="154" t="s">
        <v>822</v>
      </c>
      <c r="C50" s="155" t="s">
        <v>351</v>
      </c>
      <c r="D50" s="155" t="s">
        <v>336</v>
      </c>
      <c r="E50" s="155" t="s">
        <v>823</v>
      </c>
      <c r="F50" s="155"/>
      <c r="G50" s="66">
        <v>4.4</v>
      </c>
    </row>
    <row r="51" spans="1:7" ht="22.5">
      <c r="A51" s="67">
        <f t="shared" si="0"/>
        <v>35</v>
      </c>
      <c r="B51" s="154" t="s">
        <v>759</v>
      </c>
      <c r="C51" s="155" t="s">
        <v>351</v>
      </c>
      <c r="D51" s="155" t="s">
        <v>336</v>
      </c>
      <c r="E51" s="155" t="s">
        <v>823</v>
      </c>
      <c r="F51" s="155" t="s">
        <v>355</v>
      </c>
      <c r="G51" s="66">
        <v>4.4</v>
      </c>
    </row>
    <row r="52" spans="1:7" ht="22.5">
      <c r="A52" s="67">
        <f t="shared" si="0"/>
        <v>36</v>
      </c>
      <c r="B52" s="154" t="s">
        <v>764</v>
      </c>
      <c r="C52" s="155" t="s">
        <v>351</v>
      </c>
      <c r="D52" s="155" t="s">
        <v>336</v>
      </c>
      <c r="E52" s="155" t="s">
        <v>823</v>
      </c>
      <c r="F52" s="155" t="s">
        <v>356</v>
      </c>
      <c r="G52" s="66">
        <v>4.4</v>
      </c>
    </row>
    <row r="53" spans="1:7" ht="33.75">
      <c r="A53" s="67">
        <f t="shared" si="0"/>
        <v>37</v>
      </c>
      <c r="B53" s="154" t="s">
        <v>596</v>
      </c>
      <c r="C53" s="155" t="s">
        <v>351</v>
      </c>
      <c r="D53" s="155" t="s">
        <v>336</v>
      </c>
      <c r="E53" s="155" t="s">
        <v>824</v>
      </c>
      <c r="F53" s="155"/>
      <c r="G53" s="66">
        <v>708.9</v>
      </c>
    </row>
    <row r="54" spans="1:7" ht="11.25">
      <c r="A54" s="67">
        <f t="shared" si="0"/>
        <v>38</v>
      </c>
      <c r="B54" s="154" t="s">
        <v>593</v>
      </c>
      <c r="C54" s="155" t="s">
        <v>351</v>
      </c>
      <c r="D54" s="155" t="s">
        <v>336</v>
      </c>
      <c r="E54" s="155" t="s">
        <v>825</v>
      </c>
      <c r="F54" s="155"/>
      <c r="G54" s="66">
        <v>708.9</v>
      </c>
    </row>
    <row r="55" spans="1:7" ht="78.75">
      <c r="A55" s="67">
        <f t="shared" si="0"/>
        <v>39</v>
      </c>
      <c r="B55" s="154" t="s">
        <v>595</v>
      </c>
      <c r="C55" s="155" t="s">
        <v>351</v>
      </c>
      <c r="D55" s="155" t="s">
        <v>336</v>
      </c>
      <c r="E55" s="155" t="s">
        <v>826</v>
      </c>
      <c r="F55" s="155"/>
      <c r="G55" s="66">
        <v>661.9</v>
      </c>
    </row>
    <row r="56" spans="1:7" ht="22.5">
      <c r="A56" s="67">
        <f t="shared" si="0"/>
        <v>40</v>
      </c>
      <c r="B56" s="154" t="s">
        <v>759</v>
      </c>
      <c r="C56" s="155" t="s">
        <v>351</v>
      </c>
      <c r="D56" s="155" t="s">
        <v>336</v>
      </c>
      <c r="E56" s="155" t="s">
        <v>826</v>
      </c>
      <c r="F56" s="155" t="s">
        <v>355</v>
      </c>
      <c r="G56" s="66">
        <v>661.9</v>
      </c>
    </row>
    <row r="57" spans="1:7" ht="22.5">
      <c r="A57" s="67">
        <f t="shared" si="0"/>
        <v>41</v>
      </c>
      <c r="B57" s="154" t="s">
        <v>764</v>
      </c>
      <c r="C57" s="155" t="s">
        <v>351</v>
      </c>
      <c r="D57" s="155" t="s">
        <v>336</v>
      </c>
      <c r="E57" s="155" t="s">
        <v>826</v>
      </c>
      <c r="F57" s="155" t="s">
        <v>356</v>
      </c>
      <c r="G57" s="66">
        <v>661.9</v>
      </c>
    </row>
    <row r="58" spans="1:7" ht="56.25">
      <c r="A58" s="67">
        <f t="shared" si="0"/>
        <v>42</v>
      </c>
      <c r="B58" s="154" t="s">
        <v>792</v>
      </c>
      <c r="C58" s="155" t="s">
        <v>351</v>
      </c>
      <c r="D58" s="155" t="s">
        <v>336</v>
      </c>
      <c r="E58" s="155" t="s">
        <v>827</v>
      </c>
      <c r="F58" s="155"/>
      <c r="G58" s="66">
        <v>47</v>
      </c>
    </row>
    <row r="59" spans="1:7" ht="22.5">
      <c r="A59" s="67">
        <f t="shared" si="0"/>
        <v>43</v>
      </c>
      <c r="B59" s="154" t="s">
        <v>759</v>
      </c>
      <c r="C59" s="155" t="s">
        <v>351</v>
      </c>
      <c r="D59" s="155" t="s">
        <v>336</v>
      </c>
      <c r="E59" s="155" t="s">
        <v>827</v>
      </c>
      <c r="F59" s="155" t="s">
        <v>355</v>
      </c>
      <c r="G59" s="66">
        <v>47</v>
      </c>
    </row>
    <row r="60" spans="1:7" ht="22.5">
      <c r="A60" s="67">
        <f t="shared" si="0"/>
        <v>44</v>
      </c>
      <c r="B60" s="154" t="s">
        <v>764</v>
      </c>
      <c r="C60" s="155" t="s">
        <v>351</v>
      </c>
      <c r="D60" s="155" t="s">
        <v>336</v>
      </c>
      <c r="E60" s="155" t="s">
        <v>827</v>
      </c>
      <c r="F60" s="155" t="s">
        <v>356</v>
      </c>
      <c r="G60" s="66">
        <v>47</v>
      </c>
    </row>
    <row r="61" spans="1:7" ht="22.5">
      <c r="A61" s="67">
        <f t="shared" si="0"/>
        <v>45</v>
      </c>
      <c r="B61" s="154" t="s">
        <v>360</v>
      </c>
      <c r="C61" s="155" t="s">
        <v>351</v>
      </c>
      <c r="D61" s="155" t="s">
        <v>336</v>
      </c>
      <c r="E61" s="155" t="s">
        <v>101</v>
      </c>
      <c r="F61" s="155"/>
      <c r="G61" s="66">
        <v>32164.1</v>
      </c>
    </row>
    <row r="62" spans="1:7" ht="22.5">
      <c r="A62" s="67">
        <f t="shared" si="0"/>
        <v>46</v>
      </c>
      <c r="B62" s="154" t="s">
        <v>361</v>
      </c>
      <c r="C62" s="155" t="s">
        <v>351</v>
      </c>
      <c r="D62" s="155" t="s">
        <v>336</v>
      </c>
      <c r="E62" s="155" t="s">
        <v>102</v>
      </c>
      <c r="F62" s="155"/>
      <c r="G62" s="66">
        <v>32164.1</v>
      </c>
    </row>
    <row r="63" spans="1:7" ht="67.5">
      <c r="A63" s="67">
        <f t="shared" si="0"/>
        <v>47</v>
      </c>
      <c r="B63" s="154" t="s">
        <v>550</v>
      </c>
      <c r="C63" s="155" t="s">
        <v>351</v>
      </c>
      <c r="D63" s="155" t="s">
        <v>336</v>
      </c>
      <c r="E63" s="155" t="s">
        <v>599</v>
      </c>
      <c r="F63" s="155"/>
      <c r="G63" s="66">
        <v>48.8</v>
      </c>
    </row>
    <row r="64" spans="1:7" ht="56.25">
      <c r="A64" s="67">
        <f t="shared" si="0"/>
        <v>48</v>
      </c>
      <c r="B64" s="154" t="s">
        <v>591</v>
      </c>
      <c r="C64" s="155" t="s">
        <v>351</v>
      </c>
      <c r="D64" s="155" t="s">
        <v>336</v>
      </c>
      <c r="E64" s="155" t="s">
        <v>599</v>
      </c>
      <c r="F64" s="155" t="s">
        <v>592</v>
      </c>
      <c r="G64" s="66">
        <v>48.8</v>
      </c>
    </row>
    <row r="65" spans="1:7" ht="22.5">
      <c r="A65" s="67">
        <f t="shared" si="0"/>
        <v>49</v>
      </c>
      <c r="B65" s="154" t="s">
        <v>354</v>
      </c>
      <c r="C65" s="155" t="s">
        <v>351</v>
      </c>
      <c r="D65" s="155" t="s">
        <v>336</v>
      </c>
      <c r="E65" s="155" t="s">
        <v>599</v>
      </c>
      <c r="F65" s="155" t="s">
        <v>312</v>
      </c>
      <c r="G65" s="66">
        <v>48.8</v>
      </c>
    </row>
    <row r="66" spans="1:7" ht="67.5">
      <c r="A66" s="67">
        <f t="shared" si="0"/>
        <v>50</v>
      </c>
      <c r="B66" s="154" t="s">
        <v>767</v>
      </c>
      <c r="C66" s="155" t="s">
        <v>351</v>
      </c>
      <c r="D66" s="155" t="s">
        <v>336</v>
      </c>
      <c r="E66" s="155" t="s">
        <v>828</v>
      </c>
      <c r="F66" s="155"/>
      <c r="G66" s="66">
        <v>36.4</v>
      </c>
    </row>
    <row r="67" spans="1:7" ht="56.25">
      <c r="A67" s="67">
        <f t="shared" si="0"/>
        <v>51</v>
      </c>
      <c r="B67" s="154" t="s">
        <v>591</v>
      </c>
      <c r="C67" s="155" t="s">
        <v>351</v>
      </c>
      <c r="D67" s="155" t="s">
        <v>336</v>
      </c>
      <c r="E67" s="155" t="s">
        <v>828</v>
      </c>
      <c r="F67" s="155" t="s">
        <v>592</v>
      </c>
      <c r="G67" s="66">
        <v>27.7</v>
      </c>
    </row>
    <row r="68" spans="1:7" ht="22.5">
      <c r="A68" s="67">
        <f t="shared" si="0"/>
        <v>52</v>
      </c>
      <c r="B68" s="154" t="s">
        <v>354</v>
      </c>
      <c r="C68" s="155" t="s">
        <v>351</v>
      </c>
      <c r="D68" s="155" t="s">
        <v>336</v>
      </c>
      <c r="E68" s="155" t="s">
        <v>828</v>
      </c>
      <c r="F68" s="155" t="s">
        <v>312</v>
      </c>
      <c r="G68" s="66">
        <v>27.7</v>
      </c>
    </row>
    <row r="69" spans="1:7" ht="22.5">
      <c r="A69" s="67">
        <f t="shared" si="0"/>
        <v>53</v>
      </c>
      <c r="B69" s="154" t="s">
        <v>759</v>
      </c>
      <c r="C69" s="155" t="s">
        <v>351</v>
      </c>
      <c r="D69" s="155" t="s">
        <v>336</v>
      </c>
      <c r="E69" s="155" t="s">
        <v>828</v>
      </c>
      <c r="F69" s="155" t="s">
        <v>355</v>
      </c>
      <c r="G69" s="66">
        <v>8.7</v>
      </c>
    </row>
    <row r="70" spans="1:7" ht="22.5">
      <c r="A70" s="67">
        <f t="shared" si="0"/>
        <v>54</v>
      </c>
      <c r="B70" s="154" t="s">
        <v>764</v>
      </c>
      <c r="C70" s="155" t="s">
        <v>351</v>
      </c>
      <c r="D70" s="155" t="s">
        <v>336</v>
      </c>
      <c r="E70" s="155" t="s">
        <v>828</v>
      </c>
      <c r="F70" s="155" t="s">
        <v>356</v>
      </c>
      <c r="G70" s="66">
        <v>8.7</v>
      </c>
    </row>
    <row r="71" spans="1:7" ht="56.25">
      <c r="A71" s="67">
        <f t="shared" si="0"/>
        <v>55</v>
      </c>
      <c r="B71" s="154" t="s">
        <v>362</v>
      </c>
      <c r="C71" s="155" t="s">
        <v>351</v>
      </c>
      <c r="D71" s="155" t="s">
        <v>336</v>
      </c>
      <c r="E71" s="155" t="s">
        <v>438</v>
      </c>
      <c r="F71" s="155"/>
      <c r="G71" s="66">
        <v>1081.8</v>
      </c>
    </row>
    <row r="72" spans="1:7" ht="56.25">
      <c r="A72" s="67">
        <f t="shared" si="0"/>
        <v>56</v>
      </c>
      <c r="B72" s="154" t="s">
        <v>591</v>
      </c>
      <c r="C72" s="155" t="s">
        <v>351</v>
      </c>
      <c r="D72" s="155" t="s">
        <v>336</v>
      </c>
      <c r="E72" s="155" t="s">
        <v>438</v>
      </c>
      <c r="F72" s="155" t="s">
        <v>592</v>
      </c>
      <c r="G72" s="66">
        <v>838.7</v>
      </c>
    </row>
    <row r="73" spans="1:7" ht="22.5">
      <c r="A73" s="67">
        <f t="shared" si="0"/>
        <v>57</v>
      </c>
      <c r="B73" s="154" t="s">
        <v>354</v>
      </c>
      <c r="C73" s="155" t="s">
        <v>351</v>
      </c>
      <c r="D73" s="155" t="s">
        <v>336</v>
      </c>
      <c r="E73" s="155" t="s">
        <v>438</v>
      </c>
      <c r="F73" s="155" t="s">
        <v>312</v>
      </c>
      <c r="G73" s="66">
        <v>838.7</v>
      </c>
    </row>
    <row r="74" spans="1:7" ht="22.5">
      <c r="A74" s="67">
        <f t="shared" si="0"/>
        <v>58</v>
      </c>
      <c r="B74" s="154" t="s">
        <v>759</v>
      </c>
      <c r="C74" s="155" t="s">
        <v>351</v>
      </c>
      <c r="D74" s="155" t="s">
        <v>336</v>
      </c>
      <c r="E74" s="155" t="s">
        <v>438</v>
      </c>
      <c r="F74" s="155" t="s">
        <v>355</v>
      </c>
      <c r="G74" s="66">
        <v>243.1</v>
      </c>
    </row>
    <row r="75" spans="1:7" ht="22.5">
      <c r="A75" s="67">
        <f t="shared" si="0"/>
        <v>59</v>
      </c>
      <c r="B75" s="154" t="s">
        <v>764</v>
      </c>
      <c r="C75" s="155" t="s">
        <v>351</v>
      </c>
      <c r="D75" s="155" t="s">
        <v>336</v>
      </c>
      <c r="E75" s="155" t="s">
        <v>438</v>
      </c>
      <c r="F75" s="155" t="s">
        <v>356</v>
      </c>
      <c r="G75" s="66">
        <v>243.1</v>
      </c>
    </row>
    <row r="76" spans="1:7" ht="56.25">
      <c r="A76" s="67">
        <f t="shared" si="0"/>
        <v>60</v>
      </c>
      <c r="B76" s="154" t="s">
        <v>408</v>
      </c>
      <c r="C76" s="155" t="s">
        <v>351</v>
      </c>
      <c r="D76" s="155" t="s">
        <v>336</v>
      </c>
      <c r="E76" s="155" t="s">
        <v>439</v>
      </c>
      <c r="F76" s="155"/>
      <c r="G76" s="66">
        <v>467.7</v>
      </c>
    </row>
    <row r="77" spans="1:7" ht="56.25">
      <c r="A77" s="67">
        <f t="shared" si="0"/>
        <v>61</v>
      </c>
      <c r="B77" s="154" t="s">
        <v>591</v>
      </c>
      <c r="C77" s="155" t="s">
        <v>351</v>
      </c>
      <c r="D77" s="155" t="s">
        <v>336</v>
      </c>
      <c r="E77" s="155" t="s">
        <v>439</v>
      </c>
      <c r="F77" s="155" t="s">
        <v>592</v>
      </c>
      <c r="G77" s="66">
        <v>423</v>
      </c>
    </row>
    <row r="78" spans="1:7" ht="22.5">
      <c r="A78" s="67">
        <f t="shared" si="0"/>
        <v>62</v>
      </c>
      <c r="B78" s="154" t="s">
        <v>354</v>
      </c>
      <c r="C78" s="155" t="s">
        <v>351</v>
      </c>
      <c r="D78" s="155" t="s">
        <v>336</v>
      </c>
      <c r="E78" s="155" t="s">
        <v>439</v>
      </c>
      <c r="F78" s="155" t="s">
        <v>312</v>
      </c>
      <c r="G78" s="66">
        <v>423</v>
      </c>
    </row>
    <row r="79" spans="1:7" ht="22.5">
      <c r="A79" s="67">
        <f t="shared" si="0"/>
        <v>63</v>
      </c>
      <c r="B79" s="154" t="s">
        <v>759</v>
      </c>
      <c r="C79" s="155" t="s">
        <v>351</v>
      </c>
      <c r="D79" s="155" t="s">
        <v>336</v>
      </c>
      <c r="E79" s="155" t="s">
        <v>439</v>
      </c>
      <c r="F79" s="155" t="s">
        <v>355</v>
      </c>
      <c r="G79" s="66">
        <v>44.7</v>
      </c>
    </row>
    <row r="80" spans="1:7" ht="22.5">
      <c r="A80" s="67">
        <f t="shared" si="0"/>
        <v>64</v>
      </c>
      <c r="B80" s="154" t="s">
        <v>764</v>
      </c>
      <c r="C80" s="155" t="s">
        <v>351</v>
      </c>
      <c r="D80" s="155" t="s">
        <v>336</v>
      </c>
      <c r="E80" s="155" t="s">
        <v>439</v>
      </c>
      <c r="F80" s="155" t="s">
        <v>356</v>
      </c>
      <c r="G80" s="66">
        <v>44.7</v>
      </c>
    </row>
    <row r="81" spans="1:8" ht="45">
      <c r="A81" s="67">
        <f t="shared" si="0"/>
        <v>65</v>
      </c>
      <c r="B81" s="154" t="s">
        <v>600</v>
      </c>
      <c r="C81" s="155" t="s">
        <v>351</v>
      </c>
      <c r="D81" s="155" t="s">
        <v>336</v>
      </c>
      <c r="E81" s="155" t="s">
        <v>440</v>
      </c>
      <c r="F81" s="155"/>
      <c r="G81" s="66">
        <v>30529.5</v>
      </c>
      <c r="H81" s="153"/>
    </row>
    <row r="82" spans="1:7" ht="56.25">
      <c r="A82" s="67">
        <f t="shared" si="0"/>
        <v>66</v>
      </c>
      <c r="B82" s="154" t="s">
        <v>591</v>
      </c>
      <c r="C82" s="155" t="s">
        <v>351</v>
      </c>
      <c r="D82" s="155" t="s">
        <v>336</v>
      </c>
      <c r="E82" s="155" t="s">
        <v>440</v>
      </c>
      <c r="F82" s="155" t="s">
        <v>592</v>
      </c>
      <c r="G82" s="66">
        <v>21361.1</v>
      </c>
    </row>
    <row r="83" spans="1:7" ht="22.5">
      <c r="A83" s="67">
        <f aca="true" t="shared" si="1" ref="A83:A146">A82+1</f>
        <v>67</v>
      </c>
      <c r="B83" s="154" t="s">
        <v>354</v>
      </c>
      <c r="C83" s="155" t="s">
        <v>351</v>
      </c>
      <c r="D83" s="155" t="s">
        <v>336</v>
      </c>
      <c r="E83" s="155" t="s">
        <v>440</v>
      </c>
      <c r="F83" s="155" t="s">
        <v>312</v>
      </c>
      <c r="G83" s="66">
        <v>21361.1</v>
      </c>
    </row>
    <row r="84" spans="1:7" ht="22.5">
      <c r="A84" s="67">
        <f t="shared" si="1"/>
        <v>68</v>
      </c>
      <c r="B84" s="154" t="s">
        <v>759</v>
      </c>
      <c r="C84" s="155" t="s">
        <v>351</v>
      </c>
      <c r="D84" s="155" t="s">
        <v>336</v>
      </c>
      <c r="E84" s="155" t="s">
        <v>440</v>
      </c>
      <c r="F84" s="155" t="s">
        <v>355</v>
      </c>
      <c r="G84" s="66">
        <v>8962.9</v>
      </c>
    </row>
    <row r="85" spans="1:7" ht="22.5">
      <c r="A85" s="67">
        <f t="shared" si="1"/>
        <v>69</v>
      </c>
      <c r="B85" s="154" t="s">
        <v>764</v>
      </c>
      <c r="C85" s="155" t="s">
        <v>351</v>
      </c>
      <c r="D85" s="155" t="s">
        <v>336</v>
      </c>
      <c r="E85" s="155" t="s">
        <v>440</v>
      </c>
      <c r="F85" s="155" t="s">
        <v>356</v>
      </c>
      <c r="G85" s="66">
        <v>8962.9</v>
      </c>
    </row>
    <row r="86" spans="1:7" ht="11.25">
      <c r="A86" s="67">
        <f t="shared" si="1"/>
        <v>70</v>
      </c>
      <c r="B86" s="154" t="s">
        <v>409</v>
      </c>
      <c r="C86" s="155" t="s">
        <v>351</v>
      </c>
      <c r="D86" s="155" t="s">
        <v>336</v>
      </c>
      <c r="E86" s="155" t="s">
        <v>440</v>
      </c>
      <c r="F86" s="155" t="s">
        <v>410</v>
      </c>
      <c r="G86" s="66">
        <v>205.5</v>
      </c>
    </row>
    <row r="87" spans="1:7" ht="11.25">
      <c r="A87" s="67">
        <f t="shared" si="1"/>
        <v>71</v>
      </c>
      <c r="B87" s="154" t="s">
        <v>384</v>
      </c>
      <c r="C87" s="155" t="s">
        <v>351</v>
      </c>
      <c r="D87" s="155" t="s">
        <v>336</v>
      </c>
      <c r="E87" s="155" t="s">
        <v>440</v>
      </c>
      <c r="F87" s="155" t="s">
        <v>385</v>
      </c>
      <c r="G87" s="66">
        <v>24.2</v>
      </c>
    </row>
    <row r="88" spans="1:7" ht="11.25">
      <c r="A88" s="67">
        <f t="shared" si="1"/>
        <v>72</v>
      </c>
      <c r="B88" s="154" t="s">
        <v>411</v>
      </c>
      <c r="C88" s="155" t="s">
        <v>351</v>
      </c>
      <c r="D88" s="155" t="s">
        <v>336</v>
      </c>
      <c r="E88" s="155" t="s">
        <v>440</v>
      </c>
      <c r="F88" s="155" t="s">
        <v>412</v>
      </c>
      <c r="G88" s="66">
        <v>181.3</v>
      </c>
    </row>
    <row r="89" spans="1:7" ht="11.25">
      <c r="A89" s="67">
        <f t="shared" si="1"/>
        <v>73</v>
      </c>
      <c r="B89" s="154" t="s">
        <v>741</v>
      </c>
      <c r="C89" s="155" t="s">
        <v>351</v>
      </c>
      <c r="D89" s="155" t="s">
        <v>742</v>
      </c>
      <c r="E89" s="155"/>
      <c r="F89" s="155"/>
      <c r="G89" s="66">
        <v>3.1</v>
      </c>
    </row>
    <row r="90" spans="1:7" ht="22.5">
      <c r="A90" s="67">
        <f t="shared" si="1"/>
        <v>74</v>
      </c>
      <c r="B90" s="154" t="s">
        <v>360</v>
      </c>
      <c r="C90" s="155" t="s">
        <v>351</v>
      </c>
      <c r="D90" s="155" t="s">
        <v>742</v>
      </c>
      <c r="E90" s="155" t="s">
        <v>101</v>
      </c>
      <c r="F90" s="155"/>
      <c r="G90" s="66">
        <v>3.1</v>
      </c>
    </row>
    <row r="91" spans="1:7" ht="22.5">
      <c r="A91" s="67">
        <f t="shared" si="1"/>
        <v>75</v>
      </c>
      <c r="B91" s="154" t="s">
        <v>361</v>
      </c>
      <c r="C91" s="155" t="s">
        <v>351</v>
      </c>
      <c r="D91" s="155" t="s">
        <v>742</v>
      </c>
      <c r="E91" s="155" t="s">
        <v>102</v>
      </c>
      <c r="F91" s="155"/>
      <c r="G91" s="66">
        <v>3.1</v>
      </c>
    </row>
    <row r="92" spans="1:7" ht="56.25">
      <c r="A92" s="67">
        <f t="shared" si="1"/>
        <v>76</v>
      </c>
      <c r="B92" s="154" t="s">
        <v>700</v>
      </c>
      <c r="C92" s="155" t="s">
        <v>351</v>
      </c>
      <c r="D92" s="155" t="s">
        <v>742</v>
      </c>
      <c r="E92" s="155" t="s">
        <v>441</v>
      </c>
      <c r="F92" s="155"/>
      <c r="G92" s="66">
        <v>3.1</v>
      </c>
    </row>
    <row r="93" spans="1:7" ht="22.5">
      <c r="A93" s="67">
        <f t="shared" si="1"/>
        <v>77</v>
      </c>
      <c r="B93" s="154" t="s">
        <v>759</v>
      </c>
      <c r="C93" s="155" t="s">
        <v>351</v>
      </c>
      <c r="D93" s="155" t="s">
        <v>742</v>
      </c>
      <c r="E93" s="155" t="s">
        <v>441</v>
      </c>
      <c r="F93" s="155" t="s">
        <v>355</v>
      </c>
      <c r="G93" s="66">
        <v>3.1</v>
      </c>
    </row>
    <row r="94" spans="1:7" ht="22.5">
      <c r="A94" s="67">
        <f t="shared" si="1"/>
        <v>78</v>
      </c>
      <c r="B94" s="154" t="s">
        <v>764</v>
      </c>
      <c r="C94" s="155" t="s">
        <v>351</v>
      </c>
      <c r="D94" s="155" t="s">
        <v>742</v>
      </c>
      <c r="E94" s="155" t="s">
        <v>441</v>
      </c>
      <c r="F94" s="155" t="s">
        <v>356</v>
      </c>
      <c r="G94" s="66">
        <v>3.1</v>
      </c>
    </row>
    <row r="95" spans="1:7" ht="11.25">
      <c r="A95" s="67">
        <f t="shared" si="1"/>
        <v>79</v>
      </c>
      <c r="B95" s="154" t="s">
        <v>339</v>
      </c>
      <c r="C95" s="155" t="s">
        <v>351</v>
      </c>
      <c r="D95" s="155" t="s">
        <v>322</v>
      </c>
      <c r="E95" s="155"/>
      <c r="F95" s="155"/>
      <c r="G95" s="66">
        <v>140</v>
      </c>
    </row>
    <row r="96" spans="1:7" ht="22.5">
      <c r="A96" s="67">
        <f t="shared" si="1"/>
        <v>80</v>
      </c>
      <c r="B96" s="154" t="s">
        <v>360</v>
      </c>
      <c r="C96" s="155" t="s">
        <v>351</v>
      </c>
      <c r="D96" s="155" t="s">
        <v>322</v>
      </c>
      <c r="E96" s="155" t="s">
        <v>101</v>
      </c>
      <c r="F96" s="155"/>
      <c r="G96" s="66">
        <v>140</v>
      </c>
    </row>
    <row r="97" spans="1:7" ht="22.5">
      <c r="A97" s="67">
        <f t="shared" si="1"/>
        <v>81</v>
      </c>
      <c r="B97" s="154" t="s">
        <v>361</v>
      </c>
      <c r="C97" s="155" t="s">
        <v>351</v>
      </c>
      <c r="D97" s="155" t="s">
        <v>322</v>
      </c>
      <c r="E97" s="155" t="s">
        <v>102</v>
      </c>
      <c r="F97" s="155"/>
      <c r="G97" s="66">
        <v>140</v>
      </c>
    </row>
    <row r="98" spans="1:7" ht="33.75">
      <c r="A98" s="67">
        <f t="shared" si="1"/>
        <v>82</v>
      </c>
      <c r="B98" s="154" t="s">
        <v>701</v>
      </c>
      <c r="C98" s="155" t="s">
        <v>351</v>
      </c>
      <c r="D98" s="155" t="s">
        <v>322</v>
      </c>
      <c r="E98" s="155" t="s">
        <v>442</v>
      </c>
      <c r="F98" s="155"/>
      <c r="G98" s="66">
        <v>140</v>
      </c>
    </row>
    <row r="99" spans="1:7" ht="11.25">
      <c r="A99" s="67">
        <f t="shared" si="1"/>
        <v>83</v>
      </c>
      <c r="B99" s="154" t="s">
        <v>409</v>
      </c>
      <c r="C99" s="155" t="s">
        <v>351</v>
      </c>
      <c r="D99" s="155" t="s">
        <v>322</v>
      </c>
      <c r="E99" s="155" t="s">
        <v>442</v>
      </c>
      <c r="F99" s="155" t="s">
        <v>410</v>
      </c>
      <c r="G99" s="66">
        <v>140</v>
      </c>
    </row>
    <row r="100" spans="1:7" ht="11.25">
      <c r="A100" s="67">
        <f t="shared" si="1"/>
        <v>84</v>
      </c>
      <c r="B100" s="154" t="s">
        <v>702</v>
      </c>
      <c r="C100" s="155" t="s">
        <v>351</v>
      </c>
      <c r="D100" s="155" t="s">
        <v>322</v>
      </c>
      <c r="E100" s="155" t="s">
        <v>442</v>
      </c>
      <c r="F100" s="155" t="s">
        <v>703</v>
      </c>
      <c r="G100" s="66">
        <v>140</v>
      </c>
    </row>
    <row r="101" spans="1:7" ht="11.25">
      <c r="A101" s="67">
        <f t="shared" si="1"/>
        <v>85</v>
      </c>
      <c r="B101" s="154" t="s">
        <v>594</v>
      </c>
      <c r="C101" s="155" t="s">
        <v>351</v>
      </c>
      <c r="D101" s="155" t="s">
        <v>323</v>
      </c>
      <c r="E101" s="155"/>
      <c r="F101" s="155"/>
      <c r="G101" s="66">
        <v>1561.3</v>
      </c>
    </row>
    <row r="102" spans="1:7" ht="33.75">
      <c r="A102" s="67">
        <f t="shared" si="1"/>
        <v>86</v>
      </c>
      <c r="B102" s="154" t="s">
        <v>358</v>
      </c>
      <c r="C102" s="155" t="s">
        <v>351</v>
      </c>
      <c r="D102" s="155" t="s">
        <v>323</v>
      </c>
      <c r="E102" s="155" t="s">
        <v>105</v>
      </c>
      <c r="F102" s="155"/>
      <c r="G102" s="66">
        <v>717.8</v>
      </c>
    </row>
    <row r="103" spans="1:7" ht="33.75">
      <c r="A103" s="67">
        <f t="shared" si="1"/>
        <v>87</v>
      </c>
      <c r="B103" s="154" t="s">
        <v>359</v>
      </c>
      <c r="C103" s="155" t="s">
        <v>351</v>
      </c>
      <c r="D103" s="155" t="s">
        <v>323</v>
      </c>
      <c r="E103" s="155" t="s">
        <v>106</v>
      </c>
      <c r="F103" s="155"/>
      <c r="G103" s="66">
        <v>717.8</v>
      </c>
    </row>
    <row r="104" spans="1:7" ht="90">
      <c r="A104" s="67">
        <f t="shared" si="1"/>
        <v>88</v>
      </c>
      <c r="B104" s="154" t="s">
        <v>766</v>
      </c>
      <c r="C104" s="155" t="s">
        <v>351</v>
      </c>
      <c r="D104" s="155" t="s">
        <v>323</v>
      </c>
      <c r="E104" s="155" t="s">
        <v>443</v>
      </c>
      <c r="F104" s="155"/>
      <c r="G104" s="66">
        <v>717.8</v>
      </c>
    </row>
    <row r="105" spans="1:7" ht="22.5">
      <c r="A105" s="67">
        <f t="shared" si="1"/>
        <v>89</v>
      </c>
      <c r="B105" s="154" t="s">
        <v>759</v>
      </c>
      <c r="C105" s="155" t="s">
        <v>351</v>
      </c>
      <c r="D105" s="155" t="s">
        <v>323</v>
      </c>
      <c r="E105" s="155" t="s">
        <v>443</v>
      </c>
      <c r="F105" s="155" t="s">
        <v>355</v>
      </c>
      <c r="G105" s="66">
        <v>717.8</v>
      </c>
    </row>
    <row r="106" spans="1:7" ht="22.5">
      <c r="A106" s="67">
        <f t="shared" si="1"/>
        <v>90</v>
      </c>
      <c r="B106" s="154" t="s">
        <v>764</v>
      </c>
      <c r="C106" s="155" t="s">
        <v>351</v>
      </c>
      <c r="D106" s="155" t="s">
        <v>323</v>
      </c>
      <c r="E106" s="155" t="s">
        <v>443</v>
      </c>
      <c r="F106" s="155" t="s">
        <v>356</v>
      </c>
      <c r="G106" s="66">
        <v>717.8</v>
      </c>
    </row>
    <row r="107" spans="1:7" ht="22.5">
      <c r="A107" s="67">
        <f t="shared" si="1"/>
        <v>91</v>
      </c>
      <c r="B107" s="154" t="s">
        <v>360</v>
      </c>
      <c r="C107" s="155" t="s">
        <v>351</v>
      </c>
      <c r="D107" s="155" t="s">
        <v>323</v>
      </c>
      <c r="E107" s="155" t="s">
        <v>101</v>
      </c>
      <c r="F107" s="155"/>
      <c r="G107" s="66">
        <v>843.5</v>
      </c>
    </row>
    <row r="108" spans="1:7" ht="22.5">
      <c r="A108" s="67">
        <f t="shared" si="1"/>
        <v>92</v>
      </c>
      <c r="B108" s="154" t="s">
        <v>361</v>
      </c>
      <c r="C108" s="155" t="s">
        <v>351</v>
      </c>
      <c r="D108" s="155" t="s">
        <v>323</v>
      </c>
      <c r="E108" s="155" t="s">
        <v>102</v>
      </c>
      <c r="F108" s="155"/>
      <c r="G108" s="66">
        <v>843.5</v>
      </c>
    </row>
    <row r="109" spans="1:7" ht="56.25">
      <c r="A109" s="67">
        <f t="shared" si="1"/>
        <v>93</v>
      </c>
      <c r="B109" s="154" t="s">
        <v>601</v>
      </c>
      <c r="C109" s="155" t="s">
        <v>351</v>
      </c>
      <c r="D109" s="155" t="s">
        <v>323</v>
      </c>
      <c r="E109" s="155" t="s">
        <v>602</v>
      </c>
      <c r="F109" s="155"/>
      <c r="G109" s="66">
        <v>843.5</v>
      </c>
    </row>
    <row r="110" spans="1:7" ht="22.5">
      <c r="A110" s="67">
        <f t="shared" si="1"/>
        <v>94</v>
      </c>
      <c r="B110" s="154" t="s">
        <v>759</v>
      </c>
      <c r="C110" s="155" t="s">
        <v>351</v>
      </c>
      <c r="D110" s="155" t="s">
        <v>323</v>
      </c>
      <c r="E110" s="155" t="s">
        <v>602</v>
      </c>
      <c r="F110" s="155" t="s">
        <v>355</v>
      </c>
      <c r="G110" s="66">
        <v>843.5</v>
      </c>
    </row>
    <row r="111" spans="1:7" ht="22.5">
      <c r="A111" s="67">
        <f t="shared" si="1"/>
        <v>95</v>
      </c>
      <c r="B111" s="154" t="s">
        <v>764</v>
      </c>
      <c r="C111" s="155" t="s">
        <v>351</v>
      </c>
      <c r="D111" s="155" t="s">
        <v>323</v>
      </c>
      <c r="E111" s="155" t="s">
        <v>602</v>
      </c>
      <c r="F111" s="155" t="s">
        <v>356</v>
      </c>
      <c r="G111" s="66">
        <v>843.5</v>
      </c>
    </row>
    <row r="112" spans="1:7" ht="11.25">
      <c r="A112" s="67">
        <f t="shared" si="1"/>
        <v>96</v>
      </c>
      <c r="B112" s="154" t="s">
        <v>704</v>
      </c>
      <c r="C112" s="155" t="s">
        <v>351</v>
      </c>
      <c r="D112" s="155" t="s">
        <v>855</v>
      </c>
      <c r="E112" s="155"/>
      <c r="F112" s="155"/>
      <c r="G112" s="66">
        <v>24941.7</v>
      </c>
    </row>
    <row r="113" spans="1:7" ht="11.25">
      <c r="A113" s="67">
        <f t="shared" si="1"/>
        <v>97</v>
      </c>
      <c r="B113" s="154" t="s">
        <v>856</v>
      </c>
      <c r="C113" s="155" t="s">
        <v>351</v>
      </c>
      <c r="D113" s="155" t="s">
        <v>857</v>
      </c>
      <c r="E113" s="155"/>
      <c r="F113" s="155"/>
      <c r="G113" s="66">
        <v>3731.6</v>
      </c>
    </row>
    <row r="114" spans="1:7" ht="22.5">
      <c r="A114" s="67">
        <f t="shared" si="1"/>
        <v>98</v>
      </c>
      <c r="B114" s="154" t="s">
        <v>705</v>
      </c>
      <c r="C114" s="155" t="s">
        <v>351</v>
      </c>
      <c r="D114" s="155" t="s">
        <v>857</v>
      </c>
      <c r="E114" s="155" t="s">
        <v>444</v>
      </c>
      <c r="F114" s="155"/>
      <c r="G114" s="66">
        <v>3731.6</v>
      </c>
    </row>
    <row r="115" spans="1:7" ht="22.5">
      <c r="A115" s="67">
        <f t="shared" si="1"/>
        <v>99</v>
      </c>
      <c r="B115" s="154" t="s">
        <v>706</v>
      </c>
      <c r="C115" s="155" t="s">
        <v>351</v>
      </c>
      <c r="D115" s="155" t="s">
        <v>857</v>
      </c>
      <c r="E115" s="155" t="s">
        <v>445</v>
      </c>
      <c r="F115" s="155"/>
      <c r="G115" s="66">
        <v>183.9</v>
      </c>
    </row>
    <row r="116" spans="1:7" ht="78.75">
      <c r="A116" s="67">
        <f t="shared" si="1"/>
        <v>100</v>
      </c>
      <c r="B116" s="154" t="s">
        <v>603</v>
      </c>
      <c r="C116" s="155" t="s">
        <v>351</v>
      </c>
      <c r="D116" s="155" t="s">
        <v>857</v>
      </c>
      <c r="E116" s="155" t="s">
        <v>604</v>
      </c>
      <c r="F116" s="155"/>
      <c r="G116" s="66">
        <v>146.1</v>
      </c>
    </row>
    <row r="117" spans="1:7" ht="11.25">
      <c r="A117" s="67">
        <f t="shared" si="1"/>
        <v>101</v>
      </c>
      <c r="B117" s="154" t="s">
        <v>409</v>
      </c>
      <c r="C117" s="155" t="s">
        <v>351</v>
      </c>
      <c r="D117" s="155" t="s">
        <v>857</v>
      </c>
      <c r="E117" s="155" t="s">
        <v>604</v>
      </c>
      <c r="F117" s="155" t="s">
        <v>410</v>
      </c>
      <c r="G117" s="66">
        <v>146.1</v>
      </c>
    </row>
    <row r="118" spans="1:7" ht="45">
      <c r="A118" s="67">
        <f t="shared" si="1"/>
        <v>102</v>
      </c>
      <c r="B118" s="154" t="s">
        <v>386</v>
      </c>
      <c r="C118" s="155" t="s">
        <v>351</v>
      </c>
      <c r="D118" s="155" t="s">
        <v>857</v>
      </c>
      <c r="E118" s="155" t="s">
        <v>604</v>
      </c>
      <c r="F118" s="155" t="s">
        <v>707</v>
      </c>
      <c r="G118" s="66">
        <v>146.1</v>
      </c>
    </row>
    <row r="119" spans="1:7" ht="67.5">
      <c r="A119" s="67">
        <f t="shared" si="1"/>
        <v>103</v>
      </c>
      <c r="B119" s="154" t="s">
        <v>387</v>
      </c>
      <c r="C119" s="155" t="s">
        <v>351</v>
      </c>
      <c r="D119" s="155" t="s">
        <v>857</v>
      </c>
      <c r="E119" s="155" t="s">
        <v>388</v>
      </c>
      <c r="F119" s="155"/>
      <c r="G119" s="66">
        <v>37.8</v>
      </c>
    </row>
    <row r="120" spans="1:7" ht="11.25">
      <c r="A120" s="67">
        <f t="shared" si="1"/>
        <v>104</v>
      </c>
      <c r="B120" s="154" t="s">
        <v>409</v>
      </c>
      <c r="C120" s="155" t="s">
        <v>351</v>
      </c>
      <c r="D120" s="155" t="s">
        <v>857</v>
      </c>
      <c r="E120" s="155" t="s">
        <v>388</v>
      </c>
      <c r="F120" s="155" t="s">
        <v>410</v>
      </c>
      <c r="G120" s="66">
        <v>37.8</v>
      </c>
    </row>
    <row r="121" spans="1:7" ht="45">
      <c r="A121" s="67">
        <f t="shared" si="1"/>
        <v>105</v>
      </c>
      <c r="B121" s="154" t="s">
        <v>386</v>
      </c>
      <c r="C121" s="155" t="s">
        <v>351</v>
      </c>
      <c r="D121" s="155" t="s">
        <v>857</v>
      </c>
      <c r="E121" s="155" t="s">
        <v>388</v>
      </c>
      <c r="F121" s="155" t="s">
        <v>707</v>
      </c>
      <c r="G121" s="66">
        <v>37.8</v>
      </c>
    </row>
    <row r="122" spans="1:7" ht="22.5">
      <c r="A122" s="67">
        <f t="shared" si="1"/>
        <v>106</v>
      </c>
      <c r="B122" s="154" t="s">
        <v>709</v>
      </c>
      <c r="C122" s="155" t="s">
        <v>351</v>
      </c>
      <c r="D122" s="155" t="s">
        <v>857</v>
      </c>
      <c r="E122" s="155" t="s">
        <v>446</v>
      </c>
      <c r="F122" s="155"/>
      <c r="G122" s="66">
        <v>3547.7</v>
      </c>
    </row>
    <row r="123" spans="1:7" ht="78.75">
      <c r="A123" s="67">
        <f t="shared" si="1"/>
        <v>107</v>
      </c>
      <c r="B123" s="154" t="s">
        <v>447</v>
      </c>
      <c r="C123" s="155" t="s">
        <v>351</v>
      </c>
      <c r="D123" s="155" t="s">
        <v>857</v>
      </c>
      <c r="E123" s="155" t="s">
        <v>448</v>
      </c>
      <c r="F123" s="155"/>
      <c r="G123" s="66">
        <v>3547.7</v>
      </c>
    </row>
    <row r="124" spans="1:7" ht="56.25">
      <c r="A124" s="67">
        <f t="shared" si="1"/>
        <v>108</v>
      </c>
      <c r="B124" s="154" t="s">
        <v>591</v>
      </c>
      <c r="C124" s="155" t="s">
        <v>351</v>
      </c>
      <c r="D124" s="155" t="s">
        <v>857</v>
      </c>
      <c r="E124" s="155" t="s">
        <v>448</v>
      </c>
      <c r="F124" s="155" t="s">
        <v>592</v>
      </c>
      <c r="G124" s="66">
        <v>2772.9</v>
      </c>
    </row>
    <row r="125" spans="1:7" ht="22.5">
      <c r="A125" s="67">
        <f t="shared" si="1"/>
        <v>109</v>
      </c>
      <c r="B125" s="154" t="s">
        <v>354</v>
      </c>
      <c r="C125" s="155" t="s">
        <v>351</v>
      </c>
      <c r="D125" s="155" t="s">
        <v>857</v>
      </c>
      <c r="E125" s="155" t="s">
        <v>448</v>
      </c>
      <c r="F125" s="155" t="s">
        <v>312</v>
      </c>
      <c r="G125" s="66">
        <v>2772.9</v>
      </c>
    </row>
    <row r="126" spans="1:7" ht="22.5">
      <c r="A126" s="67">
        <f t="shared" si="1"/>
        <v>110</v>
      </c>
      <c r="B126" s="154" t="s">
        <v>759</v>
      </c>
      <c r="C126" s="155" t="s">
        <v>351</v>
      </c>
      <c r="D126" s="155" t="s">
        <v>857</v>
      </c>
      <c r="E126" s="155" t="s">
        <v>448</v>
      </c>
      <c r="F126" s="155" t="s">
        <v>355</v>
      </c>
      <c r="G126" s="66">
        <v>758.8</v>
      </c>
    </row>
    <row r="127" spans="1:7" ht="22.5">
      <c r="A127" s="67">
        <f t="shared" si="1"/>
        <v>111</v>
      </c>
      <c r="B127" s="154" t="s">
        <v>764</v>
      </c>
      <c r="C127" s="155" t="s">
        <v>351</v>
      </c>
      <c r="D127" s="155" t="s">
        <v>857</v>
      </c>
      <c r="E127" s="155" t="s">
        <v>448</v>
      </c>
      <c r="F127" s="155" t="s">
        <v>356</v>
      </c>
      <c r="G127" s="66">
        <v>758.8</v>
      </c>
    </row>
    <row r="128" spans="1:7" ht="11.25">
      <c r="A128" s="67">
        <f t="shared" si="1"/>
        <v>112</v>
      </c>
      <c r="B128" s="154" t="s">
        <v>229</v>
      </c>
      <c r="C128" s="155" t="s">
        <v>351</v>
      </c>
      <c r="D128" s="155" t="s">
        <v>857</v>
      </c>
      <c r="E128" s="155" t="s">
        <v>448</v>
      </c>
      <c r="F128" s="155" t="s">
        <v>230</v>
      </c>
      <c r="G128" s="66">
        <v>16</v>
      </c>
    </row>
    <row r="129" spans="1:7" ht="11.25">
      <c r="A129" s="67">
        <f t="shared" si="1"/>
        <v>113</v>
      </c>
      <c r="B129" s="154" t="s">
        <v>736</v>
      </c>
      <c r="C129" s="155" t="s">
        <v>351</v>
      </c>
      <c r="D129" s="155" t="s">
        <v>857</v>
      </c>
      <c r="E129" s="155" t="s">
        <v>448</v>
      </c>
      <c r="F129" s="155" t="s">
        <v>737</v>
      </c>
      <c r="G129" s="66">
        <v>16</v>
      </c>
    </row>
    <row r="130" spans="1:7" ht="11.25">
      <c r="A130" s="67">
        <f t="shared" si="1"/>
        <v>114</v>
      </c>
      <c r="B130" s="154" t="s">
        <v>743</v>
      </c>
      <c r="C130" s="155" t="s">
        <v>351</v>
      </c>
      <c r="D130" s="155" t="s">
        <v>744</v>
      </c>
      <c r="E130" s="155"/>
      <c r="F130" s="155"/>
      <c r="G130" s="66">
        <v>55.2</v>
      </c>
    </row>
    <row r="131" spans="1:7" ht="33.75">
      <c r="A131" s="67">
        <f t="shared" si="1"/>
        <v>115</v>
      </c>
      <c r="B131" s="154" t="s">
        <v>358</v>
      </c>
      <c r="C131" s="155" t="s">
        <v>351</v>
      </c>
      <c r="D131" s="155" t="s">
        <v>744</v>
      </c>
      <c r="E131" s="155" t="s">
        <v>105</v>
      </c>
      <c r="F131" s="155"/>
      <c r="G131" s="66">
        <v>55.2</v>
      </c>
    </row>
    <row r="132" spans="1:7" ht="33.75">
      <c r="A132" s="67">
        <f t="shared" si="1"/>
        <v>116</v>
      </c>
      <c r="B132" s="154" t="s">
        <v>359</v>
      </c>
      <c r="C132" s="155" t="s">
        <v>351</v>
      </c>
      <c r="D132" s="155" t="s">
        <v>744</v>
      </c>
      <c r="E132" s="155" t="s">
        <v>106</v>
      </c>
      <c r="F132" s="155"/>
      <c r="G132" s="66">
        <v>55.2</v>
      </c>
    </row>
    <row r="133" spans="1:7" ht="101.25">
      <c r="A133" s="67">
        <f t="shared" si="1"/>
        <v>117</v>
      </c>
      <c r="B133" s="154" t="s">
        <v>768</v>
      </c>
      <c r="C133" s="155" t="s">
        <v>351</v>
      </c>
      <c r="D133" s="155" t="s">
        <v>744</v>
      </c>
      <c r="E133" s="155" t="s">
        <v>449</v>
      </c>
      <c r="F133" s="155"/>
      <c r="G133" s="66">
        <v>55.2</v>
      </c>
    </row>
    <row r="134" spans="1:7" ht="22.5">
      <c r="A134" s="67">
        <f t="shared" si="1"/>
        <v>118</v>
      </c>
      <c r="B134" s="154" t="s">
        <v>759</v>
      </c>
      <c r="C134" s="155" t="s">
        <v>351</v>
      </c>
      <c r="D134" s="155" t="s">
        <v>744</v>
      </c>
      <c r="E134" s="155" t="s">
        <v>449</v>
      </c>
      <c r="F134" s="155" t="s">
        <v>355</v>
      </c>
      <c r="G134" s="66">
        <v>55.2</v>
      </c>
    </row>
    <row r="135" spans="1:7" ht="22.5">
      <c r="A135" s="67">
        <f t="shared" si="1"/>
        <v>119</v>
      </c>
      <c r="B135" s="154" t="s">
        <v>764</v>
      </c>
      <c r="C135" s="155" t="s">
        <v>351</v>
      </c>
      <c r="D135" s="155" t="s">
        <v>744</v>
      </c>
      <c r="E135" s="155" t="s">
        <v>449</v>
      </c>
      <c r="F135" s="155" t="s">
        <v>356</v>
      </c>
      <c r="G135" s="66">
        <v>55.2</v>
      </c>
    </row>
    <row r="136" spans="1:7" ht="11.25">
      <c r="A136" s="67">
        <f t="shared" si="1"/>
        <v>120</v>
      </c>
      <c r="B136" s="154" t="s">
        <v>858</v>
      </c>
      <c r="C136" s="155" t="s">
        <v>351</v>
      </c>
      <c r="D136" s="155" t="s">
        <v>859</v>
      </c>
      <c r="E136" s="155"/>
      <c r="F136" s="155"/>
      <c r="G136" s="66">
        <v>14748.9</v>
      </c>
    </row>
    <row r="137" spans="1:7" ht="22.5">
      <c r="A137" s="67">
        <f t="shared" si="1"/>
        <v>121</v>
      </c>
      <c r="B137" s="154" t="s">
        <v>413</v>
      </c>
      <c r="C137" s="155" t="s">
        <v>351</v>
      </c>
      <c r="D137" s="155" t="s">
        <v>859</v>
      </c>
      <c r="E137" s="155" t="s">
        <v>450</v>
      </c>
      <c r="F137" s="155"/>
      <c r="G137" s="66">
        <v>14748.9</v>
      </c>
    </row>
    <row r="138" spans="1:7" ht="11.25">
      <c r="A138" s="67">
        <f t="shared" si="1"/>
        <v>122</v>
      </c>
      <c r="B138" s="154" t="s">
        <v>593</v>
      </c>
      <c r="C138" s="155" t="s">
        <v>351</v>
      </c>
      <c r="D138" s="155" t="s">
        <v>859</v>
      </c>
      <c r="E138" s="155" t="s">
        <v>451</v>
      </c>
      <c r="F138" s="155"/>
      <c r="G138" s="66">
        <v>14748.9</v>
      </c>
    </row>
    <row r="139" spans="1:7" ht="90">
      <c r="A139" s="67">
        <f t="shared" si="1"/>
        <v>123</v>
      </c>
      <c r="B139" s="154" t="s">
        <v>414</v>
      </c>
      <c r="C139" s="155" t="s">
        <v>351</v>
      </c>
      <c r="D139" s="155" t="s">
        <v>859</v>
      </c>
      <c r="E139" s="155" t="s">
        <v>452</v>
      </c>
      <c r="F139" s="155"/>
      <c r="G139" s="66">
        <v>14748.9</v>
      </c>
    </row>
    <row r="140" spans="1:7" ht="11.25">
      <c r="A140" s="67">
        <f t="shared" si="1"/>
        <v>124</v>
      </c>
      <c r="B140" s="154" t="s">
        <v>409</v>
      </c>
      <c r="C140" s="155" t="s">
        <v>351</v>
      </c>
      <c r="D140" s="155" t="s">
        <v>859</v>
      </c>
      <c r="E140" s="155" t="s">
        <v>452</v>
      </c>
      <c r="F140" s="155" t="s">
        <v>410</v>
      </c>
      <c r="G140" s="66">
        <v>14748.9</v>
      </c>
    </row>
    <row r="141" spans="1:7" ht="45">
      <c r="A141" s="67">
        <f t="shared" si="1"/>
        <v>125</v>
      </c>
      <c r="B141" s="154" t="s">
        <v>386</v>
      </c>
      <c r="C141" s="155" t="s">
        <v>351</v>
      </c>
      <c r="D141" s="155" t="s">
        <v>859</v>
      </c>
      <c r="E141" s="155" t="s">
        <v>452</v>
      </c>
      <c r="F141" s="155" t="s">
        <v>707</v>
      </c>
      <c r="G141" s="66">
        <v>14748.9</v>
      </c>
    </row>
    <row r="142" spans="1:7" ht="11.25">
      <c r="A142" s="67">
        <f t="shared" si="1"/>
        <v>126</v>
      </c>
      <c r="B142" s="154" t="s">
        <v>324</v>
      </c>
      <c r="C142" s="155" t="s">
        <v>351</v>
      </c>
      <c r="D142" s="155" t="s">
        <v>321</v>
      </c>
      <c r="E142" s="155"/>
      <c r="F142" s="155"/>
      <c r="G142" s="66">
        <v>6405.9</v>
      </c>
    </row>
    <row r="143" spans="1:7" ht="22.5">
      <c r="A143" s="67">
        <f t="shared" si="1"/>
        <v>127</v>
      </c>
      <c r="B143" s="154" t="s">
        <v>415</v>
      </c>
      <c r="C143" s="155" t="s">
        <v>351</v>
      </c>
      <c r="D143" s="155" t="s">
        <v>321</v>
      </c>
      <c r="E143" s="155" t="s">
        <v>453</v>
      </c>
      <c r="F143" s="155"/>
      <c r="G143" s="66">
        <v>25</v>
      </c>
    </row>
    <row r="144" spans="1:7" ht="11.25">
      <c r="A144" s="67">
        <f t="shared" si="1"/>
        <v>128</v>
      </c>
      <c r="B144" s="154" t="s">
        <v>593</v>
      </c>
      <c r="C144" s="155" t="s">
        <v>351</v>
      </c>
      <c r="D144" s="155" t="s">
        <v>321</v>
      </c>
      <c r="E144" s="155" t="s">
        <v>454</v>
      </c>
      <c r="F144" s="155"/>
      <c r="G144" s="66">
        <v>25</v>
      </c>
    </row>
    <row r="145" spans="1:7" ht="45">
      <c r="A145" s="67">
        <f t="shared" si="1"/>
        <v>129</v>
      </c>
      <c r="B145" s="154" t="s">
        <v>455</v>
      </c>
      <c r="C145" s="155" t="s">
        <v>351</v>
      </c>
      <c r="D145" s="155" t="s">
        <v>321</v>
      </c>
      <c r="E145" s="155" t="s">
        <v>456</v>
      </c>
      <c r="F145" s="155"/>
      <c r="G145" s="66">
        <v>25</v>
      </c>
    </row>
    <row r="146" spans="1:7" ht="22.5">
      <c r="A146" s="67">
        <f t="shared" si="1"/>
        <v>130</v>
      </c>
      <c r="B146" s="154" t="s">
        <v>759</v>
      </c>
      <c r="C146" s="155" t="s">
        <v>351</v>
      </c>
      <c r="D146" s="155" t="s">
        <v>321</v>
      </c>
      <c r="E146" s="155" t="s">
        <v>456</v>
      </c>
      <c r="F146" s="155" t="s">
        <v>355</v>
      </c>
      <c r="G146" s="66">
        <v>25</v>
      </c>
    </row>
    <row r="147" spans="1:7" ht="22.5">
      <c r="A147" s="67">
        <f aca="true" t="shared" si="2" ref="A147:A210">A146+1</f>
        <v>131</v>
      </c>
      <c r="B147" s="154" t="s">
        <v>764</v>
      </c>
      <c r="C147" s="155" t="s">
        <v>351</v>
      </c>
      <c r="D147" s="155" t="s">
        <v>321</v>
      </c>
      <c r="E147" s="155" t="s">
        <v>456</v>
      </c>
      <c r="F147" s="155" t="s">
        <v>356</v>
      </c>
      <c r="G147" s="66">
        <v>25</v>
      </c>
    </row>
    <row r="148" spans="1:7" ht="33.75">
      <c r="A148" s="67">
        <f t="shared" si="2"/>
        <v>132</v>
      </c>
      <c r="B148" s="154" t="s">
        <v>769</v>
      </c>
      <c r="C148" s="155" t="s">
        <v>351</v>
      </c>
      <c r="D148" s="155" t="s">
        <v>321</v>
      </c>
      <c r="E148" s="155" t="s">
        <v>457</v>
      </c>
      <c r="F148" s="155"/>
      <c r="G148" s="66">
        <v>100</v>
      </c>
    </row>
    <row r="149" spans="1:7" ht="11.25">
      <c r="A149" s="67">
        <f t="shared" si="2"/>
        <v>133</v>
      </c>
      <c r="B149" s="154" t="s">
        <v>593</v>
      </c>
      <c r="C149" s="155" t="s">
        <v>351</v>
      </c>
      <c r="D149" s="155" t="s">
        <v>321</v>
      </c>
      <c r="E149" s="155" t="s">
        <v>458</v>
      </c>
      <c r="F149" s="155"/>
      <c r="G149" s="66">
        <v>100</v>
      </c>
    </row>
    <row r="150" spans="1:7" ht="78.75">
      <c r="A150" s="67">
        <f t="shared" si="2"/>
        <v>134</v>
      </c>
      <c r="B150" s="154" t="s">
        <v>605</v>
      </c>
      <c r="C150" s="155" t="s">
        <v>351</v>
      </c>
      <c r="D150" s="155" t="s">
        <v>321</v>
      </c>
      <c r="E150" s="155" t="s">
        <v>606</v>
      </c>
      <c r="F150" s="155"/>
      <c r="G150" s="66">
        <v>50</v>
      </c>
    </row>
    <row r="151" spans="1:7" ht="11.25">
      <c r="A151" s="67">
        <f t="shared" si="2"/>
        <v>135</v>
      </c>
      <c r="B151" s="154" t="s">
        <v>409</v>
      </c>
      <c r="C151" s="155" t="s">
        <v>351</v>
      </c>
      <c r="D151" s="155" t="s">
        <v>321</v>
      </c>
      <c r="E151" s="155" t="s">
        <v>606</v>
      </c>
      <c r="F151" s="155" t="s">
        <v>410</v>
      </c>
      <c r="G151" s="66">
        <v>50</v>
      </c>
    </row>
    <row r="152" spans="1:7" ht="45">
      <c r="A152" s="67">
        <f t="shared" si="2"/>
        <v>136</v>
      </c>
      <c r="B152" s="154" t="s">
        <v>386</v>
      </c>
      <c r="C152" s="155" t="s">
        <v>351</v>
      </c>
      <c r="D152" s="155" t="s">
        <v>321</v>
      </c>
      <c r="E152" s="155" t="s">
        <v>606</v>
      </c>
      <c r="F152" s="155" t="s">
        <v>707</v>
      </c>
      <c r="G152" s="66">
        <v>50</v>
      </c>
    </row>
    <row r="153" spans="1:7" ht="90">
      <c r="A153" s="67">
        <f t="shared" si="2"/>
        <v>137</v>
      </c>
      <c r="B153" s="154" t="s">
        <v>770</v>
      </c>
      <c r="C153" s="155" t="s">
        <v>351</v>
      </c>
      <c r="D153" s="155" t="s">
        <v>321</v>
      </c>
      <c r="E153" s="155" t="s">
        <v>459</v>
      </c>
      <c r="F153" s="155"/>
      <c r="G153" s="66">
        <v>50</v>
      </c>
    </row>
    <row r="154" spans="1:7" ht="11.25">
      <c r="A154" s="67">
        <f t="shared" si="2"/>
        <v>138</v>
      </c>
      <c r="B154" s="154" t="s">
        <v>409</v>
      </c>
      <c r="C154" s="155" t="s">
        <v>351</v>
      </c>
      <c r="D154" s="155" t="s">
        <v>321</v>
      </c>
      <c r="E154" s="155" t="s">
        <v>459</v>
      </c>
      <c r="F154" s="155" t="s">
        <v>410</v>
      </c>
      <c r="G154" s="66">
        <v>50</v>
      </c>
    </row>
    <row r="155" spans="1:7" ht="45">
      <c r="A155" s="67">
        <f t="shared" si="2"/>
        <v>139</v>
      </c>
      <c r="B155" s="154" t="s">
        <v>386</v>
      </c>
      <c r="C155" s="155" t="s">
        <v>351</v>
      </c>
      <c r="D155" s="155" t="s">
        <v>321</v>
      </c>
      <c r="E155" s="155" t="s">
        <v>459</v>
      </c>
      <c r="F155" s="155" t="s">
        <v>707</v>
      </c>
      <c r="G155" s="66">
        <v>50</v>
      </c>
    </row>
    <row r="156" spans="1:7" ht="22.5">
      <c r="A156" s="67">
        <f t="shared" si="2"/>
        <v>140</v>
      </c>
      <c r="B156" s="154" t="s">
        <v>705</v>
      </c>
      <c r="C156" s="155" t="s">
        <v>351</v>
      </c>
      <c r="D156" s="155" t="s">
        <v>321</v>
      </c>
      <c r="E156" s="155" t="s">
        <v>444</v>
      </c>
      <c r="F156" s="155"/>
      <c r="G156" s="66">
        <v>604.2</v>
      </c>
    </row>
    <row r="157" spans="1:7" ht="22.5">
      <c r="A157" s="67">
        <f t="shared" si="2"/>
        <v>141</v>
      </c>
      <c r="B157" s="154" t="s">
        <v>708</v>
      </c>
      <c r="C157" s="155" t="s">
        <v>351</v>
      </c>
      <c r="D157" s="155" t="s">
        <v>321</v>
      </c>
      <c r="E157" s="155" t="s">
        <v>460</v>
      </c>
      <c r="F157" s="155"/>
      <c r="G157" s="66">
        <v>604.2</v>
      </c>
    </row>
    <row r="158" spans="1:7" ht="78.75">
      <c r="A158" s="67">
        <f t="shared" si="2"/>
        <v>142</v>
      </c>
      <c r="B158" s="154" t="s">
        <v>223</v>
      </c>
      <c r="C158" s="155" t="s">
        <v>351</v>
      </c>
      <c r="D158" s="155" t="s">
        <v>321</v>
      </c>
      <c r="E158" s="155" t="s">
        <v>461</v>
      </c>
      <c r="F158" s="155"/>
      <c r="G158" s="66">
        <v>604.2</v>
      </c>
    </row>
    <row r="159" spans="1:7" ht="22.5">
      <c r="A159" s="67">
        <f t="shared" si="2"/>
        <v>143</v>
      </c>
      <c r="B159" s="154" t="s">
        <v>759</v>
      </c>
      <c r="C159" s="155" t="s">
        <v>351</v>
      </c>
      <c r="D159" s="155" t="s">
        <v>321</v>
      </c>
      <c r="E159" s="155" t="s">
        <v>461</v>
      </c>
      <c r="F159" s="155" t="s">
        <v>355</v>
      </c>
      <c r="G159" s="66">
        <v>604.2</v>
      </c>
    </row>
    <row r="160" spans="1:7" ht="22.5">
      <c r="A160" s="67">
        <f t="shared" si="2"/>
        <v>144</v>
      </c>
      <c r="B160" s="154" t="s">
        <v>764</v>
      </c>
      <c r="C160" s="155" t="s">
        <v>351</v>
      </c>
      <c r="D160" s="155" t="s">
        <v>321</v>
      </c>
      <c r="E160" s="155" t="s">
        <v>461</v>
      </c>
      <c r="F160" s="155" t="s">
        <v>356</v>
      </c>
      <c r="G160" s="66">
        <v>604.2</v>
      </c>
    </row>
    <row r="161" spans="1:7" ht="22.5">
      <c r="A161" s="67">
        <f t="shared" si="2"/>
        <v>145</v>
      </c>
      <c r="B161" s="154" t="s">
        <v>416</v>
      </c>
      <c r="C161" s="155" t="s">
        <v>351</v>
      </c>
      <c r="D161" s="155" t="s">
        <v>321</v>
      </c>
      <c r="E161" s="155" t="s">
        <v>462</v>
      </c>
      <c r="F161" s="155"/>
      <c r="G161" s="66">
        <v>5472.8</v>
      </c>
    </row>
    <row r="162" spans="1:7" ht="33.75">
      <c r="A162" s="67">
        <f t="shared" si="2"/>
        <v>146</v>
      </c>
      <c r="B162" s="154" t="s">
        <v>607</v>
      </c>
      <c r="C162" s="155" t="s">
        <v>351</v>
      </c>
      <c r="D162" s="155" t="s">
        <v>321</v>
      </c>
      <c r="E162" s="155" t="s">
        <v>608</v>
      </c>
      <c r="F162" s="155"/>
      <c r="G162" s="66">
        <v>5445.8</v>
      </c>
    </row>
    <row r="163" spans="1:7" ht="90">
      <c r="A163" s="67">
        <f t="shared" si="2"/>
        <v>147</v>
      </c>
      <c r="B163" s="154" t="s">
        <v>609</v>
      </c>
      <c r="C163" s="155" t="s">
        <v>351</v>
      </c>
      <c r="D163" s="155" t="s">
        <v>321</v>
      </c>
      <c r="E163" s="155" t="s">
        <v>610</v>
      </c>
      <c r="F163" s="155"/>
      <c r="G163" s="66">
        <v>4902.8</v>
      </c>
    </row>
    <row r="164" spans="1:7" ht="22.5">
      <c r="A164" s="67">
        <f t="shared" si="2"/>
        <v>148</v>
      </c>
      <c r="B164" s="154" t="s">
        <v>759</v>
      </c>
      <c r="C164" s="155" t="s">
        <v>351</v>
      </c>
      <c r="D164" s="155" t="s">
        <v>321</v>
      </c>
      <c r="E164" s="155" t="s">
        <v>610</v>
      </c>
      <c r="F164" s="155" t="s">
        <v>355</v>
      </c>
      <c r="G164" s="66">
        <v>4902.8</v>
      </c>
    </row>
    <row r="165" spans="1:7" ht="22.5">
      <c r="A165" s="67">
        <f t="shared" si="2"/>
        <v>149</v>
      </c>
      <c r="B165" s="154" t="s">
        <v>764</v>
      </c>
      <c r="C165" s="155" t="s">
        <v>351</v>
      </c>
      <c r="D165" s="155" t="s">
        <v>321</v>
      </c>
      <c r="E165" s="155" t="s">
        <v>610</v>
      </c>
      <c r="F165" s="155" t="s">
        <v>356</v>
      </c>
      <c r="G165" s="66">
        <v>4902.8</v>
      </c>
    </row>
    <row r="166" spans="1:7" ht="101.25">
      <c r="A166" s="67">
        <f t="shared" si="2"/>
        <v>150</v>
      </c>
      <c r="B166" s="154" t="s">
        <v>611</v>
      </c>
      <c r="C166" s="155" t="s">
        <v>351</v>
      </c>
      <c r="D166" s="155" t="s">
        <v>321</v>
      </c>
      <c r="E166" s="155" t="s">
        <v>612</v>
      </c>
      <c r="F166" s="155"/>
      <c r="G166" s="66">
        <v>543</v>
      </c>
    </row>
    <row r="167" spans="1:7" ht="22.5">
      <c r="A167" s="67">
        <f t="shared" si="2"/>
        <v>151</v>
      </c>
      <c r="B167" s="154" t="s">
        <v>759</v>
      </c>
      <c r="C167" s="155" t="s">
        <v>351</v>
      </c>
      <c r="D167" s="155" t="s">
        <v>321</v>
      </c>
      <c r="E167" s="155" t="s">
        <v>612</v>
      </c>
      <c r="F167" s="155" t="s">
        <v>355</v>
      </c>
      <c r="G167" s="66">
        <v>543</v>
      </c>
    </row>
    <row r="168" spans="1:7" ht="22.5">
      <c r="A168" s="67">
        <f t="shared" si="2"/>
        <v>152</v>
      </c>
      <c r="B168" s="154" t="s">
        <v>764</v>
      </c>
      <c r="C168" s="155" t="s">
        <v>351</v>
      </c>
      <c r="D168" s="155" t="s">
        <v>321</v>
      </c>
      <c r="E168" s="155" t="s">
        <v>612</v>
      </c>
      <c r="F168" s="155" t="s">
        <v>356</v>
      </c>
      <c r="G168" s="66">
        <v>543</v>
      </c>
    </row>
    <row r="169" spans="1:7" ht="11.25">
      <c r="A169" s="67">
        <f t="shared" si="2"/>
        <v>153</v>
      </c>
      <c r="B169" s="154" t="s">
        <v>593</v>
      </c>
      <c r="C169" s="155" t="s">
        <v>351</v>
      </c>
      <c r="D169" s="155" t="s">
        <v>321</v>
      </c>
      <c r="E169" s="155" t="s">
        <v>613</v>
      </c>
      <c r="F169" s="155"/>
      <c r="G169" s="66">
        <v>27</v>
      </c>
    </row>
    <row r="170" spans="1:7" ht="56.25">
      <c r="A170" s="67">
        <f t="shared" si="2"/>
        <v>154</v>
      </c>
      <c r="B170" s="154" t="s">
        <v>614</v>
      </c>
      <c r="C170" s="155" t="s">
        <v>351</v>
      </c>
      <c r="D170" s="155" t="s">
        <v>321</v>
      </c>
      <c r="E170" s="155" t="s">
        <v>615</v>
      </c>
      <c r="F170" s="155"/>
      <c r="G170" s="66">
        <v>27</v>
      </c>
    </row>
    <row r="171" spans="1:7" ht="22.5">
      <c r="A171" s="67">
        <f t="shared" si="2"/>
        <v>155</v>
      </c>
      <c r="B171" s="154" t="s">
        <v>759</v>
      </c>
      <c r="C171" s="155" t="s">
        <v>351</v>
      </c>
      <c r="D171" s="155" t="s">
        <v>321</v>
      </c>
      <c r="E171" s="155" t="s">
        <v>615</v>
      </c>
      <c r="F171" s="155" t="s">
        <v>355</v>
      </c>
      <c r="G171" s="66">
        <v>27</v>
      </c>
    </row>
    <row r="172" spans="1:7" ht="22.5">
      <c r="A172" s="67">
        <f t="shared" si="2"/>
        <v>156</v>
      </c>
      <c r="B172" s="154" t="s">
        <v>764</v>
      </c>
      <c r="C172" s="155" t="s">
        <v>351</v>
      </c>
      <c r="D172" s="155" t="s">
        <v>321</v>
      </c>
      <c r="E172" s="155" t="s">
        <v>615</v>
      </c>
      <c r="F172" s="155" t="s">
        <v>356</v>
      </c>
      <c r="G172" s="66">
        <v>27</v>
      </c>
    </row>
    <row r="173" spans="1:7" ht="33.75">
      <c r="A173" s="67">
        <f t="shared" si="2"/>
        <v>157</v>
      </c>
      <c r="B173" s="154" t="s">
        <v>259</v>
      </c>
      <c r="C173" s="155" t="s">
        <v>351</v>
      </c>
      <c r="D173" s="155" t="s">
        <v>321</v>
      </c>
      <c r="E173" s="155" t="s">
        <v>463</v>
      </c>
      <c r="F173" s="155"/>
      <c r="G173" s="66">
        <v>203.9</v>
      </c>
    </row>
    <row r="174" spans="1:7" ht="11.25">
      <c r="A174" s="67">
        <f t="shared" si="2"/>
        <v>158</v>
      </c>
      <c r="B174" s="154" t="s">
        <v>593</v>
      </c>
      <c r="C174" s="155" t="s">
        <v>351</v>
      </c>
      <c r="D174" s="155" t="s">
        <v>321</v>
      </c>
      <c r="E174" s="155" t="s">
        <v>464</v>
      </c>
      <c r="F174" s="155"/>
      <c r="G174" s="66">
        <v>203.9</v>
      </c>
    </row>
    <row r="175" spans="1:7" ht="56.25">
      <c r="A175" s="67">
        <f t="shared" si="2"/>
        <v>159</v>
      </c>
      <c r="B175" s="154" t="s">
        <v>465</v>
      </c>
      <c r="C175" s="155" t="s">
        <v>351</v>
      </c>
      <c r="D175" s="155" t="s">
        <v>321</v>
      </c>
      <c r="E175" s="155" t="s">
        <v>466</v>
      </c>
      <c r="F175" s="155"/>
      <c r="G175" s="66">
        <v>203.9</v>
      </c>
    </row>
    <row r="176" spans="1:7" ht="22.5">
      <c r="A176" s="67">
        <f t="shared" si="2"/>
        <v>160</v>
      </c>
      <c r="B176" s="154" t="s">
        <v>759</v>
      </c>
      <c r="C176" s="155" t="s">
        <v>351</v>
      </c>
      <c r="D176" s="155" t="s">
        <v>321</v>
      </c>
      <c r="E176" s="155" t="s">
        <v>466</v>
      </c>
      <c r="F176" s="155" t="s">
        <v>355</v>
      </c>
      <c r="G176" s="66">
        <v>203.9</v>
      </c>
    </row>
    <row r="177" spans="1:7" ht="22.5">
      <c r="A177" s="67">
        <f t="shared" si="2"/>
        <v>161</v>
      </c>
      <c r="B177" s="154" t="s">
        <v>764</v>
      </c>
      <c r="C177" s="155" t="s">
        <v>351</v>
      </c>
      <c r="D177" s="155" t="s">
        <v>321</v>
      </c>
      <c r="E177" s="155" t="s">
        <v>466</v>
      </c>
      <c r="F177" s="155" t="s">
        <v>356</v>
      </c>
      <c r="G177" s="66">
        <v>203.9</v>
      </c>
    </row>
    <row r="178" spans="1:7" ht="11.25">
      <c r="A178" s="67">
        <f t="shared" si="2"/>
        <v>162</v>
      </c>
      <c r="B178" s="154" t="s">
        <v>260</v>
      </c>
      <c r="C178" s="155" t="s">
        <v>351</v>
      </c>
      <c r="D178" s="155" t="s">
        <v>860</v>
      </c>
      <c r="E178" s="155"/>
      <c r="F178" s="155"/>
      <c r="G178" s="66">
        <v>25458</v>
      </c>
    </row>
    <row r="179" spans="1:7" ht="11.25">
      <c r="A179" s="67">
        <f t="shared" si="2"/>
        <v>163</v>
      </c>
      <c r="B179" s="154" t="s">
        <v>325</v>
      </c>
      <c r="C179" s="155" t="s">
        <v>351</v>
      </c>
      <c r="D179" s="155" t="s">
        <v>326</v>
      </c>
      <c r="E179" s="155"/>
      <c r="F179" s="155"/>
      <c r="G179" s="66">
        <v>517</v>
      </c>
    </row>
    <row r="180" spans="1:7" ht="33.75">
      <c r="A180" s="67">
        <f t="shared" si="2"/>
        <v>164</v>
      </c>
      <c r="B180" s="154" t="s">
        <v>262</v>
      </c>
      <c r="C180" s="155" t="s">
        <v>351</v>
      </c>
      <c r="D180" s="155" t="s">
        <v>326</v>
      </c>
      <c r="E180" s="155" t="s">
        <v>467</v>
      </c>
      <c r="F180" s="155"/>
      <c r="G180" s="66">
        <v>508</v>
      </c>
    </row>
    <row r="181" spans="1:7" ht="11.25">
      <c r="A181" s="67">
        <f t="shared" si="2"/>
        <v>165</v>
      </c>
      <c r="B181" s="154" t="s">
        <v>593</v>
      </c>
      <c r="C181" s="155" t="s">
        <v>351</v>
      </c>
      <c r="D181" s="155" t="s">
        <v>326</v>
      </c>
      <c r="E181" s="155" t="s">
        <v>468</v>
      </c>
      <c r="F181" s="155"/>
      <c r="G181" s="66">
        <v>508</v>
      </c>
    </row>
    <row r="182" spans="1:7" ht="67.5">
      <c r="A182" s="67">
        <f t="shared" si="2"/>
        <v>166</v>
      </c>
      <c r="B182" s="154" t="s">
        <v>469</v>
      </c>
      <c r="C182" s="155" t="s">
        <v>351</v>
      </c>
      <c r="D182" s="155" t="s">
        <v>326</v>
      </c>
      <c r="E182" s="155" t="s">
        <v>470</v>
      </c>
      <c r="F182" s="155"/>
      <c r="G182" s="66">
        <v>478</v>
      </c>
    </row>
    <row r="183" spans="1:7" ht="22.5">
      <c r="A183" s="67">
        <f t="shared" si="2"/>
        <v>167</v>
      </c>
      <c r="B183" s="154" t="s">
        <v>759</v>
      </c>
      <c r="C183" s="155" t="s">
        <v>351</v>
      </c>
      <c r="D183" s="155" t="s">
        <v>326</v>
      </c>
      <c r="E183" s="155" t="s">
        <v>470</v>
      </c>
      <c r="F183" s="155" t="s">
        <v>355</v>
      </c>
      <c r="G183" s="66">
        <v>478</v>
      </c>
    </row>
    <row r="184" spans="1:7" ht="22.5">
      <c r="A184" s="67">
        <f t="shared" si="2"/>
        <v>168</v>
      </c>
      <c r="B184" s="154" t="s">
        <v>764</v>
      </c>
      <c r="C184" s="155" t="s">
        <v>351</v>
      </c>
      <c r="D184" s="155" t="s">
        <v>326</v>
      </c>
      <c r="E184" s="155" t="s">
        <v>470</v>
      </c>
      <c r="F184" s="155" t="s">
        <v>356</v>
      </c>
      <c r="G184" s="66">
        <v>478</v>
      </c>
    </row>
    <row r="185" spans="1:7" ht="67.5">
      <c r="A185" s="67">
        <f t="shared" si="2"/>
        <v>169</v>
      </c>
      <c r="B185" s="154" t="s">
        <v>471</v>
      </c>
      <c r="C185" s="155" t="s">
        <v>351</v>
      </c>
      <c r="D185" s="155" t="s">
        <v>326</v>
      </c>
      <c r="E185" s="155" t="s">
        <v>472</v>
      </c>
      <c r="F185" s="155"/>
      <c r="G185" s="66">
        <v>30</v>
      </c>
    </row>
    <row r="186" spans="1:7" ht="22.5">
      <c r="A186" s="67">
        <f t="shared" si="2"/>
        <v>170</v>
      </c>
      <c r="B186" s="154" t="s">
        <v>759</v>
      </c>
      <c r="C186" s="155" t="s">
        <v>351</v>
      </c>
      <c r="D186" s="155" t="s">
        <v>326</v>
      </c>
      <c r="E186" s="155" t="s">
        <v>472</v>
      </c>
      <c r="F186" s="155" t="s">
        <v>355</v>
      </c>
      <c r="G186" s="66">
        <v>30</v>
      </c>
    </row>
    <row r="187" spans="1:7" ht="22.5">
      <c r="A187" s="67">
        <f t="shared" si="2"/>
        <v>171</v>
      </c>
      <c r="B187" s="154" t="s">
        <v>764</v>
      </c>
      <c r="C187" s="155" t="s">
        <v>351</v>
      </c>
      <c r="D187" s="155" t="s">
        <v>326</v>
      </c>
      <c r="E187" s="155" t="s">
        <v>472</v>
      </c>
      <c r="F187" s="155" t="s">
        <v>356</v>
      </c>
      <c r="G187" s="66">
        <v>30</v>
      </c>
    </row>
    <row r="188" spans="1:7" ht="22.5">
      <c r="A188" s="67">
        <f t="shared" si="2"/>
        <v>172</v>
      </c>
      <c r="B188" s="154" t="s">
        <v>416</v>
      </c>
      <c r="C188" s="155" t="s">
        <v>351</v>
      </c>
      <c r="D188" s="155" t="s">
        <v>326</v>
      </c>
      <c r="E188" s="155" t="s">
        <v>462</v>
      </c>
      <c r="F188" s="155"/>
      <c r="G188" s="66">
        <v>9</v>
      </c>
    </row>
    <row r="189" spans="1:7" ht="33.75">
      <c r="A189" s="67">
        <f t="shared" si="2"/>
        <v>173</v>
      </c>
      <c r="B189" s="154" t="s">
        <v>261</v>
      </c>
      <c r="C189" s="155" t="s">
        <v>351</v>
      </c>
      <c r="D189" s="155" t="s">
        <v>326</v>
      </c>
      <c r="E189" s="155" t="s">
        <v>473</v>
      </c>
      <c r="F189" s="155"/>
      <c r="G189" s="66">
        <v>9</v>
      </c>
    </row>
    <row r="190" spans="1:7" ht="67.5">
      <c r="A190" s="67">
        <f t="shared" si="2"/>
        <v>174</v>
      </c>
      <c r="B190" s="154" t="s">
        <v>616</v>
      </c>
      <c r="C190" s="155" t="s">
        <v>351</v>
      </c>
      <c r="D190" s="155" t="s">
        <v>326</v>
      </c>
      <c r="E190" s="155" t="s">
        <v>617</v>
      </c>
      <c r="F190" s="155"/>
      <c r="G190" s="66">
        <v>9</v>
      </c>
    </row>
    <row r="191" spans="1:7" ht="22.5">
      <c r="A191" s="67">
        <f t="shared" si="2"/>
        <v>175</v>
      </c>
      <c r="B191" s="154" t="s">
        <v>759</v>
      </c>
      <c r="C191" s="155" t="s">
        <v>351</v>
      </c>
      <c r="D191" s="155" t="s">
        <v>326</v>
      </c>
      <c r="E191" s="155" t="s">
        <v>617</v>
      </c>
      <c r="F191" s="155" t="s">
        <v>355</v>
      </c>
      <c r="G191" s="66">
        <v>9</v>
      </c>
    </row>
    <row r="192" spans="1:7" ht="22.5">
      <c r="A192" s="67">
        <f t="shared" si="2"/>
        <v>176</v>
      </c>
      <c r="B192" s="154" t="s">
        <v>764</v>
      </c>
      <c r="C192" s="155" t="s">
        <v>351</v>
      </c>
      <c r="D192" s="155" t="s">
        <v>326</v>
      </c>
      <c r="E192" s="155" t="s">
        <v>617</v>
      </c>
      <c r="F192" s="155" t="s">
        <v>356</v>
      </c>
      <c r="G192" s="66">
        <v>9</v>
      </c>
    </row>
    <row r="193" spans="1:7" ht="11.25">
      <c r="A193" s="67">
        <f t="shared" si="2"/>
        <v>177</v>
      </c>
      <c r="B193" s="154" t="s">
        <v>861</v>
      </c>
      <c r="C193" s="155" t="s">
        <v>351</v>
      </c>
      <c r="D193" s="155" t="s">
        <v>862</v>
      </c>
      <c r="E193" s="155"/>
      <c r="F193" s="155"/>
      <c r="G193" s="66">
        <v>20754.9</v>
      </c>
    </row>
    <row r="194" spans="1:7" ht="33.75">
      <c r="A194" s="67">
        <f t="shared" si="2"/>
        <v>178</v>
      </c>
      <c r="B194" s="154" t="s">
        <v>262</v>
      </c>
      <c r="C194" s="155" t="s">
        <v>351</v>
      </c>
      <c r="D194" s="155" t="s">
        <v>862</v>
      </c>
      <c r="E194" s="155" t="s">
        <v>467</v>
      </c>
      <c r="F194" s="155"/>
      <c r="G194" s="66">
        <v>20754.9</v>
      </c>
    </row>
    <row r="195" spans="1:7" ht="22.5">
      <c r="A195" s="67">
        <f t="shared" si="2"/>
        <v>179</v>
      </c>
      <c r="B195" s="154" t="s">
        <v>263</v>
      </c>
      <c r="C195" s="155" t="s">
        <v>351</v>
      </c>
      <c r="D195" s="155" t="s">
        <v>862</v>
      </c>
      <c r="E195" s="155" t="s">
        <v>474</v>
      </c>
      <c r="F195" s="155"/>
      <c r="G195" s="66">
        <v>12760</v>
      </c>
    </row>
    <row r="196" spans="1:7" ht="157.5">
      <c r="A196" s="67">
        <f t="shared" si="2"/>
        <v>180</v>
      </c>
      <c r="B196" s="154" t="s">
        <v>618</v>
      </c>
      <c r="C196" s="155" t="s">
        <v>351</v>
      </c>
      <c r="D196" s="155" t="s">
        <v>862</v>
      </c>
      <c r="E196" s="155" t="s">
        <v>619</v>
      </c>
      <c r="F196" s="155"/>
      <c r="G196" s="66">
        <v>11100</v>
      </c>
    </row>
    <row r="197" spans="1:7" ht="22.5">
      <c r="A197" s="67">
        <f t="shared" si="2"/>
        <v>181</v>
      </c>
      <c r="B197" s="154" t="s">
        <v>759</v>
      </c>
      <c r="C197" s="155" t="s">
        <v>351</v>
      </c>
      <c r="D197" s="155" t="s">
        <v>862</v>
      </c>
      <c r="E197" s="155" t="s">
        <v>619</v>
      </c>
      <c r="F197" s="155" t="s">
        <v>355</v>
      </c>
      <c r="G197" s="66">
        <v>11100</v>
      </c>
    </row>
    <row r="198" spans="1:7" ht="22.5">
      <c r="A198" s="67">
        <f t="shared" si="2"/>
        <v>182</v>
      </c>
      <c r="B198" s="154" t="s">
        <v>764</v>
      </c>
      <c r="C198" s="155" t="s">
        <v>351</v>
      </c>
      <c r="D198" s="155" t="s">
        <v>862</v>
      </c>
      <c r="E198" s="155" t="s">
        <v>619</v>
      </c>
      <c r="F198" s="155" t="s">
        <v>356</v>
      </c>
      <c r="G198" s="66">
        <v>11100</v>
      </c>
    </row>
    <row r="199" spans="1:7" ht="90">
      <c r="A199" s="67">
        <f t="shared" si="2"/>
        <v>183</v>
      </c>
      <c r="B199" s="154" t="s">
        <v>266</v>
      </c>
      <c r="C199" s="155" t="s">
        <v>351</v>
      </c>
      <c r="D199" s="155" t="s">
        <v>862</v>
      </c>
      <c r="E199" s="155" t="s">
        <v>475</v>
      </c>
      <c r="F199" s="155"/>
      <c r="G199" s="66">
        <v>924</v>
      </c>
    </row>
    <row r="200" spans="1:7" ht="22.5">
      <c r="A200" s="67">
        <f t="shared" si="2"/>
        <v>184</v>
      </c>
      <c r="B200" s="154" t="s">
        <v>759</v>
      </c>
      <c r="C200" s="155" t="s">
        <v>351</v>
      </c>
      <c r="D200" s="155" t="s">
        <v>862</v>
      </c>
      <c r="E200" s="155" t="s">
        <v>475</v>
      </c>
      <c r="F200" s="155" t="s">
        <v>355</v>
      </c>
      <c r="G200" s="66">
        <v>425</v>
      </c>
    </row>
    <row r="201" spans="1:7" ht="22.5">
      <c r="A201" s="67">
        <f t="shared" si="2"/>
        <v>185</v>
      </c>
      <c r="B201" s="154" t="s">
        <v>764</v>
      </c>
      <c r="C201" s="155" t="s">
        <v>351</v>
      </c>
      <c r="D201" s="155" t="s">
        <v>862</v>
      </c>
      <c r="E201" s="155" t="s">
        <v>475</v>
      </c>
      <c r="F201" s="155" t="s">
        <v>356</v>
      </c>
      <c r="G201" s="66">
        <v>425</v>
      </c>
    </row>
    <row r="202" spans="1:7" ht="22.5">
      <c r="A202" s="67">
        <f t="shared" si="2"/>
        <v>186</v>
      </c>
      <c r="B202" s="154" t="s">
        <v>760</v>
      </c>
      <c r="C202" s="155" t="s">
        <v>351</v>
      </c>
      <c r="D202" s="155" t="s">
        <v>862</v>
      </c>
      <c r="E202" s="155" t="s">
        <v>475</v>
      </c>
      <c r="F202" s="155" t="s">
        <v>159</v>
      </c>
      <c r="G202" s="66">
        <v>499</v>
      </c>
    </row>
    <row r="203" spans="1:7" ht="11.25">
      <c r="A203" s="67">
        <f t="shared" si="2"/>
        <v>187</v>
      </c>
      <c r="B203" s="154" t="s">
        <v>160</v>
      </c>
      <c r="C203" s="155" t="s">
        <v>351</v>
      </c>
      <c r="D203" s="155" t="s">
        <v>862</v>
      </c>
      <c r="E203" s="155" t="s">
        <v>475</v>
      </c>
      <c r="F203" s="155" t="s">
        <v>161</v>
      </c>
      <c r="G203" s="66">
        <v>499</v>
      </c>
    </row>
    <row r="204" spans="1:7" ht="78.75">
      <c r="A204" s="67">
        <f t="shared" si="2"/>
        <v>188</v>
      </c>
      <c r="B204" s="154" t="s">
        <v>267</v>
      </c>
      <c r="C204" s="155" t="s">
        <v>351</v>
      </c>
      <c r="D204" s="155" t="s">
        <v>862</v>
      </c>
      <c r="E204" s="155" t="s">
        <v>476</v>
      </c>
      <c r="F204" s="155"/>
      <c r="G204" s="66">
        <v>625</v>
      </c>
    </row>
    <row r="205" spans="1:7" ht="22.5">
      <c r="A205" s="67">
        <f t="shared" si="2"/>
        <v>189</v>
      </c>
      <c r="B205" s="154" t="s">
        <v>759</v>
      </c>
      <c r="C205" s="155" t="s">
        <v>351</v>
      </c>
      <c r="D205" s="155" t="s">
        <v>862</v>
      </c>
      <c r="E205" s="155" t="s">
        <v>476</v>
      </c>
      <c r="F205" s="155" t="s">
        <v>355</v>
      </c>
      <c r="G205" s="66">
        <v>625</v>
      </c>
    </row>
    <row r="206" spans="1:7" ht="22.5">
      <c r="A206" s="67">
        <f t="shared" si="2"/>
        <v>190</v>
      </c>
      <c r="B206" s="154" t="s">
        <v>764</v>
      </c>
      <c r="C206" s="155" t="s">
        <v>351</v>
      </c>
      <c r="D206" s="155" t="s">
        <v>862</v>
      </c>
      <c r="E206" s="155" t="s">
        <v>476</v>
      </c>
      <c r="F206" s="155" t="s">
        <v>356</v>
      </c>
      <c r="G206" s="66">
        <v>625</v>
      </c>
    </row>
    <row r="207" spans="1:7" ht="180">
      <c r="A207" s="67">
        <f t="shared" si="2"/>
        <v>191</v>
      </c>
      <c r="B207" s="154" t="s">
        <v>620</v>
      </c>
      <c r="C207" s="155" t="s">
        <v>351</v>
      </c>
      <c r="D207" s="155" t="s">
        <v>862</v>
      </c>
      <c r="E207" s="155" t="s">
        <v>621</v>
      </c>
      <c r="F207" s="155"/>
      <c r="G207" s="66">
        <v>111</v>
      </c>
    </row>
    <row r="208" spans="1:7" ht="22.5">
      <c r="A208" s="67">
        <f t="shared" si="2"/>
        <v>192</v>
      </c>
      <c r="B208" s="154" t="s">
        <v>759</v>
      </c>
      <c r="C208" s="155" t="s">
        <v>351</v>
      </c>
      <c r="D208" s="155" t="s">
        <v>862</v>
      </c>
      <c r="E208" s="155" t="s">
        <v>621</v>
      </c>
      <c r="F208" s="155" t="s">
        <v>355</v>
      </c>
      <c r="G208" s="66">
        <v>111</v>
      </c>
    </row>
    <row r="209" spans="1:7" ht="22.5">
      <c r="A209" s="67">
        <f t="shared" si="2"/>
        <v>193</v>
      </c>
      <c r="B209" s="154" t="s">
        <v>764</v>
      </c>
      <c r="C209" s="155" t="s">
        <v>351</v>
      </c>
      <c r="D209" s="155" t="s">
        <v>862</v>
      </c>
      <c r="E209" s="155" t="s">
        <v>621</v>
      </c>
      <c r="F209" s="155" t="s">
        <v>356</v>
      </c>
      <c r="G209" s="66">
        <v>111</v>
      </c>
    </row>
    <row r="210" spans="1:7" ht="11.25">
      <c r="A210" s="67">
        <f t="shared" si="2"/>
        <v>194</v>
      </c>
      <c r="B210" s="154" t="s">
        <v>593</v>
      </c>
      <c r="C210" s="155" t="s">
        <v>351</v>
      </c>
      <c r="D210" s="155" t="s">
        <v>862</v>
      </c>
      <c r="E210" s="155" t="s">
        <v>468</v>
      </c>
      <c r="F210" s="155"/>
      <c r="G210" s="66">
        <v>7994.9</v>
      </c>
    </row>
    <row r="211" spans="1:7" ht="67.5">
      <c r="A211" s="67">
        <f aca="true" t="shared" si="3" ref="A211:A274">A210+1</f>
        <v>195</v>
      </c>
      <c r="B211" s="154" t="s">
        <v>417</v>
      </c>
      <c r="C211" s="155" t="s">
        <v>351</v>
      </c>
      <c r="D211" s="155" t="s">
        <v>862</v>
      </c>
      <c r="E211" s="155" t="s">
        <v>477</v>
      </c>
      <c r="F211" s="155"/>
      <c r="G211" s="66">
        <v>7994.9</v>
      </c>
    </row>
    <row r="212" spans="1:7" ht="11.25">
      <c r="A212" s="67">
        <f t="shared" si="3"/>
        <v>196</v>
      </c>
      <c r="B212" s="154" t="s">
        <v>409</v>
      </c>
      <c r="C212" s="155" t="s">
        <v>351</v>
      </c>
      <c r="D212" s="155" t="s">
        <v>862</v>
      </c>
      <c r="E212" s="155" t="s">
        <v>477</v>
      </c>
      <c r="F212" s="155" t="s">
        <v>410</v>
      </c>
      <c r="G212" s="66">
        <v>7994.9</v>
      </c>
    </row>
    <row r="213" spans="1:7" ht="45">
      <c r="A213" s="67">
        <f t="shared" si="3"/>
        <v>197</v>
      </c>
      <c r="B213" s="154" t="s">
        <v>386</v>
      </c>
      <c r="C213" s="155" t="s">
        <v>351</v>
      </c>
      <c r="D213" s="155" t="s">
        <v>862</v>
      </c>
      <c r="E213" s="155" t="s">
        <v>477</v>
      </c>
      <c r="F213" s="155" t="s">
        <v>707</v>
      </c>
      <c r="G213" s="66">
        <v>7994.9</v>
      </c>
    </row>
    <row r="214" spans="1:7" ht="11.25">
      <c r="A214" s="67">
        <f t="shared" si="3"/>
        <v>198</v>
      </c>
      <c r="B214" s="154" t="s">
        <v>348</v>
      </c>
      <c r="C214" s="155" t="s">
        <v>351</v>
      </c>
      <c r="D214" s="155" t="s">
        <v>349</v>
      </c>
      <c r="E214" s="155"/>
      <c r="F214" s="155"/>
      <c r="G214" s="66">
        <v>770</v>
      </c>
    </row>
    <row r="215" spans="1:7" ht="22.5">
      <c r="A215" s="67">
        <f t="shared" si="3"/>
        <v>199</v>
      </c>
      <c r="B215" s="154" t="s">
        <v>360</v>
      </c>
      <c r="C215" s="155" t="s">
        <v>351</v>
      </c>
      <c r="D215" s="155" t="s">
        <v>349</v>
      </c>
      <c r="E215" s="155" t="s">
        <v>101</v>
      </c>
      <c r="F215" s="155"/>
      <c r="G215" s="66">
        <v>770</v>
      </c>
    </row>
    <row r="216" spans="1:7" ht="22.5">
      <c r="A216" s="67">
        <f t="shared" si="3"/>
        <v>200</v>
      </c>
      <c r="B216" s="154" t="s">
        <v>361</v>
      </c>
      <c r="C216" s="155" t="s">
        <v>351</v>
      </c>
      <c r="D216" s="155" t="s">
        <v>349</v>
      </c>
      <c r="E216" s="155" t="s">
        <v>102</v>
      </c>
      <c r="F216" s="155"/>
      <c r="G216" s="66">
        <v>770</v>
      </c>
    </row>
    <row r="217" spans="1:7" ht="33.75">
      <c r="A217" s="67">
        <f t="shared" si="3"/>
        <v>201</v>
      </c>
      <c r="B217" s="154" t="s">
        <v>622</v>
      </c>
      <c r="C217" s="155" t="s">
        <v>351</v>
      </c>
      <c r="D217" s="155" t="s">
        <v>349</v>
      </c>
      <c r="E217" s="155" t="s">
        <v>623</v>
      </c>
      <c r="F217" s="155"/>
      <c r="G217" s="66">
        <v>770</v>
      </c>
    </row>
    <row r="218" spans="1:7" ht="22.5">
      <c r="A218" s="67">
        <f t="shared" si="3"/>
        <v>202</v>
      </c>
      <c r="B218" s="154" t="s">
        <v>759</v>
      </c>
      <c r="C218" s="155" t="s">
        <v>351</v>
      </c>
      <c r="D218" s="155" t="s">
        <v>349</v>
      </c>
      <c r="E218" s="155" t="s">
        <v>623</v>
      </c>
      <c r="F218" s="155" t="s">
        <v>355</v>
      </c>
      <c r="G218" s="66">
        <v>770</v>
      </c>
    </row>
    <row r="219" spans="1:7" ht="22.5">
      <c r="A219" s="67">
        <f t="shared" si="3"/>
        <v>203</v>
      </c>
      <c r="B219" s="154" t="s">
        <v>764</v>
      </c>
      <c r="C219" s="155" t="s">
        <v>351</v>
      </c>
      <c r="D219" s="155" t="s">
        <v>349</v>
      </c>
      <c r="E219" s="155" t="s">
        <v>623</v>
      </c>
      <c r="F219" s="155" t="s">
        <v>356</v>
      </c>
      <c r="G219" s="66">
        <v>770</v>
      </c>
    </row>
    <row r="220" spans="1:7" ht="22.5">
      <c r="A220" s="67">
        <f t="shared" si="3"/>
        <v>204</v>
      </c>
      <c r="B220" s="154" t="s">
        <v>863</v>
      </c>
      <c r="C220" s="155" t="s">
        <v>351</v>
      </c>
      <c r="D220" s="155" t="s">
        <v>864</v>
      </c>
      <c r="E220" s="155"/>
      <c r="F220" s="155"/>
      <c r="G220" s="66">
        <v>3416.1</v>
      </c>
    </row>
    <row r="221" spans="1:7" ht="33.75">
      <c r="A221" s="67">
        <f t="shared" si="3"/>
        <v>205</v>
      </c>
      <c r="B221" s="154" t="s">
        <v>262</v>
      </c>
      <c r="C221" s="155" t="s">
        <v>351</v>
      </c>
      <c r="D221" s="155" t="s">
        <v>864</v>
      </c>
      <c r="E221" s="155" t="s">
        <v>467</v>
      </c>
      <c r="F221" s="155"/>
      <c r="G221" s="66">
        <v>3416.1</v>
      </c>
    </row>
    <row r="222" spans="1:7" ht="22.5">
      <c r="A222" s="67">
        <f t="shared" si="3"/>
        <v>206</v>
      </c>
      <c r="B222" s="154" t="s">
        <v>569</v>
      </c>
      <c r="C222" s="155" t="s">
        <v>351</v>
      </c>
      <c r="D222" s="155" t="s">
        <v>864</v>
      </c>
      <c r="E222" s="155" t="s">
        <v>478</v>
      </c>
      <c r="F222" s="155"/>
      <c r="G222" s="66">
        <v>3416.1</v>
      </c>
    </row>
    <row r="223" spans="1:7" ht="78.75">
      <c r="A223" s="67">
        <f t="shared" si="3"/>
        <v>207</v>
      </c>
      <c r="B223" s="154" t="s">
        <v>418</v>
      </c>
      <c r="C223" s="155" t="s">
        <v>351</v>
      </c>
      <c r="D223" s="155" t="s">
        <v>864</v>
      </c>
      <c r="E223" s="155" t="s">
        <v>479</v>
      </c>
      <c r="F223" s="155"/>
      <c r="G223" s="66">
        <v>3416.1</v>
      </c>
    </row>
    <row r="224" spans="1:7" ht="56.25">
      <c r="A224" s="67">
        <f t="shared" si="3"/>
        <v>208</v>
      </c>
      <c r="B224" s="154" t="s">
        <v>591</v>
      </c>
      <c r="C224" s="155" t="s">
        <v>351</v>
      </c>
      <c r="D224" s="155" t="s">
        <v>864</v>
      </c>
      <c r="E224" s="155" t="s">
        <v>479</v>
      </c>
      <c r="F224" s="155" t="s">
        <v>592</v>
      </c>
      <c r="G224" s="66">
        <v>2858.3</v>
      </c>
    </row>
    <row r="225" spans="1:7" ht="11.25">
      <c r="A225" s="67">
        <f t="shared" si="3"/>
        <v>209</v>
      </c>
      <c r="B225" s="154" t="s">
        <v>761</v>
      </c>
      <c r="C225" s="155" t="s">
        <v>351</v>
      </c>
      <c r="D225" s="155" t="s">
        <v>864</v>
      </c>
      <c r="E225" s="155" t="s">
        <v>479</v>
      </c>
      <c r="F225" s="155" t="s">
        <v>782</v>
      </c>
      <c r="G225" s="66">
        <v>2858.3</v>
      </c>
    </row>
    <row r="226" spans="1:7" ht="22.5">
      <c r="A226" s="67">
        <f t="shared" si="3"/>
        <v>210</v>
      </c>
      <c r="B226" s="154" t="s">
        <v>759</v>
      </c>
      <c r="C226" s="155" t="s">
        <v>351</v>
      </c>
      <c r="D226" s="155" t="s">
        <v>864</v>
      </c>
      <c r="E226" s="155" t="s">
        <v>479</v>
      </c>
      <c r="F226" s="155" t="s">
        <v>355</v>
      </c>
      <c r="G226" s="66">
        <v>457.8</v>
      </c>
    </row>
    <row r="227" spans="1:7" ht="22.5">
      <c r="A227" s="67">
        <f t="shared" si="3"/>
        <v>211</v>
      </c>
      <c r="B227" s="154" t="s">
        <v>764</v>
      </c>
      <c r="C227" s="155" t="s">
        <v>351</v>
      </c>
      <c r="D227" s="155" t="s">
        <v>864</v>
      </c>
      <c r="E227" s="155" t="s">
        <v>479</v>
      </c>
      <c r="F227" s="155" t="s">
        <v>356</v>
      </c>
      <c r="G227" s="66">
        <v>457.8</v>
      </c>
    </row>
    <row r="228" spans="1:7" ht="11.25">
      <c r="A228" s="67">
        <f t="shared" si="3"/>
        <v>212</v>
      </c>
      <c r="B228" s="154" t="s">
        <v>409</v>
      </c>
      <c r="C228" s="155" t="s">
        <v>351</v>
      </c>
      <c r="D228" s="155" t="s">
        <v>864</v>
      </c>
      <c r="E228" s="155" t="s">
        <v>479</v>
      </c>
      <c r="F228" s="155" t="s">
        <v>410</v>
      </c>
      <c r="G228" s="66">
        <v>100</v>
      </c>
    </row>
    <row r="229" spans="1:7" ht="11.25">
      <c r="A229" s="67">
        <f t="shared" si="3"/>
        <v>213</v>
      </c>
      <c r="B229" s="154" t="s">
        <v>411</v>
      </c>
      <c r="C229" s="155" t="s">
        <v>351</v>
      </c>
      <c r="D229" s="155" t="s">
        <v>864</v>
      </c>
      <c r="E229" s="155" t="s">
        <v>479</v>
      </c>
      <c r="F229" s="155" t="s">
        <v>412</v>
      </c>
      <c r="G229" s="66">
        <v>100</v>
      </c>
    </row>
    <row r="230" spans="1:7" ht="11.25">
      <c r="A230" s="67">
        <f t="shared" si="3"/>
        <v>214</v>
      </c>
      <c r="B230" s="154" t="s">
        <v>762</v>
      </c>
      <c r="C230" s="155" t="s">
        <v>351</v>
      </c>
      <c r="D230" s="155" t="s">
        <v>865</v>
      </c>
      <c r="E230" s="155"/>
      <c r="F230" s="155"/>
      <c r="G230" s="66">
        <v>6968</v>
      </c>
    </row>
    <row r="231" spans="1:7" ht="11.25">
      <c r="A231" s="67">
        <f t="shared" si="3"/>
        <v>215</v>
      </c>
      <c r="B231" s="154" t="s">
        <v>868</v>
      </c>
      <c r="C231" s="155" t="s">
        <v>351</v>
      </c>
      <c r="D231" s="155" t="s">
        <v>869</v>
      </c>
      <c r="E231" s="155"/>
      <c r="F231" s="155"/>
      <c r="G231" s="66">
        <v>3137.9</v>
      </c>
    </row>
    <row r="232" spans="1:7" ht="11.25">
      <c r="A232" s="67">
        <f t="shared" si="3"/>
        <v>216</v>
      </c>
      <c r="B232" s="154" t="s">
        <v>554</v>
      </c>
      <c r="C232" s="155" t="s">
        <v>351</v>
      </c>
      <c r="D232" s="155" t="s">
        <v>869</v>
      </c>
      <c r="E232" s="155" t="s">
        <v>166</v>
      </c>
      <c r="F232" s="155"/>
      <c r="G232" s="66">
        <v>3137.9</v>
      </c>
    </row>
    <row r="233" spans="1:7" ht="22.5">
      <c r="A233" s="67">
        <f t="shared" si="3"/>
        <v>217</v>
      </c>
      <c r="B233" s="154" t="s">
        <v>236</v>
      </c>
      <c r="C233" s="155" t="s">
        <v>351</v>
      </c>
      <c r="D233" s="155" t="s">
        <v>869</v>
      </c>
      <c r="E233" s="155" t="s">
        <v>167</v>
      </c>
      <c r="F233" s="155"/>
      <c r="G233" s="66">
        <v>3137.9</v>
      </c>
    </row>
    <row r="234" spans="1:7" ht="56.25">
      <c r="A234" s="67">
        <f t="shared" si="3"/>
        <v>218</v>
      </c>
      <c r="B234" s="154" t="s">
        <v>419</v>
      </c>
      <c r="C234" s="155" t="s">
        <v>351</v>
      </c>
      <c r="D234" s="155" t="s">
        <v>869</v>
      </c>
      <c r="E234" s="155" t="s">
        <v>420</v>
      </c>
      <c r="F234" s="155"/>
      <c r="G234" s="66">
        <v>185.9</v>
      </c>
    </row>
    <row r="235" spans="1:7" ht="22.5">
      <c r="A235" s="67">
        <f t="shared" si="3"/>
        <v>219</v>
      </c>
      <c r="B235" s="154" t="s">
        <v>759</v>
      </c>
      <c r="C235" s="155" t="s">
        <v>351</v>
      </c>
      <c r="D235" s="155" t="s">
        <v>869</v>
      </c>
      <c r="E235" s="155" t="s">
        <v>420</v>
      </c>
      <c r="F235" s="155" t="s">
        <v>355</v>
      </c>
      <c r="G235" s="66">
        <v>185.9</v>
      </c>
    </row>
    <row r="236" spans="1:7" ht="22.5">
      <c r="A236" s="67">
        <f t="shared" si="3"/>
        <v>220</v>
      </c>
      <c r="B236" s="154" t="s">
        <v>764</v>
      </c>
      <c r="C236" s="155" t="s">
        <v>351</v>
      </c>
      <c r="D236" s="155" t="s">
        <v>869</v>
      </c>
      <c r="E236" s="155" t="s">
        <v>420</v>
      </c>
      <c r="F236" s="155" t="s">
        <v>356</v>
      </c>
      <c r="G236" s="66">
        <v>185.9</v>
      </c>
    </row>
    <row r="237" spans="1:7" ht="67.5">
      <c r="A237" s="67">
        <f t="shared" si="3"/>
        <v>221</v>
      </c>
      <c r="B237" s="154" t="s">
        <v>0</v>
      </c>
      <c r="C237" s="155" t="s">
        <v>351</v>
      </c>
      <c r="D237" s="155" t="s">
        <v>869</v>
      </c>
      <c r="E237" s="155" t="s">
        <v>1</v>
      </c>
      <c r="F237" s="155"/>
      <c r="G237" s="66">
        <v>2922.8</v>
      </c>
    </row>
    <row r="238" spans="1:7" ht="22.5">
      <c r="A238" s="67">
        <f t="shared" si="3"/>
        <v>222</v>
      </c>
      <c r="B238" s="154" t="s">
        <v>759</v>
      </c>
      <c r="C238" s="155" t="s">
        <v>351</v>
      </c>
      <c r="D238" s="155" t="s">
        <v>869</v>
      </c>
      <c r="E238" s="155" t="s">
        <v>1</v>
      </c>
      <c r="F238" s="155" t="s">
        <v>355</v>
      </c>
      <c r="G238" s="66">
        <v>2922.8</v>
      </c>
    </row>
    <row r="239" spans="1:7" ht="22.5">
      <c r="A239" s="67">
        <f t="shared" si="3"/>
        <v>223</v>
      </c>
      <c r="B239" s="154" t="s">
        <v>764</v>
      </c>
      <c r="C239" s="155" t="s">
        <v>351</v>
      </c>
      <c r="D239" s="155" t="s">
        <v>869</v>
      </c>
      <c r="E239" s="155" t="s">
        <v>1</v>
      </c>
      <c r="F239" s="155" t="s">
        <v>356</v>
      </c>
      <c r="G239" s="66">
        <v>2922.8</v>
      </c>
    </row>
    <row r="240" spans="1:7" ht="90">
      <c r="A240" s="67">
        <f t="shared" si="3"/>
        <v>224</v>
      </c>
      <c r="B240" s="154" t="s">
        <v>2</v>
      </c>
      <c r="C240" s="155" t="s">
        <v>351</v>
      </c>
      <c r="D240" s="155" t="s">
        <v>869</v>
      </c>
      <c r="E240" s="155" t="s">
        <v>3</v>
      </c>
      <c r="F240" s="155"/>
      <c r="G240" s="66">
        <v>29.2</v>
      </c>
    </row>
    <row r="241" spans="1:7" ht="22.5">
      <c r="A241" s="67">
        <f t="shared" si="3"/>
        <v>225</v>
      </c>
      <c r="B241" s="154" t="s">
        <v>759</v>
      </c>
      <c r="C241" s="155" t="s">
        <v>351</v>
      </c>
      <c r="D241" s="155" t="s">
        <v>869</v>
      </c>
      <c r="E241" s="155" t="s">
        <v>3</v>
      </c>
      <c r="F241" s="155" t="s">
        <v>355</v>
      </c>
      <c r="G241" s="66">
        <v>29.2</v>
      </c>
    </row>
    <row r="242" spans="1:7" ht="22.5">
      <c r="A242" s="67">
        <f t="shared" si="3"/>
        <v>226</v>
      </c>
      <c r="B242" s="154" t="s">
        <v>764</v>
      </c>
      <c r="C242" s="155" t="s">
        <v>351</v>
      </c>
      <c r="D242" s="155" t="s">
        <v>869</v>
      </c>
      <c r="E242" s="155" t="s">
        <v>3</v>
      </c>
      <c r="F242" s="155" t="s">
        <v>356</v>
      </c>
      <c r="G242" s="66">
        <v>29.2</v>
      </c>
    </row>
    <row r="243" spans="1:7" ht="11.25">
      <c r="A243" s="67">
        <f t="shared" si="3"/>
        <v>227</v>
      </c>
      <c r="B243" s="154" t="s">
        <v>870</v>
      </c>
      <c r="C243" s="155" t="s">
        <v>351</v>
      </c>
      <c r="D243" s="155" t="s">
        <v>871</v>
      </c>
      <c r="E243" s="155"/>
      <c r="F243" s="155"/>
      <c r="G243" s="66">
        <v>3830.1</v>
      </c>
    </row>
    <row r="244" spans="1:7" ht="22.5">
      <c r="A244" s="67">
        <f t="shared" si="3"/>
        <v>228</v>
      </c>
      <c r="B244" s="154" t="s">
        <v>664</v>
      </c>
      <c r="C244" s="155" t="s">
        <v>351</v>
      </c>
      <c r="D244" s="155" t="s">
        <v>871</v>
      </c>
      <c r="E244" s="155" t="s">
        <v>480</v>
      </c>
      <c r="F244" s="155"/>
      <c r="G244" s="66">
        <v>3830.1</v>
      </c>
    </row>
    <row r="245" spans="1:7" ht="11.25">
      <c r="A245" s="67">
        <f t="shared" si="3"/>
        <v>229</v>
      </c>
      <c r="B245" s="154" t="s">
        <v>665</v>
      </c>
      <c r="C245" s="155" t="s">
        <v>351</v>
      </c>
      <c r="D245" s="155" t="s">
        <v>871</v>
      </c>
      <c r="E245" s="155" t="s">
        <v>481</v>
      </c>
      <c r="F245" s="155"/>
      <c r="G245" s="66">
        <v>3545.5</v>
      </c>
    </row>
    <row r="246" spans="1:7" ht="56.25">
      <c r="A246" s="67">
        <f t="shared" si="3"/>
        <v>230</v>
      </c>
      <c r="B246" s="154" t="s">
        <v>4</v>
      </c>
      <c r="C246" s="155" t="s">
        <v>351</v>
      </c>
      <c r="D246" s="155" t="s">
        <v>871</v>
      </c>
      <c r="E246" s="155" t="s">
        <v>5</v>
      </c>
      <c r="F246" s="155"/>
      <c r="G246" s="66">
        <v>672.9</v>
      </c>
    </row>
    <row r="247" spans="1:7" ht="22.5">
      <c r="A247" s="67">
        <f t="shared" si="3"/>
        <v>231</v>
      </c>
      <c r="B247" s="154" t="s">
        <v>353</v>
      </c>
      <c r="C247" s="155" t="s">
        <v>351</v>
      </c>
      <c r="D247" s="155" t="s">
        <v>871</v>
      </c>
      <c r="E247" s="155" t="s">
        <v>5</v>
      </c>
      <c r="F247" s="155" t="s">
        <v>829</v>
      </c>
      <c r="G247" s="66">
        <v>672.9</v>
      </c>
    </row>
    <row r="248" spans="1:7" ht="11.25">
      <c r="A248" s="67">
        <f t="shared" si="3"/>
        <v>232</v>
      </c>
      <c r="B248" s="154" t="s">
        <v>830</v>
      </c>
      <c r="C248" s="155" t="s">
        <v>351</v>
      </c>
      <c r="D248" s="155" t="s">
        <v>871</v>
      </c>
      <c r="E248" s="155" t="s">
        <v>5</v>
      </c>
      <c r="F248" s="155" t="s">
        <v>831</v>
      </c>
      <c r="G248" s="66">
        <v>672.9</v>
      </c>
    </row>
    <row r="249" spans="1:7" ht="56.25">
      <c r="A249" s="67">
        <f t="shared" si="3"/>
        <v>233</v>
      </c>
      <c r="B249" s="154" t="s">
        <v>482</v>
      </c>
      <c r="C249" s="155" t="s">
        <v>351</v>
      </c>
      <c r="D249" s="155" t="s">
        <v>871</v>
      </c>
      <c r="E249" s="155" t="s">
        <v>483</v>
      </c>
      <c r="F249" s="155"/>
      <c r="G249" s="66">
        <v>465.4</v>
      </c>
    </row>
    <row r="250" spans="1:7" ht="22.5">
      <c r="A250" s="67">
        <f t="shared" si="3"/>
        <v>234</v>
      </c>
      <c r="B250" s="154" t="s">
        <v>353</v>
      </c>
      <c r="C250" s="155" t="s">
        <v>351</v>
      </c>
      <c r="D250" s="155" t="s">
        <v>871</v>
      </c>
      <c r="E250" s="155" t="s">
        <v>483</v>
      </c>
      <c r="F250" s="155" t="s">
        <v>829</v>
      </c>
      <c r="G250" s="66">
        <v>465.4</v>
      </c>
    </row>
    <row r="251" spans="1:7" ht="11.25">
      <c r="A251" s="67">
        <f t="shared" si="3"/>
        <v>235</v>
      </c>
      <c r="B251" s="154" t="s">
        <v>830</v>
      </c>
      <c r="C251" s="155" t="s">
        <v>351</v>
      </c>
      <c r="D251" s="155" t="s">
        <v>871</v>
      </c>
      <c r="E251" s="155" t="s">
        <v>483</v>
      </c>
      <c r="F251" s="155" t="s">
        <v>831</v>
      </c>
      <c r="G251" s="66">
        <v>465.4</v>
      </c>
    </row>
    <row r="252" spans="1:7" ht="56.25">
      <c r="A252" s="67">
        <f t="shared" si="3"/>
        <v>236</v>
      </c>
      <c r="B252" s="154" t="s">
        <v>575</v>
      </c>
      <c r="C252" s="155" t="s">
        <v>351</v>
      </c>
      <c r="D252" s="155" t="s">
        <v>871</v>
      </c>
      <c r="E252" s="155" t="s">
        <v>576</v>
      </c>
      <c r="F252" s="155"/>
      <c r="G252" s="66">
        <v>2309.7</v>
      </c>
    </row>
    <row r="253" spans="1:7" ht="22.5">
      <c r="A253" s="67">
        <f t="shared" si="3"/>
        <v>237</v>
      </c>
      <c r="B253" s="154" t="s">
        <v>353</v>
      </c>
      <c r="C253" s="155" t="s">
        <v>351</v>
      </c>
      <c r="D253" s="155" t="s">
        <v>871</v>
      </c>
      <c r="E253" s="155" t="s">
        <v>576</v>
      </c>
      <c r="F253" s="155" t="s">
        <v>829</v>
      </c>
      <c r="G253" s="66">
        <v>2309.7</v>
      </c>
    </row>
    <row r="254" spans="1:7" ht="11.25">
      <c r="A254" s="67">
        <f t="shared" si="3"/>
        <v>238</v>
      </c>
      <c r="B254" s="154" t="s">
        <v>830</v>
      </c>
      <c r="C254" s="155" t="s">
        <v>351</v>
      </c>
      <c r="D254" s="155" t="s">
        <v>871</v>
      </c>
      <c r="E254" s="155" t="s">
        <v>576</v>
      </c>
      <c r="F254" s="155" t="s">
        <v>831</v>
      </c>
      <c r="G254" s="66">
        <v>2309.7</v>
      </c>
    </row>
    <row r="255" spans="1:7" ht="56.25">
      <c r="A255" s="67">
        <f t="shared" si="3"/>
        <v>239</v>
      </c>
      <c r="B255" s="154" t="s">
        <v>577</v>
      </c>
      <c r="C255" s="155" t="s">
        <v>351</v>
      </c>
      <c r="D255" s="155" t="s">
        <v>871</v>
      </c>
      <c r="E255" s="155" t="s">
        <v>578</v>
      </c>
      <c r="F255" s="155"/>
      <c r="G255" s="66">
        <v>50.8</v>
      </c>
    </row>
    <row r="256" spans="1:7" ht="22.5">
      <c r="A256" s="67">
        <f t="shared" si="3"/>
        <v>240</v>
      </c>
      <c r="B256" s="154" t="s">
        <v>353</v>
      </c>
      <c r="C256" s="155" t="s">
        <v>351</v>
      </c>
      <c r="D256" s="155" t="s">
        <v>871</v>
      </c>
      <c r="E256" s="155" t="s">
        <v>578</v>
      </c>
      <c r="F256" s="155" t="s">
        <v>829</v>
      </c>
      <c r="G256" s="66">
        <v>50.8</v>
      </c>
    </row>
    <row r="257" spans="1:7" ht="11.25">
      <c r="A257" s="67">
        <f t="shared" si="3"/>
        <v>241</v>
      </c>
      <c r="B257" s="154" t="s">
        <v>830</v>
      </c>
      <c r="C257" s="155" t="s">
        <v>351</v>
      </c>
      <c r="D257" s="155" t="s">
        <v>871</v>
      </c>
      <c r="E257" s="155" t="s">
        <v>578</v>
      </c>
      <c r="F257" s="155" t="s">
        <v>831</v>
      </c>
      <c r="G257" s="66">
        <v>50.8</v>
      </c>
    </row>
    <row r="258" spans="1:7" ht="67.5">
      <c r="A258" s="67">
        <f t="shared" si="3"/>
        <v>242</v>
      </c>
      <c r="B258" s="154" t="s">
        <v>579</v>
      </c>
      <c r="C258" s="155" t="s">
        <v>351</v>
      </c>
      <c r="D258" s="155" t="s">
        <v>871</v>
      </c>
      <c r="E258" s="155" t="s">
        <v>580</v>
      </c>
      <c r="F258" s="155"/>
      <c r="G258" s="66">
        <v>46.6</v>
      </c>
    </row>
    <row r="259" spans="1:7" ht="22.5">
      <c r="A259" s="67">
        <f t="shared" si="3"/>
        <v>243</v>
      </c>
      <c r="B259" s="154" t="s">
        <v>353</v>
      </c>
      <c r="C259" s="155" t="s">
        <v>351</v>
      </c>
      <c r="D259" s="155" t="s">
        <v>871</v>
      </c>
      <c r="E259" s="155" t="s">
        <v>580</v>
      </c>
      <c r="F259" s="155" t="s">
        <v>829</v>
      </c>
      <c r="G259" s="66">
        <v>46.6</v>
      </c>
    </row>
    <row r="260" spans="1:7" ht="11.25">
      <c r="A260" s="67">
        <f t="shared" si="3"/>
        <v>244</v>
      </c>
      <c r="B260" s="154" t="s">
        <v>830</v>
      </c>
      <c r="C260" s="155" t="s">
        <v>351</v>
      </c>
      <c r="D260" s="155" t="s">
        <v>871</v>
      </c>
      <c r="E260" s="155" t="s">
        <v>580</v>
      </c>
      <c r="F260" s="155" t="s">
        <v>831</v>
      </c>
      <c r="G260" s="66">
        <v>46.6</v>
      </c>
    </row>
    <row r="261" spans="1:7" ht="33.75">
      <c r="A261" s="67">
        <f t="shared" si="3"/>
        <v>245</v>
      </c>
      <c r="B261" s="154" t="s">
        <v>832</v>
      </c>
      <c r="C261" s="155" t="s">
        <v>351</v>
      </c>
      <c r="D261" s="155" t="s">
        <v>871</v>
      </c>
      <c r="E261" s="155" t="s">
        <v>581</v>
      </c>
      <c r="F261" s="155"/>
      <c r="G261" s="66">
        <v>284.6</v>
      </c>
    </row>
    <row r="262" spans="1:7" ht="78.75">
      <c r="A262" s="67">
        <f t="shared" si="3"/>
        <v>246</v>
      </c>
      <c r="B262" s="154" t="s">
        <v>6</v>
      </c>
      <c r="C262" s="155" t="s">
        <v>351</v>
      </c>
      <c r="D262" s="155" t="s">
        <v>871</v>
      </c>
      <c r="E262" s="155" t="s">
        <v>7</v>
      </c>
      <c r="F262" s="155"/>
      <c r="G262" s="66">
        <v>100</v>
      </c>
    </row>
    <row r="263" spans="1:7" ht="22.5">
      <c r="A263" s="67">
        <f t="shared" si="3"/>
        <v>247</v>
      </c>
      <c r="B263" s="154" t="s">
        <v>353</v>
      </c>
      <c r="C263" s="155" t="s">
        <v>351</v>
      </c>
      <c r="D263" s="155" t="s">
        <v>871</v>
      </c>
      <c r="E263" s="155" t="s">
        <v>7</v>
      </c>
      <c r="F263" s="155" t="s">
        <v>829</v>
      </c>
      <c r="G263" s="66">
        <v>100</v>
      </c>
    </row>
    <row r="264" spans="1:7" ht="11.25">
      <c r="A264" s="67">
        <f t="shared" si="3"/>
        <v>248</v>
      </c>
      <c r="B264" s="154" t="s">
        <v>830</v>
      </c>
      <c r="C264" s="155" t="s">
        <v>351</v>
      </c>
      <c r="D264" s="155" t="s">
        <v>871</v>
      </c>
      <c r="E264" s="155" t="s">
        <v>7</v>
      </c>
      <c r="F264" s="155" t="s">
        <v>831</v>
      </c>
      <c r="G264" s="66">
        <v>100</v>
      </c>
    </row>
    <row r="265" spans="1:7" ht="67.5">
      <c r="A265" s="67">
        <f t="shared" si="3"/>
        <v>249</v>
      </c>
      <c r="B265" s="154" t="s">
        <v>582</v>
      </c>
      <c r="C265" s="155" t="s">
        <v>351</v>
      </c>
      <c r="D265" s="155" t="s">
        <v>871</v>
      </c>
      <c r="E265" s="155" t="s">
        <v>583</v>
      </c>
      <c r="F265" s="155"/>
      <c r="G265" s="66">
        <v>65</v>
      </c>
    </row>
    <row r="266" spans="1:7" ht="56.25">
      <c r="A266" s="67">
        <f t="shared" si="3"/>
        <v>250</v>
      </c>
      <c r="B266" s="154" t="s">
        <v>591</v>
      </c>
      <c r="C266" s="155" t="s">
        <v>351</v>
      </c>
      <c r="D266" s="155" t="s">
        <v>871</v>
      </c>
      <c r="E266" s="155" t="s">
        <v>583</v>
      </c>
      <c r="F266" s="155" t="s">
        <v>592</v>
      </c>
      <c r="G266" s="66">
        <v>12.9</v>
      </c>
    </row>
    <row r="267" spans="1:7" ht="11.25">
      <c r="A267" s="67">
        <f t="shared" si="3"/>
        <v>251</v>
      </c>
      <c r="B267" s="154" t="s">
        <v>761</v>
      </c>
      <c r="C267" s="155" t="s">
        <v>351</v>
      </c>
      <c r="D267" s="155" t="s">
        <v>871</v>
      </c>
      <c r="E267" s="155" t="s">
        <v>583</v>
      </c>
      <c r="F267" s="155" t="s">
        <v>782</v>
      </c>
      <c r="G267" s="66">
        <v>12.9</v>
      </c>
    </row>
    <row r="268" spans="1:7" ht="22.5">
      <c r="A268" s="67">
        <f t="shared" si="3"/>
        <v>252</v>
      </c>
      <c r="B268" s="154" t="s">
        <v>759</v>
      </c>
      <c r="C268" s="155" t="s">
        <v>351</v>
      </c>
      <c r="D268" s="155" t="s">
        <v>871</v>
      </c>
      <c r="E268" s="155" t="s">
        <v>583</v>
      </c>
      <c r="F268" s="155" t="s">
        <v>355</v>
      </c>
      <c r="G268" s="66">
        <v>12.5</v>
      </c>
    </row>
    <row r="269" spans="1:7" ht="22.5">
      <c r="A269" s="67">
        <f t="shared" si="3"/>
        <v>253</v>
      </c>
      <c r="B269" s="154" t="s">
        <v>764</v>
      </c>
      <c r="C269" s="155" t="s">
        <v>351</v>
      </c>
      <c r="D269" s="155" t="s">
        <v>871</v>
      </c>
      <c r="E269" s="155" t="s">
        <v>583</v>
      </c>
      <c r="F269" s="155" t="s">
        <v>356</v>
      </c>
      <c r="G269" s="66">
        <v>12.5</v>
      </c>
    </row>
    <row r="270" spans="1:7" ht="11.25">
      <c r="A270" s="67">
        <f t="shared" si="3"/>
        <v>254</v>
      </c>
      <c r="B270" s="154" t="s">
        <v>229</v>
      </c>
      <c r="C270" s="155" t="s">
        <v>351</v>
      </c>
      <c r="D270" s="155" t="s">
        <v>871</v>
      </c>
      <c r="E270" s="155" t="s">
        <v>583</v>
      </c>
      <c r="F270" s="155" t="s">
        <v>230</v>
      </c>
      <c r="G270" s="66">
        <v>39.5</v>
      </c>
    </row>
    <row r="271" spans="1:7" ht="11.25">
      <c r="A271" s="67">
        <f t="shared" si="3"/>
        <v>255</v>
      </c>
      <c r="B271" s="154" t="s">
        <v>736</v>
      </c>
      <c r="C271" s="155" t="s">
        <v>351</v>
      </c>
      <c r="D271" s="155" t="s">
        <v>871</v>
      </c>
      <c r="E271" s="155" t="s">
        <v>583</v>
      </c>
      <c r="F271" s="155" t="s">
        <v>737</v>
      </c>
      <c r="G271" s="66">
        <v>39.5</v>
      </c>
    </row>
    <row r="272" spans="1:7" ht="67.5">
      <c r="A272" s="67">
        <f t="shared" si="3"/>
        <v>256</v>
      </c>
      <c r="B272" s="154" t="s">
        <v>584</v>
      </c>
      <c r="C272" s="155" t="s">
        <v>351</v>
      </c>
      <c r="D272" s="155" t="s">
        <v>871</v>
      </c>
      <c r="E272" s="155" t="s">
        <v>585</v>
      </c>
      <c r="F272" s="155"/>
      <c r="G272" s="66">
        <v>109.6</v>
      </c>
    </row>
    <row r="273" spans="1:7" ht="22.5">
      <c r="A273" s="67">
        <f t="shared" si="3"/>
        <v>257</v>
      </c>
      <c r="B273" s="154" t="s">
        <v>353</v>
      </c>
      <c r="C273" s="155" t="s">
        <v>351</v>
      </c>
      <c r="D273" s="155" t="s">
        <v>871</v>
      </c>
      <c r="E273" s="155" t="s">
        <v>585</v>
      </c>
      <c r="F273" s="155" t="s">
        <v>829</v>
      </c>
      <c r="G273" s="66">
        <v>109.6</v>
      </c>
    </row>
    <row r="274" spans="1:7" ht="11.25">
      <c r="A274" s="67">
        <f t="shared" si="3"/>
        <v>258</v>
      </c>
      <c r="B274" s="154" t="s">
        <v>830</v>
      </c>
      <c r="C274" s="155" t="s">
        <v>351</v>
      </c>
      <c r="D274" s="155" t="s">
        <v>871</v>
      </c>
      <c r="E274" s="155" t="s">
        <v>585</v>
      </c>
      <c r="F274" s="155" t="s">
        <v>831</v>
      </c>
      <c r="G274" s="66">
        <v>109.6</v>
      </c>
    </row>
    <row r="275" spans="1:7" ht="90">
      <c r="A275" s="67">
        <f aca="true" t="shared" si="4" ref="A275:A338">A274+1</f>
        <v>259</v>
      </c>
      <c r="B275" s="154" t="s">
        <v>8</v>
      </c>
      <c r="C275" s="155" t="s">
        <v>351</v>
      </c>
      <c r="D275" s="155" t="s">
        <v>871</v>
      </c>
      <c r="E275" s="155" t="s">
        <v>9</v>
      </c>
      <c r="F275" s="155"/>
      <c r="G275" s="66">
        <v>10</v>
      </c>
    </row>
    <row r="276" spans="1:7" ht="22.5">
      <c r="A276" s="67">
        <f t="shared" si="4"/>
        <v>260</v>
      </c>
      <c r="B276" s="154" t="s">
        <v>353</v>
      </c>
      <c r="C276" s="155" t="s">
        <v>351</v>
      </c>
      <c r="D276" s="155" t="s">
        <v>871</v>
      </c>
      <c r="E276" s="155" t="s">
        <v>9</v>
      </c>
      <c r="F276" s="155" t="s">
        <v>829</v>
      </c>
      <c r="G276" s="66">
        <v>10</v>
      </c>
    </row>
    <row r="277" spans="1:7" ht="11.25">
      <c r="A277" s="67">
        <f t="shared" si="4"/>
        <v>261</v>
      </c>
      <c r="B277" s="154" t="s">
        <v>830</v>
      </c>
      <c r="C277" s="155" t="s">
        <v>351</v>
      </c>
      <c r="D277" s="155" t="s">
        <v>871</v>
      </c>
      <c r="E277" s="155" t="s">
        <v>9</v>
      </c>
      <c r="F277" s="155" t="s">
        <v>831</v>
      </c>
      <c r="G277" s="66">
        <v>10</v>
      </c>
    </row>
    <row r="278" spans="1:7" ht="11.25">
      <c r="A278" s="67">
        <f t="shared" si="4"/>
        <v>262</v>
      </c>
      <c r="B278" s="154" t="s">
        <v>377</v>
      </c>
      <c r="C278" s="155" t="s">
        <v>351</v>
      </c>
      <c r="D278" s="155" t="s">
        <v>874</v>
      </c>
      <c r="E278" s="155"/>
      <c r="F278" s="155"/>
      <c r="G278" s="66">
        <v>36918.9</v>
      </c>
    </row>
    <row r="279" spans="1:7" ht="11.25">
      <c r="A279" s="67">
        <f t="shared" si="4"/>
        <v>263</v>
      </c>
      <c r="B279" s="154" t="s">
        <v>875</v>
      </c>
      <c r="C279" s="155" t="s">
        <v>351</v>
      </c>
      <c r="D279" s="155" t="s">
        <v>876</v>
      </c>
      <c r="E279" s="155"/>
      <c r="F279" s="155"/>
      <c r="G279" s="66">
        <v>35384</v>
      </c>
    </row>
    <row r="280" spans="1:7" ht="11.25">
      <c r="A280" s="67">
        <f t="shared" si="4"/>
        <v>264</v>
      </c>
      <c r="B280" s="154" t="s">
        <v>131</v>
      </c>
      <c r="C280" s="155" t="s">
        <v>351</v>
      </c>
      <c r="D280" s="155" t="s">
        <v>876</v>
      </c>
      <c r="E280" s="155" t="s">
        <v>586</v>
      </c>
      <c r="F280" s="155"/>
      <c r="G280" s="66">
        <v>35384</v>
      </c>
    </row>
    <row r="281" spans="1:7" ht="11.25">
      <c r="A281" s="67">
        <f t="shared" si="4"/>
        <v>265</v>
      </c>
      <c r="B281" s="154" t="s">
        <v>234</v>
      </c>
      <c r="C281" s="155" t="s">
        <v>351</v>
      </c>
      <c r="D281" s="155" t="s">
        <v>876</v>
      </c>
      <c r="E281" s="155" t="s">
        <v>587</v>
      </c>
      <c r="F281" s="155"/>
      <c r="G281" s="66">
        <v>678.8</v>
      </c>
    </row>
    <row r="282" spans="1:7" ht="56.25">
      <c r="A282" s="67">
        <f t="shared" si="4"/>
        <v>266</v>
      </c>
      <c r="B282" s="154" t="s">
        <v>588</v>
      </c>
      <c r="C282" s="155" t="s">
        <v>351</v>
      </c>
      <c r="D282" s="155" t="s">
        <v>876</v>
      </c>
      <c r="E282" s="155" t="s">
        <v>589</v>
      </c>
      <c r="F282" s="155"/>
      <c r="G282" s="66">
        <v>27.9</v>
      </c>
    </row>
    <row r="283" spans="1:7" ht="22.5">
      <c r="A283" s="67">
        <f t="shared" si="4"/>
        <v>267</v>
      </c>
      <c r="B283" s="154" t="s">
        <v>353</v>
      </c>
      <c r="C283" s="155" t="s">
        <v>351</v>
      </c>
      <c r="D283" s="155" t="s">
        <v>876</v>
      </c>
      <c r="E283" s="155" t="s">
        <v>589</v>
      </c>
      <c r="F283" s="155" t="s">
        <v>829</v>
      </c>
      <c r="G283" s="66">
        <v>27.9</v>
      </c>
    </row>
    <row r="284" spans="1:7" ht="11.25">
      <c r="A284" s="67">
        <f t="shared" si="4"/>
        <v>268</v>
      </c>
      <c r="B284" s="154" t="s">
        <v>830</v>
      </c>
      <c r="C284" s="155" t="s">
        <v>351</v>
      </c>
      <c r="D284" s="155" t="s">
        <v>876</v>
      </c>
      <c r="E284" s="155" t="s">
        <v>589</v>
      </c>
      <c r="F284" s="155" t="s">
        <v>831</v>
      </c>
      <c r="G284" s="66">
        <v>27.9</v>
      </c>
    </row>
    <row r="285" spans="1:7" ht="45">
      <c r="A285" s="67">
        <f t="shared" si="4"/>
        <v>269</v>
      </c>
      <c r="B285" s="154" t="s">
        <v>421</v>
      </c>
      <c r="C285" s="155" t="s">
        <v>351</v>
      </c>
      <c r="D285" s="155" t="s">
        <v>876</v>
      </c>
      <c r="E285" s="155" t="s">
        <v>422</v>
      </c>
      <c r="F285" s="155"/>
      <c r="G285" s="66">
        <v>520.5</v>
      </c>
    </row>
    <row r="286" spans="1:7" ht="22.5">
      <c r="A286" s="67">
        <f t="shared" si="4"/>
        <v>270</v>
      </c>
      <c r="B286" s="154" t="s">
        <v>353</v>
      </c>
      <c r="C286" s="155" t="s">
        <v>351</v>
      </c>
      <c r="D286" s="155" t="s">
        <v>876</v>
      </c>
      <c r="E286" s="155" t="s">
        <v>422</v>
      </c>
      <c r="F286" s="155" t="s">
        <v>829</v>
      </c>
      <c r="G286" s="66">
        <v>520.5</v>
      </c>
    </row>
    <row r="287" spans="1:7" ht="11.25">
      <c r="A287" s="67">
        <f t="shared" si="4"/>
        <v>271</v>
      </c>
      <c r="B287" s="154" t="s">
        <v>830</v>
      </c>
      <c r="C287" s="155" t="s">
        <v>351</v>
      </c>
      <c r="D287" s="155" t="s">
        <v>876</v>
      </c>
      <c r="E287" s="155" t="s">
        <v>422</v>
      </c>
      <c r="F287" s="155" t="s">
        <v>831</v>
      </c>
      <c r="G287" s="66">
        <v>520.5</v>
      </c>
    </row>
    <row r="288" spans="1:7" ht="56.25">
      <c r="A288" s="67">
        <f t="shared" si="4"/>
        <v>272</v>
      </c>
      <c r="B288" s="154" t="s">
        <v>423</v>
      </c>
      <c r="C288" s="155" t="s">
        <v>351</v>
      </c>
      <c r="D288" s="155" t="s">
        <v>876</v>
      </c>
      <c r="E288" s="155" t="s">
        <v>590</v>
      </c>
      <c r="F288" s="155"/>
      <c r="G288" s="66">
        <v>0.3</v>
      </c>
    </row>
    <row r="289" spans="1:7" ht="22.5">
      <c r="A289" s="67">
        <f t="shared" si="4"/>
        <v>273</v>
      </c>
      <c r="B289" s="154" t="s">
        <v>353</v>
      </c>
      <c r="C289" s="155" t="s">
        <v>351</v>
      </c>
      <c r="D289" s="155" t="s">
        <v>876</v>
      </c>
      <c r="E289" s="155" t="s">
        <v>590</v>
      </c>
      <c r="F289" s="155" t="s">
        <v>829</v>
      </c>
      <c r="G289" s="66">
        <v>0.3</v>
      </c>
    </row>
    <row r="290" spans="1:7" ht="11.25">
      <c r="A290" s="67">
        <f t="shared" si="4"/>
        <v>274</v>
      </c>
      <c r="B290" s="154" t="s">
        <v>830</v>
      </c>
      <c r="C290" s="155" t="s">
        <v>351</v>
      </c>
      <c r="D290" s="155" t="s">
        <v>876</v>
      </c>
      <c r="E290" s="155" t="s">
        <v>590</v>
      </c>
      <c r="F290" s="155" t="s">
        <v>831</v>
      </c>
      <c r="G290" s="66">
        <v>0.3</v>
      </c>
    </row>
    <row r="291" spans="1:7" ht="56.25">
      <c r="A291" s="67">
        <f t="shared" si="4"/>
        <v>275</v>
      </c>
      <c r="B291" s="154" t="s">
        <v>224</v>
      </c>
      <c r="C291" s="155" t="s">
        <v>351</v>
      </c>
      <c r="D291" s="155" t="s">
        <v>876</v>
      </c>
      <c r="E291" s="155" t="s">
        <v>148</v>
      </c>
      <c r="F291" s="155"/>
      <c r="G291" s="66">
        <v>130.1</v>
      </c>
    </row>
    <row r="292" spans="1:7" ht="22.5">
      <c r="A292" s="67">
        <f t="shared" si="4"/>
        <v>276</v>
      </c>
      <c r="B292" s="154" t="s">
        <v>353</v>
      </c>
      <c r="C292" s="155" t="s">
        <v>351</v>
      </c>
      <c r="D292" s="155" t="s">
        <v>876</v>
      </c>
      <c r="E292" s="155" t="s">
        <v>148</v>
      </c>
      <c r="F292" s="155" t="s">
        <v>829</v>
      </c>
      <c r="G292" s="66">
        <v>130.1</v>
      </c>
    </row>
    <row r="293" spans="1:7" ht="11.25">
      <c r="A293" s="67">
        <f t="shared" si="4"/>
        <v>277</v>
      </c>
      <c r="B293" s="154" t="s">
        <v>830</v>
      </c>
      <c r="C293" s="155" t="s">
        <v>351</v>
      </c>
      <c r="D293" s="155" t="s">
        <v>876</v>
      </c>
      <c r="E293" s="155" t="s">
        <v>148</v>
      </c>
      <c r="F293" s="155" t="s">
        <v>831</v>
      </c>
      <c r="G293" s="66">
        <v>130.1</v>
      </c>
    </row>
    <row r="294" spans="1:7" ht="22.5">
      <c r="A294" s="67">
        <f t="shared" si="4"/>
        <v>278</v>
      </c>
      <c r="B294" s="154" t="s">
        <v>424</v>
      </c>
      <c r="C294" s="155" t="s">
        <v>351</v>
      </c>
      <c r="D294" s="155" t="s">
        <v>876</v>
      </c>
      <c r="E294" s="155" t="s">
        <v>149</v>
      </c>
      <c r="F294" s="155"/>
      <c r="G294" s="66">
        <v>34705.2</v>
      </c>
    </row>
    <row r="295" spans="1:7" ht="78.75">
      <c r="A295" s="67">
        <f t="shared" si="4"/>
        <v>279</v>
      </c>
      <c r="B295" s="154" t="s">
        <v>10</v>
      </c>
      <c r="C295" s="155" t="s">
        <v>351</v>
      </c>
      <c r="D295" s="155" t="s">
        <v>876</v>
      </c>
      <c r="E295" s="155" t="s">
        <v>11</v>
      </c>
      <c r="F295" s="155"/>
      <c r="G295" s="66">
        <v>124.4</v>
      </c>
    </row>
    <row r="296" spans="1:7" ht="22.5">
      <c r="A296" s="67">
        <f t="shared" si="4"/>
        <v>280</v>
      </c>
      <c r="B296" s="154" t="s">
        <v>353</v>
      </c>
      <c r="C296" s="155" t="s">
        <v>351</v>
      </c>
      <c r="D296" s="155" t="s">
        <v>876</v>
      </c>
      <c r="E296" s="155" t="s">
        <v>11</v>
      </c>
      <c r="F296" s="155" t="s">
        <v>829</v>
      </c>
      <c r="G296" s="66">
        <v>124.4</v>
      </c>
    </row>
    <row r="297" spans="1:7" ht="11.25">
      <c r="A297" s="67">
        <f t="shared" si="4"/>
        <v>281</v>
      </c>
      <c r="B297" s="154" t="s">
        <v>830</v>
      </c>
      <c r="C297" s="155" t="s">
        <v>351</v>
      </c>
      <c r="D297" s="155" t="s">
        <v>876</v>
      </c>
      <c r="E297" s="155" t="s">
        <v>11</v>
      </c>
      <c r="F297" s="155" t="s">
        <v>831</v>
      </c>
      <c r="G297" s="66">
        <v>124.4</v>
      </c>
    </row>
    <row r="298" spans="1:7" ht="90">
      <c r="A298" s="67">
        <f t="shared" si="4"/>
        <v>282</v>
      </c>
      <c r="B298" s="154" t="s">
        <v>12</v>
      </c>
      <c r="C298" s="155" t="s">
        <v>351</v>
      </c>
      <c r="D298" s="155" t="s">
        <v>876</v>
      </c>
      <c r="E298" s="155" t="s">
        <v>13</v>
      </c>
      <c r="F298" s="155"/>
      <c r="G298" s="66">
        <v>117.5</v>
      </c>
    </row>
    <row r="299" spans="1:7" ht="22.5">
      <c r="A299" s="67">
        <f t="shared" si="4"/>
        <v>283</v>
      </c>
      <c r="B299" s="154" t="s">
        <v>353</v>
      </c>
      <c r="C299" s="155" t="s">
        <v>351</v>
      </c>
      <c r="D299" s="155" t="s">
        <v>876</v>
      </c>
      <c r="E299" s="155" t="s">
        <v>13</v>
      </c>
      <c r="F299" s="155" t="s">
        <v>829</v>
      </c>
      <c r="G299" s="66">
        <v>117.5</v>
      </c>
    </row>
    <row r="300" spans="1:7" ht="11.25">
      <c r="A300" s="67">
        <f t="shared" si="4"/>
        <v>284</v>
      </c>
      <c r="B300" s="154" t="s">
        <v>830</v>
      </c>
      <c r="C300" s="155" t="s">
        <v>351</v>
      </c>
      <c r="D300" s="155" t="s">
        <v>876</v>
      </c>
      <c r="E300" s="155" t="s">
        <v>13</v>
      </c>
      <c r="F300" s="155" t="s">
        <v>831</v>
      </c>
      <c r="G300" s="66">
        <v>117.5</v>
      </c>
    </row>
    <row r="301" spans="1:7" ht="78.75">
      <c r="A301" s="67">
        <f t="shared" si="4"/>
        <v>285</v>
      </c>
      <c r="B301" s="154" t="s">
        <v>14</v>
      </c>
      <c r="C301" s="155" t="s">
        <v>351</v>
      </c>
      <c r="D301" s="155" t="s">
        <v>876</v>
      </c>
      <c r="E301" s="155" t="s">
        <v>15</v>
      </c>
      <c r="F301" s="155"/>
      <c r="G301" s="66">
        <v>33.5</v>
      </c>
    </row>
    <row r="302" spans="1:7" ht="22.5">
      <c r="A302" s="67">
        <f t="shared" si="4"/>
        <v>286</v>
      </c>
      <c r="B302" s="154" t="s">
        <v>353</v>
      </c>
      <c r="C302" s="155" t="s">
        <v>351</v>
      </c>
      <c r="D302" s="155" t="s">
        <v>876</v>
      </c>
      <c r="E302" s="155" t="s">
        <v>15</v>
      </c>
      <c r="F302" s="155" t="s">
        <v>829</v>
      </c>
      <c r="G302" s="66">
        <v>33.5</v>
      </c>
    </row>
    <row r="303" spans="1:7" ht="11.25">
      <c r="A303" s="67">
        <f t="shared" si="4"/>
        <v>287</v>
      </c>
      <c r="B303" s="154" t="s">
        <v>830</v>
      </c>
      <c r="C303" s="155" t="s">
        <v>351</v>
      </c>
      <c r="D303" s="155" t="s">
        <v>876</v>
      </c>
      <c r="E303" s="155" t="s">
        <v>15</v>
      </c>
      <c r="F303" s="155" t="s">
        <v>831</v>
      </c>
      <c r="G303" s="66">
        <v>33.5</v>
      </c>
    </row>
    <row r="304" spans="1:7" ht="67.5">
      <c r="A304" s="67">
        <f t="shared" si="4"/>
        <v>288</v>
      </c>
      <c r="B304" s="154" t="s">
        <v>16</v>
      </c>
      <c r="C304" s="155" t="s">
        <v>351</v>
      </c>
      <c r="D304" s="155" t="s">
        <v>876</v>
      </c>
      <c r="E304" s="155" t="s">
        <v>17</v>
      </c>
      <c r="F304" s="155"/>
      <c r="G304" s="66">
        <v>100</v>
      </c>
    </row>
    <row r="305" spans="1:7" ht="11.25">
      <c r="A305" s="67">
        <f t="shared" si="4"/>
        <v>289</v>
      </c>
      <c r="B305" s="154" t="s">
        <v>264</v>
      </c>
      <c r="C305" s="155" t="s">
        <v>351</v>
      </c>
      <c r="D305" s="155" t="s">
        <v>876</v>
      </c>
      <c r="E305" s="155" t="s">
        <v>17</v>
      </c>
      <c r="F305" s="155" t="s">
        <v>141</v>
      </c>
      <c r="G305" s="66">
        <v>100</v>
      </c>
    </row>
    <row r="306" spans="1:7" ht="11.25">
      <c r="A306" s="67">
        <f t="shared" si="4"/>
        <v>290</v>
      </c>
      <c r="B306" s="154" t="s">
        <v>328</v>
      </c>
      <c r="C306" s="155" t="s">
        <v>351</v>
      </c>
      <c r="D306" s="155" t="s">
        <v>876</v>
      </c>
      <c r="E306" s="155" t="s">
        <v>17</v>
      </c>
      <c r="F306" s="155" t="s">
        <v>265</v>
      </c>
      <c r="G306" s="66">
        <v>100</v>
      </c>
    </row>
    <row r="307" spans="1:7" ht="78.75">
      <c r="A307" s="67">
        <f t="shared" si="4"/>
        <v>291</v>
      </c>
      <c r="B307" s="154" t="s">
        <v>18</v>
      </c>
      <c r="C307" s="155" t="s">
        <v>351</v>
      </c>
      <c r="D307" s="155" t="s">
        <v>876</v>
      </c>
      <c r="E307" s="155" t="s">
        <v>19</v>
      </c>
      <c r="F307" s="155"/>
      <c r="G307" s="66">
        <v>50</v>
      </c>
    </row>
    <row r="308" spans="1:7" ht="11.25">
      <c r="A308" s="67">
        <f t="shared" si="4"/>
        <v>292</v>
      </c>
      <c r="B308" s="154" t="s">
        <v>264</v>
      </c>
      <c r="C308" s="155" t="s">
        <v>351</v>
      </c>
      <c r="D308" s="155" t="s">
        <v>876</v>
      </c>
      <c r="E308" s="155" t="s">
        <v>19</v>
      </c>
      <c r="F308" s="155" t="s">
        <v>141</v>
      </c>
      <c r="G308" s="66">
        <v>50</v>
      </c>
    </row>
    <row r="309" spans="1:7" ht="11.25">
      <c r="A309" s="67">
        <f t="shared" si="4"/>
        <v>293</v>
      </c>
      <c r="B309" s="154" t="s">
        <v>328</v>
      </c>
      <c r="C309" s="155" t="s">
        <v>351</v>
      </c>
      <c r="D309" s="155" t="s">
        <v>876</v>
      </c>
      <c r="E309" s="155" t="s">
        <v>19</v>
      </c>
      <c r="F309" s="155" t="s">
        <v>265</v>
      </c>
      <c r="G309" s="66">
        <v>50</v>
      </c>
    </row>
    <row r="310" spans="1:7" ht="56.25">
      <c r="A310" s="67">
        <f t="shared" si="4"/>
        <v>294</v>
      </c>
      <c r="B310" s="154" t="s">
        <v>425</v>
      </c>
      <c r="C310" s="155" t="s">
        <v>351</v>
      </c>
      <c r="D310" s="155" t="s">
        <v>876</v>
      </c>
      <c r="E310" s="155" t="s">
        <v>150</v>
      </c>
      <c r="F310" s="155"/>
      <c r="G310" s="66">
        <v>1667.8</v>
      </c>
    </row>
    <row r="311" spans="1:7" ht="11.25">
      <c r="A311" s="67">
        <f t="shared" si="4"/>
        <v>295</v>
      </c>
      <c r="B311" s="154" t="s">
        <v>264</v>
      </c>
      <c r="C311" s="155" t="s">
        <v>351</v>
      </c>
      <c r="D311" s="155" t="s">
        <v>876</v>
      </c>
      <c r="E311" s="155" t="s">
        <v>150</v>
      </c>
      <c r="F311" s="155" t="s">
        <v>141</v>
      </c>
      <c r="G311" s="66">
        <v>1467.8</v>
      </c>
    </row>
    <row r="312" spans="1:7" ht="11.25">
      <c r="A312" s="67">
        <f t="shared" si="4"/>
        <v>296</v>
      </c>
      <c r="B312" s="154" t="s">
        <v>328</v>
      </c>
      <c r="C312" s="155" t="s">
        <v>351</v>
      </c>
      <c r="D312" s="155" t="s">
        <v>876</v>
      </c>
      <c r="E312" s="155" t="s">
        <v>150</v>
      </c>
      <c r="F312" s="155" t="s">
        <v>265</v>
      </c>
      <c r="G312" s="66">
        <v>1467.8</v>
      </c>
    </row>
    <row r="313" spans="1:7" ht="22.5">
      <c r="A313" s="67">
        <f t="shared" si="4"/>
        <v>297</v>
      </c>
      <c r="B313" s="154" t="s">
        <v>353</v>
      </c>
      <c r="C313" s="155" t="s">
        <v>351</v>
      </c>
      <c r="D313" s="155" t="s">
        <v>876</v>
      </c>
      <c r="E313" s="155" t="s">
        <v>150</v>
      </c>
      <c r="F313" s="155" t="s">
        <v>829</v>
      </c>
      <c r="G313" s="66">
        <v>200</v>
      </c>
    </row>
    <row r="314" spans="1:7" ht="11.25">
      <c r="A314" s="67">
        <f t="shared" si="4"/>
        <v>298</v>
      </c>
      <c r="B314" s="154" t="s">
        <v>830</v>
      </c>
      <c r="C314" s="155" t="s">
        <v>351</v>
      </c>
      <c r="D314" s="155" t="s">
        <v>876</v>
      </c>
      <c r="E314" s="155" t="s">
        <v>150</v>
      </c>
      <c r="F314" s="155" t="s">
        <v>831</v>
      </c>
      <c r="G314" s="66">
        <v>200</v>
      </c>
    </row>
    <row r="315" spans="1:7" ht="104.25" customHeight="1">
      <c r="A315" s="67">
        <f t="shared" si="4"/>
        <v>299</v>
      </c>
      <c r="B315" s="154" t="s">
        <v>426</v>
      </c>
      <c r="C315" s="155" t="s">
        <v>351</v>
      </c>
      <c r="D315" s="155" t="s">
        <v>876</v>
      </c>
      <c r="E315" s="155" t="s">
        <v>151</v>
      </c>
      <c r="F315" s="155"/>
      <c r="G315" s="66">
        <v>5932.2</v>
      </c>
    </row>
    <row r="316" spans="1:7" ht="22.5">
      <c r="A316" s="67">
        <f t="shared" si="4"/>
        <v>300</v>
      </c>
      <c r="B316" s="154" t="s">
        <v>759</v>
      </c>
      <c r="C316" s="155" t="s">
        <v>351</v>
      </c>
      <c r="D316" s="155" t="s">
        <v>876</v>
      </c>
      <c r="E316" s="155" t="s">
        <v>151</v>
      </c>
      <c r="F316" s="155" t="s">
        <v>355</v>
      </c>
      <c r="G316" s="66">
        <v>3300</v>
      </c>
    </row>
    <row r="317" spans="1:7" ht="22.5">
      <c r="A317" s="67">
        <f t="shared" si="4"/>
        <v>301</v>
      </c>
      <c r="B317" s="154" t="s">
        <v>764</v>
      </c>
      <c r="C317" s="155" t="s">
        <v>351</v>
      </c>
      <c r="D317" s="155" t="s">
        <v>876</v>
      </c>
      <c r="E317" s="155" t="s">
        <v>151</v>
      </c>
      <c r="F317" s="155" t="s">
        <v>356</v>
      </c>
      <c r="G317" s="66">
        <v>3300</v>
      </c>
    </row>
    <row r="318" spans="1:7" ht="11.25">
      <c r="A318" s="67">
        <f t="shared" si="4"/>
        <v>302</v>
      </c>
      <c r="B318" s="154" t="s">
        <v>264</v>
      </c>
      <c r="C318" s="155" t="s">
        <v>351</v>
      </c>
      <c r="D318" s="155" t="s">
        <v>876</v>
      </c>
      <c r="E318" s="155" t="s">
        <v>151</v>
      </c>
      <c r="F318" s="155" t="s">
        <v>141</v>
      </c>
      <c r="G318" s="66">
        <v>2268.1</v>
      </c>
    </row>
    <row r="319" spans="1:7" ht="11.25">
      <c r="A319" s="67">
        <f t="shared" si="4"/>
        <v>303</v>
      </c>
      <c r="B319" s="154" t="s">
        <v>328</v>
      </c>
      <c r="C319" s="155" t="s">
        <v>351</v>
      </c>
      <c r="D319" s="155" t="s">
        <v>876</v>
      </c>
      <c r="E319" s="155" t="s">
        <v>151</v>
      </c>
      <c r="F319" s="155" t="s">
        <v>265</v>
      </c>
      <c r="G319" s="66">
        <v>2268.1</v>
      </c>
    </row>
    <row r="320" spans="1:7" ht="22.5">
      <c r="A320" s="67">
        <f t="shared" si="4"/>
        <v>304</v>
      </c>
      <c r="B320" s="154" t="s">
        <v>353</v>
      </c>
      <c r="C320" s="155" t="s">
        <v>351</v>
      </c>
      <c r="D320" s="155" t="s">
        <v>876</v>
      </c>
      <c r="E320" s="155" t="s">
        <v>151</v>
      </c>
      <c r="F320" s="155" t="s">
        <v>829</v>
      </c>
      <c r="G320" s="66">
        <v>364.1</v>
      </c>
    </row>
    <row r="321" spans="1:7" ht="11.25">
      <c r="A321" s="67">
        <f t="shared" si="4"/>
        <v>305</v>
      </c>
      <c r="B321" s="154" t="s">
        <v>830</v>
      </c>
      <c r="C321" s="155" t="s">
        <v>351</v>
      </c>
      <c r="D321" s="155" t="s">
        <v>876</v>
      </c>
      <c r="E321" s="155" t="s">
        <v>151</v>
      </c>
      <c r="F321" s="155" t="s">
        <v>831</v>
      </c>
      <c r="G321" s="66">
        <v>364.1</v>
      </c>
    </row>
    <row r="322" spans="1:7" ht="59.25" customHeight="1">
      <c r="A322" s="67">
        <f t="shared" si="4"/>
        <v>306</v>
      </c>
      <c r="B322" s="154" t="s">
        <v>427</v>
      </c>
      <c r="C322" s="155" t="s">
        <v>351</v>
      </c>
      <c r="D322" s="155" t="s">
        <v>876</v>
      </c>
      <c r="E322" s="155" t="s">
        <v>152</v>
      </c>
      <c r="F322" s="155"/>
      <c r="G322" s="66">
        <v>7311.2</v>
      </c>
    </row>
    <row r="323" spans="1:7" ht="22.5">
      <c r="A323" s="67">
        <f t="shared" si="4"/>
        <v>307</v>
      </c>
      <c r="B323" s="154" t="s">
        <v>353</v>
      </c>
      <c r="C323" s="155" t="s">
        <v>351</v>
      </c>
      <c r="D323" s="155" t="s">
        <v>876</v>
      </c>
      <c r="E323" s="155" t="s">
        <v>152</v>
      </c>
      <c r="F323" s="155" t="s">
        <v>829</v>
      </c>
      <c r="G323" s="66">
        <v>7311.2</v>
      </c>
    </row>
    <row r="324" spans="1:7" ht="11.25">
      <c r="A324" s="67">
        <f t="shared" si="4"/>
        <v>308</v>
      </c>
      <c r="B324" s="154" t="s">
        <v>830</v>
      </c>
      <c r="C324" s="155" t="s">
        <v>351</v>
      </c>
      <c r="D324" s="155" t="s">
        <v>876</v>
      </c>
      <c r="E324" s="155" t="s">
        <v>152</v>
      </c>
      <c r="F324" s="155" t="s">
        <v>831</v>
      </c>
      <c r="G324" s="66">
        <v>7311.2</v>
      </c>
    </row>
    <row r="325" spans="1:7" ht="67.5">
      <c r="A325" s="67">
        <f t="shared" si="4"/>
        <v>309</v>
      </c>
      <c r="B325" s="154" t="s">
        <v>428</v>
      </c>
      <c r="C325" s="155" t="s">
        <v>351</v>
      </c>
      <c r="D325" s="155" t="s">
        <v>876</v>
      </c>
      <c r="E325" s="155" t="s">
        <v>153</v>
      </c>
      <c r="F325" s="155"/>
      <c r="G325" s="66">
        <v>1934</v>
      </c>
    </row>
    <row r="326" spans="1:7" ht="22.5">
      <c r="A326" s="67">
        <f t="shared" si="4"/>
        <v>310</v>
      </c>
      <c r="B326" s="154" t="s">
        <v>353</v>
      </c>
      <c r="C326" s="155" t="s">
        <v>351</v>
      </c>
      <c r="D326" s="155" t="s">
        <v>876</v>
      </c>
      <c r="E326" s="155" t="s">
        <v>153</v>
      </c>
      <c r="F326" s="155" t="s">
        <v>829</v>
      </c>
      <c r="G326" s="66">
        <v>1934</v>
      </c>
    </row>
    <row r="327" spans="1:7" ht="11.25">
      <c r="A327" s="67">
        <f t="shared" si="4"/>
        <v>311</v>
      </c>
      <c r="B327" s="154" t="s">
        <v>830</v>
      </c>
      <c r="C327" s="155" t="s">
        <v>351</v>
      </c>
      <c r="D327" s="155" t="s">
        <v>876</v>
      </c>
      <c r="E327" s="155" t="s">
        <v>153</v>
      </c>
      <c r="F327" s="155" t="s">
        <v>831</v>
      </c>
      <c r="G327" s="66">
        <v>1934</v>
      </c>
    </row>
    <row r="328" spans="1:7" ht="67.5">
      <c r="A328" s="67">
        <f t="shared" si="4"/>
        <v>312</v>
      </c>
      <c r="B328" s="154" t="s">
        <v>429</v>
      </c>
      <c r="C328" s="155" t="s">
        <v>351</v>
      </c>
      <c r="D328" s="155" t="s">
        <v>876</v>
      </c>
      <c r="E328" s="155" t="s">
        <v>154</v>
      </c>
      <c r="F328" s="155"/>
      <c r="G328" s="66">
        <v>15206.4</v>
      </c>
    </row>
    <row r="329" spans="1:7" ht="22.5">
      <c r="A329" s="67">
        <f t="shared" si="4"/>
        <v>313</v>
      </c>
      <c r="B329" s="154" t="s">
        <v>353</v>
      </c>
      <c r="C329" s="155" t="s">
        <v>351</v>
      </c>
      <c r="D329" s="155" t="s">
        <v>876</v>
      </c>
      <c r="E329" s="155" t="s">
        <v>154</v>
      </c>
      <c r="F329" s="155" t="s">
        <v>829</v>
      </c>
      <c r="G329" s="66">
        <v>15206.4</v>
      </c>
    </row>
    <row r="330" spans="1:7" ht="11.25">
      <c r="A330" s="67">
        <f t="shared" si="4"/>
        <v>314</v>
      </c>
      <c r="B330" s="154" t="s">
        <v>830</v>
      </c>
      <c r="C330" s="155" t="s">
        <v>351</v>
      </c>
      <c r="D330" s="155" t="s">
        <v>876</v>
      </c>
      <c r="E330" s="155" t="s">
        <v>154</v>
      </c>
      <c r="F330" s="155" t="s">
        <v>831</v>
      </c>
      <c r="G330" s="66">
        <v>15206.4</v>
      </c>
    </row>
    <row r="331" spans="1:7" ht="67.5">
      <c r="A331" s="67">
        <f t="shared" si="4"/>
        <v>315</v>
      </c>
      <c r="B331" s="154" t="s">
        <v>430</v>
      </c>
      <c r="C331" s="155" t="s">
        <v>351</v>
      </c>
      <c r="D331" s="155" t="s">
        <v>876</v>
      </c>
      <c r="E331" s="155" t="s">
        <v>155</v>
      </c>
      <c r="F331" s="155"/>
      <c r="G331" s="66">
        <v>2226.1</v>
      </c>
    </row>
    <row r="332" spans="1:7" ht="22.5">
      <c r="A332" s="67">
        <f t="shared" si="4"/>
        <v>316</v>
      </c>
      <c r="B332" s="154" t="s">
        <v>353</v>
      </c>
      <c r="C332" s="155" t="s">
        <v>351</v>
      </c>
      <c r="D332" s="155" t="s">
        <v>876</v>
      </c>
      <c r="E332" s="155" t="s">
        <v>155</v>
      </c>
      <c r="F332" s="155" t="s">
        <v>829</v>
      </c>
      <c r="G332" s="66">
        <v>2226.1</v>
      </c>
    </row>
    <row r="333" spans="1:7" ht="11.25">
      <c r="A333" s="67">
        <f t="shared" si="4"/>
        <v>317</v>
      </c>
      <c r="B333" s="154" t="s">
        <v>830</v>
      </c>
      <c r="C333" s="155" t="s">
        <v>351</v>
      </c>
      <c r="D333" s="155" t="s">
        <v>876</v>
      </c>
      <c r="E333" s="155" t="s">
        <v>155</v>
      </c>
      <c r="F333" s="155" t="s">
        <v>831</v>
      </c>
      <c r="G333" s="66">
        <v>2226.1</v>
      </c>
    </row>
    <row r="334" spans="1:7" ht="93.75" customHeight="1">
      <c r="A334" s="67">
        <f t="shared" si="4"/>
        <v>318</v>
      </c>
      <c r="B334" s="154" t="s">
        <v>20</v>
      </c>
      <c r="C334" s="155" t="s">
        <v>351</v>
      </c>
      <c r="D334" s="155" t="s">
        <v>876</v>
      </c>
      <c r="E334" s="155" t="s">
        <v>21</v>
      </c>
      <c r="F334" s="155"/>
      <c r="G334" s="66">
        <v>2</v>
      </c>
    </row>
    <row r="335" spans="1:7" ht="22.5">
      <c r="A335" s="67">
        <f t="shared" si="4"/>
        <v>319</v>
      </c>
      <c r="B335" s="154" t="s">
        <v>353</v>
      </c>
      <c r="C335" s="155" t="s">
        <v>351</v>
      </c>
      <c r="D335" s="155" t="s">
        <v>876</v>
      </c>
      <c r="E335" s="155" t="s">
        <v>21</v>
      </c>
      <c r="F335" s="155" t="s">
        <v>829</v>
      </c>
      <c r="G335" s="66">
        <v>2</v>
      </c>
    </row>
    <row r="336" spans="1:7" ht="11.25">
      <c r="A336" s="67">
        <f t="shared" si="4"/>
        <v>320</v>
      </c>
      <c r="B336" s="154" t="s">
        <v>830</v>
      </c>
      <c r="C336" s="155" t="s">
        <v>351</v>
      </c>
      <c r="D336" s="155" t="s">
        <v>876</v>
      </c>
      <c r="E336" s="155" t="s">
        <v>21</v>
      </c>
      <c r="F336" s="155" t="s">
        <v>831</v>
      </c>
      <c r="G336" s="66">
        <v>2</v>
      </c>
    </row>
    <row r="337" spans="1:7" ht="11.25">
      <c r="A337" s="67">
        <f t="shared" si="4"/>
        <v>321</v>
      </c>
      <c r="B337" s="154" t="s">
        <v>877</v>
      </c>
      <c r="C337" s="155" t="s">
        <v>351</v>
      </c>
      <c r="D337" s="155" t="s">
        <v>878</v>
      </c>
      <c r="E337" s="155"/>
      <c r="F337" s="155"/>
      <c r="G337" s="66">
        <v>1534.9</v>
      </c>
    </row>
    <row r="338" spans="1:7" ht="11.25">
      <c r="A338" s="67">
        <f t="shared" si="4"/>
        <v>322</v>
      </c>
      <c r="B338" s="154" t="s">
        <v>131</v>
      </c>
      <c r="C338" s="155" t="s">
        <v>351</v>
      </c>
      <c r="D338" s="155" t="s">
        <v>878</v>
      </c>
      <c r="E338" s="155" t="s">
        <v>586</v>
      </c>
      <c r="F338" s="155"/>
      <c r="G338" s="66">
        <v>1534.9</v>
      </c>
    </row>
    <row r="339" spans="1:7" ht="22.5">
      <c r="A339" s="67">
        <f aca="true" t="shared" si="5" ref="A339:A402">A338+1</f>
        <v>323</v>
      </c>
      <c r="B339" s="154" t="s">
        <v>235</v>
      </c>
      <c r="C339" s="155" t="s">
        <v>351</v>
      </c>
      <c r="D339" s="155" t="s">
        <v>878</v>
      </c>
      <c r="E339" s="155" t="s">
        <v>156</v>
      </c>
      <c r="F339" s="155"/>
      <c r="G339" s="66">
        <v>1534.9</v>
      </c>
    </row>
    <row r="340" spans="1:7" ht="45">
      <c r="A340" s="67">
        <f t="shared" si="5"/>
        <v>324</v>
      </c>
      <c r="B340" s="154" t="s">
        <v>431</v>
      </c>
      <c r="C340" s="155" t="s">
        <v>351</v>
      </c>
      <c r="D340" s="155" t="s">
        <v>878</v>
      </c>
      <c r="E340" s="155" t="s">
        <v>157</v>
      </c>
      <c r="F340" s="155"/>
      <c r="G340" s="66">
        <v>1534.9</v>
      </c>
    </row>
    <row r="341" spans="1:7" ht="56.25">
      <c r="A341" s="67">
        <f t="shared" si="5"/>
        <v>325</v>
      </c>
      <c r="B341" s="154" t="s">
        <v>591</v>
      </c>
      <c r="C341" s="155" t="s">
        <v>351</v>
      </c>
      <c r="D341" s="155" t="s">
        <v>878</v>
      </c>
      <c r="E341" s="155" t="s">
        <v>157</v>
      </c>
      <c r="F341" s="155" t="s">
        <v>592</v>
      </c>
      <c r="G341" s="66">
        <v>129.4</v>
      </c>
    </row>
    <row r="342" spans="1:7" ht="11.25">
      <c r="A342" s="67">
        <f t="shared" si="5"/>
        <v>326</v>
      </c>
      <c r="B342" s="154" t="s">
        <v>761</v>
      </c>
      <c r="C342" s="155" t="s">
        <v>351</v>
      </c>
      <c r="D342" s="155" t="s">
        <v>878</v>
      </c>
      <c r="E342" s="155" t="s">
        <v>157</v>
      </c>
      <c r="F342" s="155" t="s">
        <v>782</v>
      </c>
      <c r="G342" s="66">
        <v>129.4</v>
      </c>
    </row>
    <row r="343" spans="1:7" ht="22.5">
      <c r="A343" s="67">
        <f t="shared" si="5"/>
        <v>327</v>
      </c>
      <c r="B343" s="154" t="s">
        <v>759</v>
      </c>
      <c r="C343" s="155" t="s">
        <v>351</v>
      </c>
      <c r="D343" s="155" t="s">
        <v>878</v>
      </c>
      <c r="E343" s="155" t="s">
        <v>157</v>
      </c>
      <c r="F343" s="155" t="s">
        <v>355</v>
      </c>
      <c r="G343" s="66">
        <v>1081.3</v>
      </c>
    </row>
    <row r="344" spans="1:7" ht="22.5">
      <c r="A344" s="67">
        <f t="shared" si="5"/>
        <v>328</v>
      </c>
      <c r="B344" s="154" t="s">
        <v>764</v>
      </c>
      <c r="C344" s="155" t="s">
        <v>351</v>
      </c>
      <c r="D344" s="155" t="s">
        <v>878</v>
      </c>
      <c r="E344" s="155" t="s">
        <v>157</v>
      </c>
      <c r="F344" s="155" t="s">
        <v>356</v>
      </c>
      <c r="G344" s="66">
        <v>1081.3</v>
      </c>
    </row>
    <row r="345" spans="1:7" ht="11.25">
      <c r="A345" s="67">
        <f t="shared" si="5"/>
        <v>329</v>
      </c>
      <c r="B345" s="154" t="s">
        <v>229</v>
      </c>
      <c r="C345" s="155" t="s">
        <v>351</v>
      </c>
      <c r="D345" s="155" t="s">
        <v>878</v>
      </c>
      <c r="E345" s="155" t="s">
        <v>157</v>
      </c>
      <c r="F345" s="155" t="s">
        <v>230</v>
      </c>
      <c r="G345" s="66">
        <v>324.2</v>
      </c>
    </row>
    <row r="346" spans="1:7" ht="11.25">
      <c r="A346" s="67">
        <f t="shared" si="5"/>
        <v>330</v>
      </c>
      <c r="B346" s="154" t="s">
        <v>736</v>
      </c>
      <c r="C346" s="155" t="s">
        <v>351</v>
      </c>
      <c r="D346" s="155" t="s">
        <v>878</v>
      </c>
      <c r="E346" s="155" t="s">
        <v>157</v>
      </c>
      <c r="F346" s="155" t="s">
        <v>737</v>
      </c>
      <c r="G346" s="66">
        <v>324.2</v>
      </c>
    </row>
    <row r="347" spans="1:7" ht="11.25">
      <c r="A347" s="67">
        <f t="shared" si="5"/>
        <v>331</v>
      </c>
      <c r="B347" s="154" t="s">
        <v>487</v>
      </c>
      <c r="C347" s="155" t="s">
        <v>351</v>
      </c>
      <c r="D347" s="155" t="s">
        <v>277</v>
      </c>
      <c r="E347" s="155"/>
      <c r="F347" s="155"/>
      <c r="G347" s="66">
        <v>9658.9</v>
      </c>
    </row>
    <row r="348" spans="1:7" ht="11.25">
      <c r="A348" s="67">
        <f t="shared" si="5"/>
        <v>332</v>
      </c>
      <c r="B348" s="154" t="s">
        <v>282</v>
      </c>
      <c r="C348" s="155" t="s">
        <v>351</v>
      </c>
      <c r="D348" s="155" t="s">
        <v>283</v>
      </c>
      <c r="E348" s="155"/>
      <c r="F348" s="155"/>
      <c r="G348" s="66">
        <v>12.5</v>
      </c>
    </row>
    <row r="349" spans="1:7" ht="22.5">
      <c r="A349" s="67">
        <f t="shared" si="5"/>
        <v>333</v>
      </c>
      <c r="B349" s="154" t="s">
        <v>705</v>
      </c>
      <c r="C349" s="155" t="s">
        <v>351</v>
      </c>
      <c r="D349" s="155" t="s">
        <v>283</v>
      </c>
      <c r="E349" s="155" t="s">
        <v>444</v>
      </c>
      <c r="F349" s="155"/>
      <c r="G349" s="66">
        <v>12.5</v>
      </c>
    </row>
    <row r="350" spans="1:7" ht="22.5">
      <c r="A350" s="67">
        <f t="shared" si="5"/>
        <v>334</v>
      </c>
      <c r="B350" s="154" t="s">
        <v>708</v>
      </c>
      <c r="C350" s="155" t="s">
        <v>351</v>
      </c>
      <c r="D350" s="155" t="s">
        <v>283</v>
      </c>
      <c r="E350" s="155" t="s">
        <v>460</v>
      </c>
      <c r="F350" s="155"/>
      <c r="G350" s="66">
        <v>12.5</v>
      </c>
    </row>
    <row r="351" spans="1:7" ht="78.75">
      <c r="A351" s="67">
        <f t="shared" si="5"/>
        <v>335</v>
      </c>
      <c r="B351" s="154" t="s">
        <v>432</v>
      </c>
      <c r="C351" s="155" t="s">
        <v>351</v>
      </c>
      <c r="D351" s="155" t="s">
        <v>283</v>
      </c>
      <c r="E351" s="155" t="s">
        <v>158</v>
      </c>
      <c r="F351" s="155"/>
      <c r="G351" s="66">
        <v>12.5</v>
      </c>
    </row>
    <row r="352" spans="1:7" ht="22.5">
      <c r="A352" s="67">
        <f t="shared" si="5"/>
        <v>336</v>
      </c>
      <c r="B352" s="154" t="s">
        <v>760</v>
      </c>
      <c r="C352" s="155" t="s">
        <v>351</v>
      </c>
      <c r="D352" s="155" t="s">
        <v>283</v>
      </c>
      <c r="E352" s="155" t="s">
        <v>158</v>
      </c>
      <c r="F352" s="155" t="s">
        <v>159</v>
      </c>
      <c r="G352" s="66">
        <v>12.5</v>
      </c>
    </row>
    <row r="353" spans="1:7" ht="11.25">
      <c r="A353" s="67">
        <f t="shared" si="5"/>
        <v>337</v>
      </c>
      <c r="B353" s="154" t="s">
        <v>160</v>
      </c>
      <c r="C353" s="155" t="s">
        <v>351</v>
      </c>
      <c r="D353" s="155" t="s">
        <v>283</v>
      </c>
      <c r="E353" s="155" t="s">
        <v>158</v>
      </c>
      <c r="F353" s="155" t="s">
        <v>161</v>
      </c>
      <c r="G353" s="66">
        <v>12.5</v>
      </c>
    </row>
    <row r="354" spans="1:7" ht="11.25">
      <c r="A354" s="67">
        <f t="shared" si="5"/>
        <v>338</v>
      </c>
      <c r="B354" s="154" t="s">
        <v>284</v>
      </c>
      <c r="C354" s="155" t="s">
        <v>351</v>
      </c>
      <c r="D354" s="155" t="s">
        <v>285</v>
      </c>
      <c r="E354" s="155"/>
      <c r="F354" s="155"/>
      <c r="G354" s="66">
        <v>9646.5</v>
      </c>
    </row>
    <row r="355" spans="1:7" ht="22.5">
      <c r="A355" s="67">
        <f t="shared" si="5"/>
        <v>339</v>
      </c>
      <c r="B355" s="154" t="s">
        <v>360</v>
      </c>
      <c r="C355" s="155" t="s">
        <v>351</v>
      </c>
      <c r="D355" s="155" t="s">
        <v>285</v>
      </c>
      <c r="E355" s="155" t="s">
        <v>101</v>
      </c>
      <c r="F355" s="155"/>
      <c r="G355" s="66">
        <v>9646.5</v>
      </c>
    </row>
    <row r="356" spans="1:7" ht="17.25" customHeight="1">
      <c r="A356" s="67">
        <f t="shared" si="5"/>
        <v>340</v>
      </c>
      <c r="B356" s="154" t="s">
        <v>361</v>
      </c>
      <c r="C356" s="155" t="s">
        <v>351</v>
      </c>
      <c r="D356" s="155" t="s">
        <v>285</v>
      </c>
      <c r="E356" s="155" t="s">
        <v>102</v>
      </c>
      <c r="F356" s="155"/>
      <c r="G356" s="66">
        <v>9646.5</v>
      </c>
    </row>
    <row r="357" spans="1:7" ht="59.25" customHeight="1">
      <c r="A357" s="67">
        <f t="shared" si="5"/>
        <v>341</v>
      </c>
      <c r="B357" s="154" t="s">
        <v>433</v>
      </c>
      <c r="C357" s="155" t="s">
        <v>351</v>
      </c>
      <c r="D357" s="155" t="s">
        <v>285</v>
      </c>
      <c r="E357" s="155" t="s">
        <v>434</v>
      </c>
      <c r="F357" s="155"/>
      <c r="G357" s="66">
        <v>9646.5</v>
      </c>
    </row>
    <row r="358" spans="1:7" ht="22.5">
      <c r="A358" s="67">
        <f t="shared" si="5"/>
        <v>342</v>
      </c>
      <c r="B358" s="154" t="s">
        <v>760</v>
      </c>
      <c r="C358" s="155" t="s">
        <v>351</v>
      </c>
      <c r="D358" s="155" t="s">
        <v>285</v>
      </c>
      <c r="E358" s="155" t="s">
        <v>434</v>
      </c>
      <c r="F358" s="155" t="s">
        <v>159</v>
      </c>
      <c r="G358" s="66">
        <v>9646.5</v>
      </c>
    </row>
    <row r="359" spans="1:7" ht="11.25">
      <c r="A359" s="67">
        <f t="shared" si="5"/>
        <v>343</v>
      </c>
      <c r="B359" s="154" t="s">
        <v>160</v>
      </c>
      <c r="C359" s="155" t="s">
        <v>351</v>
      </c>
      <c r="D359" s="155" t="s">
        <v>285</v>
      </c>
      <c r="E359" s="155" t="s">
        <v>434</v>
      </c>
      <c r="F359" s="155" t="s">
        <v>161</v>
      </c>
      <c r="G359" s="66">
        <v>9646.5</v>
      </c>
    </row>
    <row r="360" spans="1:7" ht="11.25">
      <c r="A360" s="67">
        <f t="shared" si="5"/>
        <v>344</v>
      </c>
      <c r="B360" s="154" t="s">
        <v>378</v>
      </c>
      <c r="C360" s="155" t="s">
        <v>351</v>
      </c>
      <c r="D360" s="155" t="s">
        <v>342</v>
      </c>
      <c r="E360" s="155"/>
      <c r="F360" s="155"/>
      <c r="G360" s="66">
        <v>940</v>
      </c>
    </row>
    <row r="361" spans="1:7" ht="11.25">
      <c r="A361" s="67">
        <f t="shared" si="5"/>
        <v>345</v>
      </c>
      <c r="B361" s="154" t="s">
        <v>343</v>
      </c>
      <c r="C361" s="155" t="s">
        <v>351</v>
      </c>
      <c r="D361" s="155" t="s">
        <v>344</v>
      </c>
      <c r="E361" s="155"/>
      <c r="F361" s="155"/>
      <c r="G361" s="66">
        <v>940</v>
      </c>
    </row>
    <row r="362" spans="1:7" ht="22.5">
      <c r="A362" s="67">
        <f t="shared" si="5"/>
        <v>346</v>
      </c>
      <c r="B362" s="154" t="s">
        <v>488</v>
      </c>
      <c r="C362" s="155" t="s">
        <v>351</v>
      </c>
      <c r="D362" s="155" t="s">
        <v>344</v>
      </c>
      <c r="E362" s="155" t="s">
        <v>162</v>
      </c>
      <c r="F362" s="155"/>
      <c r="G362" s="66">
        <v>940</v>
      </c>
    </row>
    <row r="363" spans="1:7" ht="11.25">
      <c r="A363" s="67">
        <f t="shared" si="5"/>
        <v>347</v>
      </c>
      <c r="B363" s="154" t="s">
        <v>593</v>
      </c>
      <c r="C363" s="155" t="s">
        <v>351</v>
      </c>
      <c r="D363" s="155" t="s">
        <v>344</v>
      </c>
      <c r="E363" s="155" t="s">
        <v>163</v>
      </c>
      <c r="F363" s="155"/>
      <c r="G363" s="66">
        <v>940</v>
      </c>
    </row>
    <row r="364" spans="1:7" ht="78.75">
      <c r="A364" s="67">
        <f t="shared" si="5"/>
        <v>348</v>
      </c>
      <c r="B364" s="154" t="s">
        <v>164</v>
      </c>
      <c r="C364" s="155" t="s">
        <v>351</v>
      </c>
      <c r="D364" s="155" t="s">
        <v>344</v>
      </c>
      <c r="E364" s="155" t="s">
        <v>165</v>
      </c>
      <c r="F364" s="155"/>
      <c r="G364" s="66">
        <v>940</v>
      </c>
    </row>
    <row r="365" spans="1:7" ht="56.25">
      <c r="A365" s="67">
        <f t="shared" si="5"/>
        <v>349</v>
      </c>
      <c r="B365" s="154" t="s">
        <v>591</v>
      </c>
      <c r="C365" s="155" t="s">
        <v>351</v>
      </c>
      <c r="D365" s="155" t="s">
        <v>344</v>
      </c>
      <c r="E365" s="155" t="s">
        <v>165</v>
      </c>
      <c r="F365" s="155" t="s">
        <v>592</v>
      </c>
      <c r="G365" s="66">
        <v>361.2</v>
      </c>
    </row>
    <row r="366" spans="1:7" ht="11.25">
      <c r="A366" s="67">
        <f t="shared" si="5"/>
        <v>350</v>
      </c>
      <c r="B366" s="154" t="s">
        <v>761</v>
      </c>
      <c r="C366" s="155" t="s">
        <v>351</v>
      </c>
      <c r="D366" s="155" t="s">
        <v>344</v>
      </c>
      <c r="E366" s="155" t="s">
        <v>165</v>
      </c>
      <c r="F366" s="155" t="s">
        <v>782</v>
      </c>
      <c r="G366" s="66">
        <v>361.2</v>
      </c>
    </row>
    <row r="367" spans="1:7" ht="22.5">
      <c r="A367" s="67">
        <f t="shared" si="5"/>
        <v>351</v>
      </c>
      <c r="B367" s="154" t="s">
        <v>759</v>
      </c>
      <c r="C367" s="155" t="s">
        <v>351</v>
      </c>
      <c r="D367" s="155" t="s">
        <v>344</v>
      </c>
      <c r="E367" s="155" t="s">
        <v>165</v>
      </c>
      <c r="F367" s="155" t="s">
        <v>355</v>
      </c>
      <c r="G367" s="66">
        <v>327.8</v>
      </c>
    </row>
    <row r="368" spans="1:7" ht="22.5">
      <c r="A368" s="67">
        <f t="shared" si="5"/>
        <v>352</v>
      </c>
      <c r="B368" s="154" t="s">
        <v>764</v>
      </c>
      <c r="C368" s="155" t="s">
        <v>351</v>
      </c>
      <c r="D368" s="155" t="s">
        <v>344</v>
      </c>
      <c r="E368" s="155" t="s">
        <v>165</v>
      </c>
      <c r="F368" s="155" t="s">
        <v>356</v>
      </c>
      <c r="G368" s="66">
        <v>327.8</v>
      </c>
    </row>
    <row r="369" spans="1:7" ht="11.25">
      <c r="A369" s="67">
        <f t="shared" si="5"/>
        <v>353</v>
      </c>
      <c r="B369" s="154" t="s">
        <v>229</v>
      </c>
      <c r="C369" s="155" t="s">
        <v>351</v>
      </c>
      <c r="D369" s="155" t="s">
        <v>344</v>
      </c>
      <c r="E369" s="155" t="s">
        <v>165</v>
      </c>
      <c r="F369" s="155" t="s">
        <v>230</v>
      </c>
      <c r="G369" s="66">
        <v>251.1</v>
      </c>
    </row>
    <row r="370" spans="1:7" ht="11.25">
      <c r="A370" s="67">
        <f t="shared" si="5"/>
        <v>354</v>
      </c>
      <c r="B370" s="154" t="s">
        <v>22</v>
      </c>
      <c r="C370" s="155" t="s">
        <v>351</v>
      </c>
      <c r="D370" s="155" t="s">
        <v>344</v>
      </c>
      <c r="E370" s="155" t="s">
        <v>165</v>
      </c>
      <c r="F370" s="155" t="s">
        <v>23</v>
      </c>
      <c r="G370" s="66">
        <v>72.5</v>
      </c>
    </row>
    <row r="371" spans="1:7" ht="11.25">
      <c r="A371" s="67">
        <f t="shared" si="5"/>
        <v>355</v>
      </c>
      <c r="B371" s="154" t="s">
        <v>736</v>
      </c>
      <c r="C371" s="155" t="s">
        <v>351</v>
      </c>
      <c r="D371" s="155" t="s">
        <v>344</v>
      </c>
      <c r="E371" s="155" t="s">
        <v>165</v>
      </c>
      <c r="F371" s="155" t="s">
        <v>737</v>
      </c>
      <c r="G371" s="66">
        <v>178.7</v>
      </c>
    </row>
    <row r="372" spans="1:7" ht="21.75">
      <c r="A372" s="99">
        <f t="shared" si="5"/>
        <v>356</v>
      </c>
      <c r="B372" s="151" t="s">
        <v>286</v>
      </c>
      <c r="C372" s="152" t="s">
        <v>837</v>
      </c>
      <c r="D372" s="152"/>
      <c r="E372" s="152"/>
      <c r="F372" s="152"/>
      <c r="G372" s="95">
        <v>544966.5</v>
      </c>
    </row>
    <row r="373" spans="1:8" ht="11.25">
      <c r="A373" s="67">
        <f t="shared" si="5"/>
        <v>357</v>
      </c>
      <c r="B373" s="154" t="s">
        <v>762</v>
      </c>
      <c r="C373" s="155" t="s">
        <v>837</v>
      </c>
      <c r="D373" s="155" t="s">
        <v>865</v>
      </c>
      <c r="E373" s="155"/>
      <c r="F373" s="155"/>
      <c r="G373" s="66">
        <v>524398.5</v>
      </c>
      <c r="H373" s="153"/>
    </row>
    <row r="374" spans="1:8" ht="11.25">
      <c r="A374" s="67">
        <f t="shared" si="5"/>
        <v>358</v>
      </c>
      <c r="B374" s="154" t="s">
        <v>866</v>
      </c>
      <c r="C374" s="155" t="s">
        <v>837</v>
      </c>
      <c r="D374" s="155" t="s">
        <v>867</v>
      </c>
      <c r="E374" s="155"/>
      <c r="F374" s="155"/>
      <c r="G374" s="66">
        <f>132866.8-140.8</f>
        <v>132726</v>
      </c>
      <c r="H374" s="153"/>
    </row>
    <row r="375" spans="1:8" ht="11.25">
      <c r="A375" s="67">
        <f t="shared" si="5"/>
        <v>359</v>
      </c>
      <c r="B375" s="154" t="s">
        <v>554</v>
      </c>
      <c r="C375" s="155" t="s">
        <v>837</v>
      </c>
      <c r="D375" s="155" t="s">
        <v>867</v>
      </c>
      <c r="E375" s="155" t="s">
        <v>166</v>
      </c>
      <c r="F375" s="155"/>
      <c r="G375" s="66">
        <f>132811.8-140.8</f>
        <v>132671</v>
      </c>
      <c r="H375" s="153"/>
    </row>
    <row r="376" spans="1:7" ht="22.5">
      <c r="A376" s="67">
        <f t="shared" si="5"/>
        <v>360</v>
      </c>
      <c r="B376" s="154" t="s">
        <v>236</v>
      </c>
      <c r="C376" s="155" t="s">
        <v>837</v>
      </c>
      <c r="D376" s="155" t="s">
        <v>867</v>
      </c>
      <c r="E376" s="155" t="s">
        <v>167</v>
      </c>
      <c r="F376" s="155"/>
      <c r="G376" s="66">
        <f>132811.8-140.8</f>
        <v>132671</v>
      </c>
    </row>
    <row r="377" spans="1:7" ht="78.75">
      <c r="A377" s="67">
        <f t="shared" si="5"/>
        <v>361</v>
      </c>
      <c r="B377" s="154" t="s">
        <v>24</v>
      </c>
      <c r="C377" s="155" t="s">
        <v>837</v>
      </c>
      <c r="D377" s="155" t="s">
        <v>867</v>
      </c>
      <c r="E377" s="155" t="s">
        <v>25</v>
      </c>
      <c r="F377" s="155"/>
      <c r="G377" s="66">
        <v>1171.4</v>
      </c>
    </row>
    <row r="378" spans="1:7" ht="56.25">
      <c r="A378" s="67">
        <f t="shared" si="5"/>
        <v>362</v>
      </c>
      <c r="B378" s="154" t="s">
        <v>591</v>
      </c>
      <c r="C378" s="155" t="s">
        <v>837</v>
      </c>
      <c r="D378" s="155" t="s">
        <v>867</v>
      </c>
      <c r="E378" s="155" t="s">
        <v>25</v>
      </c>
      <c r="F378" s="155" t="s">
        <v>592</v>
      </c>
      <c r="G378" s="66">
        <v>613.4</v>
      </c>
    </row>
    <row r="379" spans="1:7" ht="11.25">
      <c r="A379" s="67">
        <f t="shared" si="5"/>
        <v>363</v>
      </c>
      <c r="B379" s="154" t="s">
        <v>761</v>
      </c>
      <c r="C379" s="155" t="s">
        <v>837</v>
      </c>
      <c r="D379" s="155" t="s">
        <v>867</v>
      </c>
      <c r="E379" s="155" t="s">
        <v>25</v>
      </c>
      <c r="F379" s="155" t="s">
        <v>782</v>
      </c>
      <c r="G379" s="66">
        <v>613.4</v>
      </c>
    </row>
    <row r="380" spans="1:7" ht="22.5">
      <c r="A380" s="67">
        <f t="shared" si="5"/>
        <v>364</v>
      </c>
      <c r="B380" s="154" t="s">
        <v>353</v>
      </c>
      <c r="C380" s="155" t="s">
        <v>837</v>
      </c>
      <c r="D380" s="155" t="s">
        <v>867</v>
      </c>
      <c r="E380" s="155" t="s">
        <v>25</v>
      </c>
      <c r="F380" s="155" t="s">
        <v>829</v>
      </c>
      <c r="G380" s="66">
        <v>558</v>
      </c>
    </row>
    <row r="381" spans="1:7" ht="11.25">
      <c r="A381" s="67">
        <f t="shared" si="5"/>
        <v>365</v>
      </c>
      <c r="B381" s="154" t="s">
        <v>830</v>
      </c>
      <c r="C381" s="155" t="s">
        <v>837</v>
      </c>
      <c r="D381" s="155" t="s">
        <v>867</v>
      </c>
      <c r="E381" s="155" t="s">
        <v>25</v>
      </c>
      <c r="F381" s="155" t="s">
        <v>831</v>
      </c>
      <c r="G381" s="66">
        <v>558</v>
      </c>
    </row>
    <row r="382" spans="1:7" ht="157.5">
      <c r="A382" s="67">
        <f t="shared" si="5"/>
        <v>366</v>
      </c>
      <c r="B382" s="154" t="s">
        <v>435</v>
      </c>
      <c r="C382" s="155" t="s">
        <v>837</v>
      </c>
      <c r="D382" s="155" t="s">
        <v>867</v>
      </c>
      <c r="E382" s="155" t="s">
        <v>168</v>
      </c>
      <c r="F382" s="155"/>
      <c r="G382" s="66">
        <v>31016.5</v>
      </c>
    </row>
    <row r="383" spans="1:7" ht="56.25">
      <c r="A383" s="67">
        <f t="shared" si="5"/>
        <v>367</v>
      </c>
      <c r="B383" s="154" t="s">
        <v>591</v>
      </c>
      <c r="C383" s="155" t="s">
        <v>837</v>
      </c>
      <c r="D383" s="155" t="s">
        <v>867</v>
      </c>
      <c r="E383" s="155" t="s">
        <v>168</v>
      </c>
      <c r="F383" s="155" t="s">
        <v>592</v>
      </c>
      <c r="G383" s="66">
        <v>15753</v>
      </c>
    </row>
    <row r="384" spans="1:7" ht="11.25">
      <c r="A384" s="67">
        <f t="shared" si="5"/>
        <v>368</v>
      </c>
      <c r="B384" s="154" t="s">
        <v>761</v>
      </c>
      <c r="C384" s="155" t="s">
        <v>837</v>
      </c>
      <c r="D384" s="155" t="s">
        <v>867</v>
      </c>
      <c r="E384" s="155" t="s">
        <v>168</v>
      </c>
      <c r="F384" s="155" t="s">
        <v>782</v>
      </c>
      <c r="G384" s="66">
        <v>15753</v>
      </c>
    </row>
    <row r="385" spans="1:7" ht="22.5">
      <c r="A385" s="67">
        <f t="shared" si="5"/>
        <v>369</v>
      </c>
      <c r="B385" s="154" t="s">
        <v>353</v>
      </c>
      <c r="C385" s="155" t="s">
        <v>837</v>
      </c>
      <c r="D385" s="155" t="s">
        <v>867</v>
      </c>
      <c r="E385" s="155" t="s">
        <v>168</v>
      </c>
      <c r="F385" s="155" t="s">
        <v>829</v>
      </c>
      <c r="G385" s="66">
        <v>15263.5</v>
      </c>
    </row>
    <row r="386" spans="1:7" ht="11.25">
      <c r="A386" s="67">
        <f t="shared" si="5"/>
        <v>370</v>
      </c>
      <c r="B386" s="154" t="s">
        <v>830</v>
      </c>
      <c r="C386" s="155" t="s">
        <v>837</v>
      </c>
      <c r="D386" s="155" t="s">
        <v>867</v>
      </c>
      <c r="E386" s="155" t="s">
        <v>168</v>
      </c>
      <c r="F386" s="155" t="s">
        <v>831</v>
      </c>
      <c r="G386" s="66">
        <v>15263.5</v>
      </c>
    </row>
    <row r="387" spans="1:7" ht="155.25" customHeight="1">
      <c r="A387" s="67">
        <f t="shared" si="5"/>
        <v>371</v>
      </c>
      <c r="B387" s="154" t="s">
        <v>169</v>
      </c>
      <c r="C387" s="155" t="s">
        <v>837</v>
      </c>
      <c r="D387" s="155" t="s">
        <v>867</v>
      </c>
      <c r="E387" s="155" t="s">
        <v>170</v>
      </c>
      <c r="F387" s="155"/>
      <c r="G387" s="66">
        <v>43805.5</v>
      </c>
    </row>
    <row r="388" spans="1:7" ht="56.25">
      <c r="A388" s="67">
        <f t="shared" si="5"/>
        <v>372</v>
      </c>
      <c r="B388" s="154" t="s">
        <v>591</v>
      </c>
      <c r="C388" s="155" t="s">
        <v>837</v>
      </c>
      <c r="D388" s="155" t="s">
        <v>867</v>
      </c>
      <c r="E388" s="155" t="s">
        <v>170</v>
      </c>
      <c r="F388" s="155" t="s">
        <v>592</v>
      </c>
      <c r="G388" s="66">
        <v>19730.3</v>
      </c>
    </row>
    <row r="389" spans="1:7" ht="11.25">
      <c r="A389" s="67">
        <f t="shared" si="5"/>
        <v>373</v>
      </c>
      <c r="B389" s="154" t="s">
        <v>761</v>
      </c>
      <c r="C389" s="155" t="s">
        <v>837</v>
      </c>
      <c r="D389" s="155" t="s">
        <v>867</v>
      </c>
      <c r="E389" s="155" t="s">
        <v>170</v>
      </c>
      <c r="F389" s="155" t="s">
        <v>782</v>
      </c>
      <c r="G389" s="66">
        <v>19730.3</v>
      </c>
    </row>
    <row r="390" spans="1:7" ht="22.5">
      <c r="A390" s="67">
        <f t="shared" si="5"/>
        <v>374</v>
      </c>
      <c r="B390" s="154" t="s">
        <v>759</v>
      </c>
      <c r="C390" s="155" t="s">
        <v>837</v>
      </c>
      <c r="D390" s="155" t="s">
        <v>867</v>
      </c>
      <c r="E390" s="155" t="s">
        <v>170</v>
      </c>
      <c r="F390" s="155" t="s">
        <v>355</v>
      </c>
      <c r="G390" s="66">
        <v>601.3</v>
      </c>
    </row>
    <row r="391" spans="1:7" ht="22.5">
      <c r="A391" s="67">
        <f t="shared" si="5"/>
        <v>375</v>
      </c>
      <c r="B391" s="154" t="s">
        <v>764</v>
      </c>
      <c r="C391" s="155" t="s">
        <v>837</v>
      </c>
      <c r="D391" s="155" t="s">
        <v>867</v>
      </c>
      <c r="E391" s="155" t="s">
        <v>170</v>
      </c>
      <c r="F391" s="155" t="s">
        <v>356</v>
      </c>
      <c r="G391" s="66">
        <v>601.3</v>
      </c>
    </row>
    <row r="392" spans="1:7" ht="22.5">
      <c r="A392" s="67">
        <f t="shared" si="5"/>
        <v>376</v>
      </c>
      <c r="B392" s="154" t="s">
        <v>353</v>
      </c>
      <c r="C392" s="155" t="s">
        <v>837</v>
      </c>
      <c r="D392" s="155" t="s">
        <v>867</v>
      </c>
      <c r="E392" s="155" t="s">
        <v>170</v>
      </c>
      <c r="F392" s="155" t="s">
        <v>829</v>
      </c>
      <c r="G392" s="66">
        <v>23473.9</v>
      </c>
    </row>
    <row r="393" spans="1:7" ht="11.25">
      <c r="A393" s="67">
        <f t="shared" si="5"/>
        <v>377</v>
      </c>
      <c r="B393" s="154" t="s">
        <v>830</v>
      </c>
      <c r="C393" s="155" t="s">
        <v>837</v>
      </c>
      <c r="D393" s="155" t="s">
        <v>867</v>
      </c>
      <c r="E393" s="155" t="s">
        <v>170</v>
      </c>
      <c r="F393" s="155" t="s">
        <v>831</v>
      </c>
      <c r="G393" s="66">
        <v>23473.9</v>
      </c>
    </row>
    <row r="394" spans="1:8" ht="56.25">
      <c r="A394" s="67">
        <f t="shared" si="5"/>
        <v>378</v>
      </c>
      <c r="B394" s="154" t="s">
        <v>228</v>
      </c>
      <c r="C394" s="155" t="s">
        <v>837</v>
      </c>
      <c r="D394" s="155" t="s">
        <v>867</v>
      </c>
      <c r="E394" s="155" t="s">
        <v>171</v>
      </c>
      <c r="F394" s="155"/>
      <c r="G394" s="66">
        <f>32850.9-140.8</f>
        <v>32710.100000000002</v>
      </c>
      <c r="H394" s="153"/>
    </row>
    <row r="395" spans="1:7" ht="56.25">
      <c r="A395" s="67">
        <f t="shared" si="5"/>
        <v>379</v>
      </c>
      <c r="B395" s="154" t="s">
        <v>591</v>
      </c>
      <c r="C395" s="155" t="s">
        <v>837</v>
      </c>
      <c r="D395" s="155" t="s">
        <v>867</v>
      </c>
      <c r="E395" s="155" t="s">
        <v>171</v>
      </c>
      <c r="F395" s="155" t="s">
        <v>592</v>
      </c>
      <c r="G395" s="66">
        <v>13231.4</v>
      </c>
    </row>
    <row r="396" spans="1:7" ht="11.25">
      <c r="A396" s="67">
        <f t="shared" si="5"/>
        <v>380</v>
      </c>
      <c r="B396" s="154" t="s">
        <v>761</v>
      </c>
      <c r="C396" s="155" t="s">
        <v>837</v>
      </c>
      <c r="D396" s="155" t="s">
        <v>867</v>
      </c>
      <c r="E396" s="155" t="s">
        <v>171</v>
      </c>
      <c r="F396" s="155" t="s">
        <v>782</v>
      </c>
      <c r="G396" s="66">
        <v>13231.4</v>
      </c>
    </row>
    <row r="397" spans="1:7" ht="22.5">
      <c r="A397" s="67">
        <f t="shared" si="5"/>
        <v>381</v>
      </c>
      <c r="B397" s="154" t="s">
        <v>759</v>
      </c>
      <c r="C397" s="155" t="s">
        <v>837</v>
      </c>
      <c r="D397" s="155" t="s">
        <v>867</v>
      </c>
      <c r="E397" s="155" t="s">
        <v>171</v>
      </c>
      <c r="F397" s="155" t="s">
        <v>355</v>
      </c>
      <c r="G397" s="66">
        <v>19307.2</v>
      </c>
    </row>
    <row r="398" spans="1:7" ht="22.5">
      <c r="A398" s="67">
        <f t="shared" si="5"/>
        <v>382</v>
      </c>
      <c r="B398" s="154" t="s">
        <v>764</v>
      </c>
      <c r="C398" s="155" t="s">
        <v>837</v>
      </c>
      <c r="D398" s="155" t="s">
        <v>867</v>
      </c>
      <c r="E398" s="155" t="s">
        <v>171</v>
      </c>
      <c r="F398" s="155" t="s">
        <v>356</v>
      </c>
      <c r="G398" s="66">
        <f>19448-140.8</f>
        <v>19307.2</v>
      </c>
    </row>
    <row r="399" spans="1:7" ht="11.25">
      <c r="A399" s="67">
        <f t="shared" si="5"/>
        <v>383</v>
      </c>
      <c r="B399" s="154" t="s">
        <v>409</v>
      </c>
      <c r="C399" s="155" t="s">
        <v>837</v>
      </c>
      <c r="D399" s="155" t="s">
        <v>867</v>
      </c>
      <c r="E399" s="155" t="s">
        <v>171</v>
      </c>
      <c r="F399" s="155" t="s">
        <v>410</v>
      </c>
      <c r="G399" s="66">
        <v>171.5</v>
      </c>
    </row>
    <row r="400" spans="1:7" ht="11.25">
      <c r="A400" s="67">
        <f t="shared" si="5"/>
        <v>384</v>
      </c>
      <c r="B400" s="154" t="s">
        <v>384</v>
      </c>
      <c r="C400" s="155" t="s">
        <v>837</v>
      </c>
      <c r="D400" s="155" t="s">
        <v>867</v>
      </c>
      <c r="E400" s="155" t="s">
        <v>171</v>
      </c>
      <c r="F400" s="155" t="s">
        <v>385</v>
      </c>
      <c r="G400" s="66">
        <v>156.7</v>
      </c>
    </row>
    <row r="401" spans="1:7" ht="11.25">
      <c r="A401" s="67">
        <f t="shared" si="5"/>
        <v>385</v>
      </c>
      <c r="B401" s="154" t="s">
        <v>411</v>
      </c>
      <c r="C401" s="155" t="s">
        <v>837</v>
      </c>
      <c r="D401" s="155" t="s">
        <v>867</v>
      </c>
      <c r="E401" s="155" t="s">
        <v>171</v>
      </c>
      <c r="F401" s="155" t="s">
        <v>412</v>
      </c>
      <c r="G401" s="66">
        <v>14.8</v>
      </c>
    </row>
    <row r="402" spans="1:7" ht="56.25">
      <c r="A402" s="67">
        <f t="shared" si="5"/>
        <v>386</v>
      </c>
      <c r="B402" s="154" t="s">
        <v>26</v>
      </c>
      <c r="C402" s="155" t="s">
        <v>837</v>
      </c>
      <c r="D402" s="155" t="s">
        <v>867</v>
      </c>
      <c r="E402" s="155" t="s">
        <v>27</v>
      </c>
      <c r="F402" s="155"/>
      <c r="G402" s="66">
        <v>180</v>
      </c>
    </row>
    <row r="403" spans="1:7" ht="22.5">
      <c r="A403" s="67">
        <f aca="true" t="shared" si="6" ref="A403:A466">A402+1</f>
        <v>387</v>
      </c>
      <c r="B403" s="154" t="s">
        <v>759</v>
      </c>
      <c r="C403" s="155" t="s">
        <v>837</v>
      </c>
      <c r="D403" s="155" t="s">
        <v>867</v>
      </c>
      <c r="E403" s="155" t="s">
        <v>27</v>
      </c>
      <c r="F403" s="155" t="s">
        <v>355</v>
      </c>
      <c r="G403" s="66">
        <v>180</v>
      </c>
    </row>
    <row r="404" spans="1:7" ht="22.5">
      <c r="A404" s="67">
        <f t="shared" si="6"/>
        <v>388</v>
      </c>
      <c r="B404" s="154" t="s">
        <v>764</v>
      </c>
      <c r="C404" s="155" t="s">
        <v>837</v>
      </c>
      <c r="D404" s="155" t="s">
        <v>867</v>
      </c>
      <c r="E404" s="155" t="s">
        <v>27</v>
      </c>
      <c r="F404" s="155" t="s">
        <v>356</v>
      </c>
      <c r="G404" s="66">
        <v>180</v>
      </c>
    </row>
    <row r="405" spans="1:7" ht="56.25">
      <c r="A405" s="67">
        <f t="shared" si="6"/>
        <v>389</v>
      </c>
      <c r="B405" s="154" t="s">
        <v>172</v>
      </c>
      <c r="C405" s="155" t="s">
        <v>837</v>
      </c>
      <c r="D405" s="155" t="s">
        <v>867</v>
      </c>
      <c r="E405" s="155" t="s">
        <v>173</v>
      </c>
      <c r="F405" s="155"/>
      <c r="G405" s="66">
        <v>11129.9</v>
      </c>
    </row>
    <row r="406" spans="1:7" ht="22.5">
      <c r="A406" s="67">
        <f t="shared" si="6"/>
        <v>390</v>
      </c>
      <c r="B406" s="154" t="s">
        <v>353</v>
      </c>
      <c r="C406" s="155" t="s">
        <v>837</v>
      </c>
      <c r="D406" s="155" t="s">
        <v>867</v>
      </c>
      <c r="E406" s="155" t="s">
        <v>173</v>
      </c>
      <c r="F406" s="155" t="s">
        <v>829</v>
      </c>
      <c r="G406" s="66">
        <v>11129.9</v>
      </c>
    </row>
    <row r="407" spans="1:7" ht="11.25">
      <c r="A407" s="67">
        <f t="shared" si="6"/>
        <v>391</v>
      </c>
      <c r="B407" s="154" t="s">
        <v>830</v>
      </c>
      <c r="C407" s="155" t="s">
        <v>837</v>
      </c>
      <c r="D407" s="155" t="s">
        <v>867</v>
      </c>
      <c r="E407" s="155" t="s">
        <v>173</v>
      </c>
      <c r="F407" s="155" t="s">
        <v>831</v>
      </c>
      <c r="G407" s="66">
        <v>11129.9</v>
      </c>
    </row>
    <row r="408" spans="1:7" ht="56.25">
      <c r="A408" s="67">
        <f t="shared" si="6"/>
        <v>392</v>
      </c>
      <c r="B408" s="154" t="s">
        <v>174</v>
      </c>
      <c r="C408" s="155" t="s">
        <v>837</v>
      </c>
      <c r="D408" s="155" t="s">
        <v>867</v>
      </c>
      <c r="E408" s="155" t="s">
        <v>175</v>
      </c>
      <c r="F408" s="155"/>
      <c r="G408" s="66">
        <v>12611.6</v>
      </c>
    </row>
    <row r="409" spans="1:7" ht="22.5">
      <c r="A409" s="67">
        <f t="shared" si="6"/>
        <v>393</v>
      </c>
      <c r="B409" s="154" t="s">
        <v>353</v>
      </c>
      <c r="C409" s="155" t="s">
        <v>837</v>
      </c>
      <c r="D409" s="155" t="s">
        <v>867</v>
      </c>
      <c r="E409" s="155" t="s">
        <v>175</v>
      </c>
      <c r="F409" s="155" t="s">
        <v>829</v>
      </c>
      <c r="G409" s="66">
        <v>12611.6</v>
      </c>
    </row>
    <row r="410" spans="1:7" ht="11.25">
      <c r="A410" s="67">
        <f t="shared" si="6"/>
        <v>394</v>
      </c>
      <c r="B410" s="154" t="s">
        <v>830</v>
      </c>
      <c r="C410" s="155" t="s">
        <v>837</v>
      </c>
      <c r="D410" s="155" t="s">
        <v>867</v>
      </c>
      <c r="E410" s="155" t="s">
        <v>175</v>
      </c>
      <c r="F410" s="155" t="s">
        <v>831</v>
      </c>
      <c r="G410" s="66">
        <v>12611.6</v>
      </c>
    </row>
    <row r="411" spans="1:7" ht="78.75">
      <c r="A411" s="67">
        <f t="shared" si="6"/>
        <v>395</v>
      </c>
      <c r="B411" s="154" t="s">
        <v>436</v>
      </c>
      <c r="C411" s="155" t="s">
        <v>837</v>
      </c>
      <c r="D411" s="155" t="s">
        <v>867</v>
      </c>
      <c r="E411" s="155" t="s">
        <v>176</v>
      </c>
      <c r="F411" s="155"/>
      <c r="G411" s="66">
        <v>46</v>
      </c>
    </row>
    <row r="412" spans="1:7" ht="56.25">
      <c r="A412" s="67">
        <f t="shared" si="6"/>
        <v>396</v>
      </c>
      <c r="B412" s="154" t="s">
        <v>591</v>
      </c>
      <c r="C412" s="155" t="s">
        <v>837</v>
      </c>
      <c r="D412" s="155" t="s">
        <v>867</v>
      </c>
      <c r="E412" s="155" t="s">
        <v>176</v>
      </c>
      <c r="F412" s="155" t="s">
        <v>592</v>
      </c>
      <c r="G412" s="66">
        <v>46</v>
      </c>
    </row>
    <row r="413" spans="1:7" ht="11.25">
      <c r="A413" s="67">
        <f t="shared" si="6"/>
        <v>397</v>
      </c>
      <c r="B413" s="154" t="s">
        <v>761</v>
      </c>
      <c r="C413" s="155" t="s">
        <v>837</v>
      </c>
      <c r="D413" s="155" t="s">
        <v>867</v>
      </c>
      <c r="E413" s="155" t="s">
        <v>176</v>
      </c>
      <c r="F413" s="155" t="s">
        <v>782</v>
      </c>
      <c r="G413" s="66">
        <v>46</v>
      </c>
    </row>
    <row r="414" spans="1:7" ht="22.5">
      <c r="A414" s="67">
        <f t="shared" si="6"/>
        <v>398</v>
      </c>
      <c r="B414" s="154" t="s">
        <v>413</v>
      </c>
      <c r="C414" s="155" t="s">
        <v>837</v>
      </c>
      <c r="D414" s="155" t="s">
        <v>867</v>
      </c>
      <c r="E414" s="155" t="s">
        <v>450</v>
      </c>
      <c r="F414" s="155"/>
      <c r="G414" s="66">
        <v>55</v>
      </c>
    </row>
    <row r="415" spans="1:7" ht="11.25">
      <c r="A415" s="67">
        <f t="shared" si="6"/>
        <v>399</v>
      </c>
      <c r="B415" s="154" t="s">
        <v>593</v>
      </c>
      <c r="C415" s="155" t="s">
        <v>837</v>
      </c>
      <c r="D415" s="155" t="s">
        <v>867</v>
      </c>
      <c r="E415" s="155" t="s">
        <v>451</v>
      </c>
      <c r="F415" s="155"/>
      <c r="G415" s="66">
        <v>55</v>
      </c>
    </row>
    <row r="416" spans="1:7" ht="56.25">
      <c r="A416" s="67">
        <f t="shared" si="6"/>
        <v>400</v>
      </c>
      <c r="B416" s="154" t="s">
        <v>177</v>
      </c>
      <c r="C416" s="155" t="s">
        <v>837</v>
      </c>
      <c r="D416" s="155" t="s">
        <v>867</v>
      </c>
      <c r="E416" s="155" t="s">
        <v>178</v>
      </c>
      <c r="F416" s="155"/>
      <c r="G416" s="66">
        <v>55</v>
      </c>
    </row>
    <row r="417" spans="1:7" ht="22.5">
      <c r="A417" s="67">
        <f t="shared" si="6"/>
        <v>401</v>
      </c>
      <c r="B417" s="154" t="s">
        <v>759</v>
      </c>
      <c r="C417" s="155" t="s">
        <v>837</v>
      </c>
      <c r="D417" s="155" t="s">
        <v>867</v>
      </c>
      <c r="E417" s="155" t="s">
        <v>178</v>
      </c>
      <c r="F417" s="155" t="s">
        <v>355</v>
      </c>
      <c r="G417" s="66">
        <v>55</v>
      </c>
    </row>
    <row r="418" spans="1:7" ht="22.5">
      <c r="A418" s="67">
        <f t="shared" si="6"/>
        <v>402</v>
      </c>
      <c r="B418" s="154" t="s">
        <v>764</v>
      </c>
      <c r="C418" s="155" t="s">
        <v>837</v>
      </c>
      <c r="D418" s="155" t="s">
        <v>867</v>
      </c>
      <c r="E418" s="155" t="s">
        <v>178</v>
      </c>
      <c r="F418" s="155" t="s">
        <v>356</v>
      </c>
      <c r="G418" s="66">
        <v>55</v>
      </c>
    </row>
    <row r="419" spans="1:7" ht="11.25">
      <c r="A419" s="67">
        <f t="shared" si="6"/>
        <v>403</v>
      </c>
      <c r="B419" s="154" t="s">
        <v>868</v>
      </c>
      <c r="C419" s="155" t="s">
        <v>837</v>
      </c>
      <c r="D419" s="155" t="s">
        <v>869</v>
      </c>
      <c r="E419" s="155"/>
      <c r="F419" s="155"/>
      <c r="G419" s="66">
        <f>370409.2+140.8</f>
        <v>370550</v>
      </c>
    </row>
    <row r="420" spans="1:8" ht="11.25">
      <c r="A420" s="67">
        <f t="shared" si="6"/>
        <v>404</v>
      </c>
      <c r="B420" s="154" t="s">
        <v>554</v>
      </c>
      <c r="C420" s="155" t="s">
        <v>837</v>
      </c>
      <c r="D420" s="155" t="s">
        <v>869</v>
      </c>
      <c r="E420" s="155" t="s">
        <v>166</v>
      </c>
      <c r="F420" s="155"/>
      <c r="G420" s="66">
        <f>370303.4+140.8</f>
        <v>370444.2</v>
      </c>
      <c r="H420" s="153"/>
    </row>
    <row r="421" spans="1:8" ht="22.5">
      <c r="A421" s="67">
        <f t="shared" si="6"/>
        <v>405</v>
      </c>
      <c r="B421" s="154" t="s">
        <v>236</v>
      </c>
      <c r="C421" s="155" t="s">
        <v>837</v>
      </c>
      <c r="D421" s="155" t="s">
        <v>869</v>
      </c>
      <c r="E421" s="155" t="s">
        <v>167</v>
      </c>
      <c r="F421" s="155"/>
      <c r="G421" s="66">
        <f>370173.4+140.8</f>
        <v>370314.2</v>
      </c>
      <c r="H421" s="153"/>
    </row>
    <row r="422" spans="1:7" ht="78.75">
      <c r="A422" s="67">
        <f t="shared" si="6"/>
        <v>406</v>
      </c>
      <c r="B422" s="154" t="s">
        <v>24</v>
      </c>
      <c r="C422" s="155" t="s">
        <v>837</v>
      </c>
      <c r="D422" s="155" t="s">
        <v>869</v>
      </c>
      <c r="E422" s="155" t="s">
        <v>25</v>
      </c>
      <c r="F422" s="155"/>
      <c r="G422" s="66">
        <v>1740.6</v>
      </c>
    </row>
    <row r="423" spans="1:7" ht="56.25">
      <c r="A423" s="67">
        <f t="shared" si="6"/>
        <v>407</v>
      </c>
      <c r="B423" s="154" t="s">
        <v>591</v>
      </c>
      <c r="C423" s="155" t="s">
        <v>837</v>
      </c>
      <c r="D423" s="155" t="s">
        <v>869</v>
      </c>
      <c r="E423" s="155" t="s">
        <v>25</v>
      </c>
      <c r="F423" s="155" t="s">
        <v>592</v>
      </c>
      <c r="G423" s="66">
        <v>178.2</v>
      </c>
    </row>
    <row r="424" spans="1:7" ht="11.25">
      <c r="A424" s="67">
        <f t="shared" si="6"/>
        <v>408</v>
      </c>
      <c r="B424" s="154" t="s">
        <v>761</v>
      </c>
      <c r="C424" s="155" t="s">
        <v>837</v>
      </c>
      <c r="D424" s="155" t="s">
        <v>869</v>
      </c>
      <c r="E424" s="155" t="s">
        <v>25</v>
      </c>
      <c r="F424" s="155" t="s">
        <v>782</v>
      </c>
      <c r="G424" s="66">
        <v>178.2</v>
      </c>
    </row>
    <row r="425" spans="1:7" ht="22.5">
      <c r="A425" s="67">
        <f t="shared" si="6"/>
        <v>409</v>
      </c>
      <c r="B425" s="154" t="s">
        <v>353</v>
      </c>
      <c r="C425" s="155" t="s">
        <v>837</v>
      </c>
      <c r="D425" s="155" t="s">
        <v>869</v>
      </c>
      <c r="E425" s="155" t="s">
        <v>25</v>
      </c>
      <c r="F425" s="155" t="s">
        <v>829</v>
      </c>
      <c r="G425" s="66">
        <v>1562.3</v>
      </c>
    </row>
    <row r="426" spans="1:7" ht="11.25">
      <c r="A426" s="67">
        <f t="shared" si="6"/>
        <v>410</v>
      </c>
      <c r="B426" s="154" t="s">
        <v>830</v>
      </c>
      <c r="C426" s="155" t="s">
        <v>837</v>
      </c>
      <c r="D426" s="155" t="s">
        <v>869</v>
      </c>
      <c r="E426" s="155" t="s">
        <v>25</v>
      </c>
      <c r="F426" s="155" t="s">
        <v>831</v>
      </c>
      <c r="G426" s="66">
        <v>1562.3</v>
      </c>
    </row>
    <row r="427" spans="1:7" ht="146.25">
      <c r="A427" s="67">
        <f t="shared" si="6"/>
        <v>411</v>
      </c>
      <c r="B427" s="154" t="s">
        <v>437</v>
      </c>
      <c r="C427" s="155" t="s">
        <v>837</v>
      </c>
      <c r="D427" s="155" t="s">
        <v>869</v>
      </c>
      <c r="E427" s="155" t="s">
        <v>179</v>
      </c>
      <c r="F427" s="155"/>
      <c r="G427" s="66">
        <v>34266.8</v>
      </c>
    </row>
    <row r="428" spans="1:7" ht="56.25">
      <c r="A428" s="67">
        <f t="shared" si="6"/>
        <v>412</v>
      </c>
      <c r="B428" s="154" t="s">
        <v>591</v>
      </c>
      <c r="C428" s="155" t="s">
        <v>837</v>
      </c>
      <c r="D428" s="155" t="s">
        <v>869</v>
      </c>
      <c r="E428" s="155" t="s">
        <v>179</v>
      </c>
      <c r="F428" s="155" t="s">
        <v>592</v>
      </c>
      <c r="G428" s="66">
        <v>2206.1</v>
      </c>
    </row>
    <row r="429" spans="1:7" ht="11.25">
      <c r="A429" s="67">
        <f t="shared" si="6"/>
        <v>413</v>
      </c>
      <c r="B429" s="154" t="s">
        <v>761</v>
      </c>
      <c r="C429" s="155" t="s">
        <v>837</v>
      </c>
      <c r="D429" s="155" t="s">
        <v>869</v>
      </c>
      <c r="E429" s="155" t="s">
        <v>179</v>
      </c>
      <c r="F429" s="155" t="s">
        <v>782</v>
      </c>
      <c r="G429" s="66">
        <v>2206.1</v>
      </c>
    </row>
    <row r="430" spans="1:7" ht="22.5">
      <c r="A430" s="67">
        <f t="shared" si="6"/>
        <v>414</v>
      </c>
      <c r="B430" s="154" t="s">
        <v>353</v>
      </c>
      <c r="C430" s="155" t="s">
        <v>837</v>
      </c>
      <c r="D430" s="155" t="s">
        <v>869</v>
      </c>
      <c r="E430" s="155" t="s">
        <v>179</v>
      </c>
      <c r="F430" s="155" t="s">
        <v>829</v>
      </c>
      <c r="G430" s="66">
        <v>32060.7</v>
      </c>
    </row>
    <row r="431" spans="1:7" ht="11.25">
      <c r="A431" s="67">
        <f t="shared" si="6"/>
        <v>415</v>
      </c>
      <c r="B431" s="154" t="s">
        <v>830</v>
      </c>
      <c r="C431" s="155" t="s">
        <v>837</v>
      </c>
      <c r="D431" s="155" t="s">
        <v>869</v>
      </c>
      <c r="E431" s="155" t="s">
        <v>179</v>
      </c>
      <c r="F431" s="155" t="s">
        <v>831</v>
      </c>
      <c r="G431" s="66">
        <v>32060.7</v>
      </c>
    </row>
    <row r="432" spans="1:7" ht="56.25">
      <c r="A432" s="67">
        <f t="shared" si="6"/>
        <v>416</v>
      </c>
      <c r="B432" s="154" t="s">
        <v>108</v>
      </c>
      <c r="C432" s="155" t="s">
        <v>837</v>
      </c>
      <c r="D432" s="155" t="s">
        <v>869</v>
      </c>
      <c r="E432" s="155" t="s">
        <v>109</v>
      </c>
      <c r="F432" s="155"/>
      <c r="G432" s="66">
        <v>244.6</v>
      </c>
    </row>
    <row r="433" spans="1:7" ht="22.5">
      <c r="A433" s="67">
        <f t="shared" si="6"/>
        <v>417</v>
      </c>
      <c r="B433" s="154" t="s">
        <v>353</v>
      </c>
      <c r="C433" s="155" t="s">
        <v>837</v>
      </c>
      <c r="D433" s="155" t="s">
        <v>869</v>
      </c>
      <c r="E433" s="155" t="s">
        <v>109</v>
      </c>
      <c r="F433" s="155" t="s">
        <v>829</v>
      </c>
      <c r="G433" s="66">
        <v>244.6</v>
      </c>
    </row>
    <row r="434" spans="1:7" ht="11.25">
      <c r="A434" s="67">
        <f t="shared" si="6"/>
        <v>418</v>
      </c>
      <c r="B434" s="154" t="s">
        <v>830</v>
      </c>
      <c r="C434" s="155" t="s">
        <v>837</v>
      </c>
      <c r="D434" s="155" t="s">
        <v>869</v>
      </c>
      <c r="E434" s="155" t="s">
        <v>109</v>
      </c>
      <c r="F434" s="155" t="s">
        <v>831</v>
      </c>
      <c r="G434" s="66">
        <v>244.6</v>
      </c>
    </row>
    <row r="435" spans="1:7" ht="56.25">
      <c r="A435" s="67">
        <f t="shared" si="6"/>
        <v>419</v>
      </c>
      <c r="B435" s="154" t="s">
        <v>110</v>
      </c>
      <c r="C435" s="155" t="s">
        <v>837</v>
      </c>
      <c r="D435" s="155" t="s">
        <v>869</v>
      </c>
      <c r="E435" s="155" t="s">
        <v>111</v>
      </c>
      <c r="F435" s="155"/>
      <c r="G435" s="66">
        <v>21941.1</v>
      </c>
    </row>
    <row r="436" spans="1:7" ht="22.5">
      <c r="A436" s="67">
        <f t="shared" si="6"/>
        <v>420</v>
      </c>
      <c r="B436" s="154" t="s">
        <v>759</v>
      </c>
      <c r="C436" s="155" t="s">
        <v>837</v>
      </c>
      <c r="D436" s="155" t="s">
        <v>869</v>
      </c>
      <c r="E436" s="155" t="s">
        <v>111</v>
      </c>
      <c r="F436" s="155" t="s">
        <v>355</v>
      </c>
      <c r="G436" s="66">
        <v>78</v>
      </c>
    </row>
    <row r="437" spans="1:7" ht="22.5">
      <c r="A437" s="67">
        <f t="shared" si="6"/>
        <v>421</v>
      </c>
      <c r="B437" s="154" t="s">
        <v>764</v>
      </c>
      <c r="C437" s="155" t="s">
        <v>837</v>
      </c>
      <c r="D437" s="155" t="s">
        <v>869</v>
      </c>
      <c r="E437" s="155" t="s">
        <v>111</v>
      </c>
      <c r="F437" s="155" t="s">
        <v>356</v>
      </c>
      <c r="G437" s="66">
        <v>78</v>
      </c>
    </row>
    <row r="438" spans="1:7" ht="22.5">
      <c r="A438" s="67">
        <f t="shared" si="6"/>
        <v>422</v>
      </c>
      <c r="B438" s="154" t="s">
        <v>760</v>
      </c>
      <c r="C438" s="155" t="s">
        <v>837</v>
      </c>
      <c r="D438" s="155" t="s">
        <v>869</v>
      </c>
      <c r="E438" s="155" t="s">
        <v>111</v>
      </c>
      <c r="F438" s="155" t="s">
        <v>159</v>
      </c>
      <c r="G438" s="66">
        <v>19270.2</v>
      </c>
    </row>
    <row r="439" spans="1:7" ht="78.75">
      <c r="A439" s="67">
        <f t="shared" si="6"/>
        <v>423</v>
      </c>
      <c r="B439" s="154" t="s">
        <v>112</v>
      </c>
      <c r="C439" s="155" t="s">
        <v>837</v>
      </c>
      <c r="D439" s="155" t="s">
        <v>869</v>
      </c>
      <c r="E439" s="155" t="s">
        <v>111</v>
      </c>
      <c r="F439" s="155" t="s">
        <v>113</v>
      </c>
      <c r="G439" s="66">
        <v>19270.2</v>
      </c>
    </row>
    <row r="440" spans="1:7" ht="22.5">
      <c r="A440" s="67">
        <f t="shared" si="6"/>
        <v>424</v>
      </c>
      <c r="B440" s="154" t="s">
        <v>353</v>
      </c>
      <c r="C440" s="155" t="s">
        <v>837</v>
      </c>
      <c r="D440" s="155" t="s">
        <v>869</v>
      </c>
      <c r="E440" s="155" t="s">
        <v>111</v>
      </c>
      <c r="F440" s="155" t="s">
        <v>829</v>
      </c>
      <c r="G440" s="66">
        <v>2592.9</v>
      </c>
    </row>
    <row r="441" spans="1:7" ht="11.25">
      <c r="A441" s="67">
        <f t="shared" si="6"/>
        <v>425</v>
      </c>
      <c r="B441" s="154" t="s">
        <v>830</v>
      </c>
      <c r="C441" s="155" t="s">
        <v>837</v>
      </c>
      <c r="D441" s="155" t="s">
        <v>869</v>
      </c>
      <c r="E441" s="155" t="s">
        <v>111</v>
      </c>
      <c r="F441" s="155" t="s">
        <v>831</v>
      </c>
      <c r="G441" s="66">
        <v>2592.9</v>
      </c>
    </row>
    <row r="442" spans="1:7" ht="146.25">
      <c r="A442" s="67">
        <f t="shared" si="6"/>
        <v>426</v>
      </c>
      <c r="B442" s="154" t="s">
        <v>180</v>
      </c>
      <c r="C442" s="155" t="s">
        <v>837</v>
      </c>
      <c r="D442" s="155" t="s">
        <v>869</v>
      </c>
      <c r="E442" s="155" t="s">
        <v>181</v>
      </c>
      <c r="F442" s="155"/>
      <c r="G442" s="66">
        <v>186850.7</v>
      </c>
    </row>
    <row r="443" spans="1:7" ht="56.25">
      <c r="A443" s="67">
        <f t="shared" si="6"/>
        <v>427</v>
      </c>
      <c r="B443" s="154" t="s">
        <v>591</v>
      </c>
      <c r="C443" s="155" t="s">
        <v>837</v>
      </c>
      <c r="D443" s="155" t="s">
        <v>869</v>
      </c>
      <c r="E443" s="155" t="s">
        <v>181</v>
      </c>
      <c r="F443" s="155" t="s">
        <v>592</v>
      </c>
      <c r="G443" s="66">
        <v>16642</v>
      </c>
    </row>
    <row r="444" spans="1:7" ht="11.25">
      <c r="A444" s="67">
        <f t="shared" si="6"/>
        <v>428</v>
      </c>
      <c r="B444" s="154" t="s">
        <v>761</v>
      </c>
      <c r="C444" s="155" t="s">
        <v>837</v>
      </c>
      <c r="D444" s="155" t="s">
        <v>869</v>
      </c>
      <c r="E444" s="155" t="s">
        <v>181</v>
      </c>
      <c r="F444" s="155" t="s">
        <v>782</v>
      </c>
      <c r="G444" s="66">
        <v>16642</v>
      </c>
    </row>
    <row r="445" spans="1:7" ht="22.5">
      <c r="A445" s="67">
        <f t="shared" si="6"/>
        <v>429</v>
      </c>
      <c r="B445" s="154" t="s">
        <v>759</v>
      </c>
      <c r="C445" s="155" t="s">
        <v>837</v>
      </c>
      <c r="D445" s="155" t="s">
        <v>869</v>
      </c>
      <c r="E445" s="155" t="s">
        <v>181</v>
      </c>
      <c r="F445" s="155" t="s">
        <v>355</v>
      </c>
      <c r="G445" s="66">
        <v>970.4</v>
      </c>
    </row>
    <row r="446" spans="1:7" ht="22.5">
      <c r="A446" s="67">
        <f t="shared" si="6"/>
        <v>430</v>
      </c>
      <c r="B446" s="154" t="s">
        <v>764</v>
      </c>
      <c r="C446" s="155" t="s">
        <v>837</v>
      </c>
      <c r="D446" s="155" t="s">
        <v>869</v>
      </c>
      <c r="E446" s="155" t="s">
        <v>181</v>
      </c>
      <c r="F446" s="155" t="s">
        <v>356</v>
      </c>
      <c r="G446" s="66">
        <v>970.4</v>
      </c>
    </row>
    <row r="447" spans="1:7" ht="22.5">
      <c r="A447" s="67">
        <f t="shared" si="6"/>
        <v>431</v>
      </c>
      <c r="B447" s="154" t="s">
        <v>353</v>
      </c>
      <c r="C447" s="155" t="s">
        <v>837</v>
      </c>
      <c r="D447" s="155" t="s">
        <v>869</v>
      </c>
      <c r="E447" s="155" t="s">
        <v>181</v>
      </c>
      <c r="F447" s="155" t="s">
        <v>829</v>
      </c>
      <c r="G447" s="66">
        <v>169238.3</v>
      </c>
    </row>
    <row r="448" spans="1:7" ht="11.25">
      <c r="A448" s="67">
        <f t="shared" si="6"/>
        <v>432</v>
      </c>
      <c r="B448" s="154" t="s">
        <v>830</v>
      </c>
      <c r="C448" s="155" t="s">
        <v>837</v>
      </c>
      <c r="D448" s="155" t="s">
        <v>869</v>
      </c>
      <c r="E448" s="155" t="s">
        <v>181</v>
      </c>
      <c r="F448" s="155" t="s">
        <v>831</v>
      </c>
      <c r="G448" s="66">
        <v>169238.3</v>
      </c>
    </row>
    <row r="449" spans="1:8" ht="56.25">
      <c r="A449" s="67">
        <f t="shared" si="6"/>
        <v>433</v>
      </c>
      <c r="B449" s="154" t="s">
        <v>756</v>
      </c>
      <c r="C449" s="155" t="s">
        <v>837</v>
      </c>
      <c r="D449" s="155" t="s">
        <v>869</v>
      </c>
      <c r="E449" s="155" t="s">
        <v>182</v>
      </c>
      <c r="F449" s="155"/>
      <c r="G449" s="66">
        <f>8310.1+140.8</f>
        <v>8450.9</v>
      </c>
      <c r="H449" s="153"/>
    </row>
    <row r="450" spans="1:7" ht="56.25">
      <c r="A450" s="67">
        <f t="shared" si="6"/>
        <v>434</v>
      </c>
      <c r="B450" s="154" t="s">
        <v>591</v>
      </c>
      <c r="C450" s="155" t="s">
        <v>837</v>
      </c>
      <c r="D450" s="155" t="s">
        <v>869</v>
      </c>
      <c r="E450" s="155" t="s">
        <v>182</v>
      </c>
      <c r="F450" s="155" t="s">
        <v>592</v>
      </c>
      <c r="G450" s="66">
        <v>3994.9</v>
      </c>
    </row>
    <row r="451" spans="1:7" ht="11.25">
      <c r="A451" s="67">
        <f t="shared" si="6"/>
        <v>435</v>
      </c>
      <c r="B451" s="154" t="s">
        <v>761</v>
      </c>
      <c r="C451" s="155" t="s">
        <v>837</v>
      </c>
      <c r="D451" s="155" t="s">
        <v>869</v>
      </c>
      <c r="E451" s="155" t="s">
        <v>182</v>
      </c>
      <c r="F451" s="155" t="s">
        <v>782</v>
      </c>
      <c r="G451" s="66">
        <v>3994.9</v>
      </c>
    </row>
    <row r="452" spans="1:7" ht="22.5">
      <c r="A452" s="67">
        <f t="shared" si="6"/>
        <v>436</v>
      </c>
      <c r="B452" s="154" t="s">
        <v>759</v>
      </c>
      <c r="C452" s="155" t="s">
        <v>837</v>
      </c>
      <c r="D452" s="155" t="s">
        <v>869</v>
      </c>
      <c r="E452" s="155" t="s">
        <v>182</v>
      </c>
      <c r="F452" s="155" t="s">
        <v>355</v>
      </c>
      <c r="G452" s="66">
        <f>4311.8+140.8</f>
        <v>4452.6</v>
      </c>
    </row>
    <row r="453" spans="1:7" ht="22.5">
      <c r="A453" s="67">
        <f t="shared" si="6"/>
        <v>437</v>
      </c>
      <c r="B453" s="154" t="s">
        <v>764</v>
      </c>
      <c r="C453" s="155" t="s">
        <v>837</v>
      </c>
      <c r="D453" s="155" t="s">
        <v>869</v>
      </c>
      <c r="E453" s="155" t="s">
        <v>182</v>
      </c>
      <c r="F453" s="155" t="s">
        <v>356</v>
      </c>
      <c r="G453" s="66">
        <f>4311.8+140.8</f>
        <v>4452.6</v>
      </c>
    </row>
    <row r="454" spans="1:7" ht="11.25">
      <c r="A454" s="67">
        <f t="shared" si="6"/>
        <v>438</v>
      </c>
      <c r="B454" s="154" t="s">
        <v>409</v>
      </c>
      <c r="C454" s="155" t="s">
        <v>837</v>
      </c>
      <c r="D454" s="155" t="s">
        <v>869</v>
      </c>
      <c r="E454" s="155" t="s">
        <v>182</v>
      </c>
      <c r="F454" s="155" t="s">
        <v>410</v>
      </c>
      <c r="G454" s="66">
        <v>3.4</v>
      </c>
    </row>
    <row r="455" spans="1:7" ht="11.25">
      <c r="A455" s="67">
        <f t="shared" si="6"/>
        <v>439</v>
      </c>
      <c r="B455" s="154" t="s">
        <v>384</v>
      </c>
      <c r="C455" s="155" t="s">
        <v>837</v>
      </c>
      <c r="D455" s="155" t="s">
        <v>869</v>
      </c>
      <c r="E455" s="155" t="s">
        <v>182</v>
      </c>
      <c r="F455" s="155" t="s">
        <v>385</v>
      </c>
      <c r="G455" s="66">
        <v>0.1</v>
      </c>
    </row>
    <row r="456" spans="1:7" ht="11.25">
      <c r="A456" s="67">
        <f t="shared" si="6"/>
        <v>440</v>
      </c>
      <c r="B456" s="154" t="s">
        <v>411</v>
      </c>
      <c r="C456" s="155" t="s">
        <v>837</v>
      </c>
      <c r="D456" s="155" t="s">
        <v>869</v>
      </c>
      <c r="E456" s="155" t="s">
        <v>182</v>
      </c>
      <c r="F456" s="155" t="s">
        <v>412</v>
      </c>
      <c r="G456" s="66">
        <v>3.3</v>
      </c>
    </row>
    <row r="457" spans="1:7" ht="56.25">
      <c r="A457" s="67">
        <f t="shared" si="6"/>
        <v>441</v>
      </c>
      <c r="B457" s="154" t="s">
        <v>757</v>
      </c>
      <c r="C457" s="155" t="s">
        <v>837</v>
      </c>
      <c r="D457" s="155" t="s">
        <v>869</v>
      </c>
      <c r="E457" s="155" t="s">
        <v>183</v>
      </c>
      <c r="F457" s="155"/>
      <c r="G457" s="66">
        <v>27519.8</v>
      </c>
    </row>
    <row r="458" spans="1:7" ht="56.25">
      <c r="A458" s="67">
        <f t="shared" si="6"/>
        <v>442</v>
      </c>
      <c r="B458" s="154" t="s">
        <v>591</v>
      </c>
      <c r="C458" s="155" t="s">
        <v>837</v>
      </c>
      <c r="D458" s="155" t="s">
        <v>869</v>
      </c>
      <c r="E458" s="155" t="s">
        <v>183</v>
      </c>
      <c r="F458" s="155" t="s">
        <v>592</v>
      </c>
      <c r="G458" s="66">
        <v>25134</v>
      </c>
    </row>
    <row r="459" spans="1:7" ht="11.25">
      <c r="A459" s="67">
        <f t="shared" si="6"/>
        <v>443</v>
      </c>
      <c r="B459" s="154" t="s">
        <v>761</v>
      </c>
      <c r="C459" s="155" t="s">
        <v>837</v>
      </c>
      <c r="D459" s="155" t="s">
        <v>869</v>
      </c>
      <c r="E459" s="155" t="s">
        <v>183</v>
      </c>
      <c r="F459" s="155" t="s">
        <v>782</v>
      </c>
      <c r="G459" s="66">
        <v>25134</v>
      </c>
    </row>
    <row r="460" spans="1:7" ht="22.5">
      <c r="A460" s="67">
        <f t="shared" si="6"/>
        <v>444</v>
      </c>
      <c r="B460" s="154" t="s">
        <v>759</v>
      </c>
      <c r="C460" s="155" t="s">
        <v>837</v>
      </c>
      <c r="D460" s="155" t="s">
        <v>869</v>
      </c>
      <c r="E460" s="155" t="s">
        <v>183</v>
      </c>
      <c r="F460" s="155" t="s">
        <v>355</v>
      </c>
      <c r="G460" s="66">
        <v>2257.1</v>
      </c>
    </row>
    <row r="461" spans="1:7" ht="22.5">
      <c r="A461" s="67">
        <f t="shared" si="6"/>
        <v>445</v>
      </c>
      <c r="B461" s="154" t="s">
        <v>764</v>
      </c>
      <c r="C461" s="155" t="s">
        <v>837</v>
      </c>
      <c r="D461" s="155" t="s">
        <v>869</v>
      </c>
      <c r="E461" s="155" t="s">
        <v>183</v>
      </c>
      <c r="F461" s="155" t="s">
        <v>356</v>
      </c>
      <c r="G461" s="66">
        <v>2257.1</v>
      </c>
    </row>
    <row r="462" spans="1:7" ht="11.25">
      <c r="A462" s="67">
        <f t="shared" si="6"/>
        <v>446</v>
      </c>
      <c r="B462" s="154" t="s">
        <v>229</v>
      </c>
      <c r="C462" s="155" t="s">
        <v>837</v>
      </c>
      <c r="D462" s="155" t="s">
        <v>869</v>
      </c>
      <c r="E462" s="155" t="s">
        <v>183</v>
      </c>
      <c r="F462" s="155" t="s">
        <v>230</v>
      </c>
      <c r="G462" s="66">
        <v>17</v>
      </c>
    </row>
    <row r="463" spans="1:7" ht="11.25">
      <c r="A463" s="67">
        <f t="shared" si="6"/>
        <v>447</v>
      </c>
      <c r="B463" s="154" t="s">
        <v>736</v>
      </c>
      <c r="C463" s="155" t="s">
        <v>837</v>
      </c>
      <c r="D463" s="155" t="s">
        <v>869</v>
      </c>
      <c r="E463" s="155" t="s">
        <v>183</v>
      </c>
      <c r="F463" s="155" t="s">
        <v>737</v>
      </c>
      <c r="G463" s="66">
        <v>17</v>
      </c>
    </row>
    <row r="464" spans="1:7" ht="11.25">
      <c r="A464" s="67">
        <f t="shared" si="6"/>
        <v>448</v>
      </c>
      <c r="B464" s="154" t="s">
        <v>409</v>
      </c>
      <c r="C464" s="155" t="s">
        <v>837</v>
      </c>
      <c r="D464" s="155" t="s">
        <v>869</v>
      </c>
      <c r="E464" s="155" t="s">
        <v>183</v>
      </c>
      <c r="F464" s="155" t="s">
        <v>410</v>
      </c>
      <c r="G464" s="66">
        <v>111.6</v>
      </c>
    </row>
    <row r="465" spans="1:7" ht="11.25">
      <c r="A465" s="67">
        <f t="shared" si="6"/>
        <v>449</v>
      </c>
      <c r="B465" s="154" t="s">
        <v>384</v>
      </c>
      <c r="C465" s="155" t="s">
        <v>837</v>
      </c>
      <c r="D465" s="155" t="s">
        <v>869</v>
      </c>
      <c r="E465" s="155" t="s">
        <v>183</v>
      </c>
      <c r="F465" s="155" t="s">
        <v>385</v>
      </c>
      <c r="G465" s="66">
        <v>100</v>
      </c>
    </row>
    <row r="466" spans="1:7" ht="11.25">
      <c r="A466" s="67">
        <f t="shared" si="6"/>
        <v>450</v>
      </c>
      <c r="B466" s="154" t="s">
        <v>411</v>
      </c>
      <c r="C466" s="155" t="s">
        <v>837</v>
      </c>
      <c r="D466" s="155" t="s">
        <v>869</v>
      </c>
      <c r="E466" s="155" t="s">
        <v>183</v>
      </c>
      <c r="F466" s="155" t="s">
        <v>412</v>
      </c>
      <c r="G466" s="66">
        <v>11.6</v>
      </c>
    </row>
    <row r="467" spans="1:7" ht="78.75">
      <c r="A467" s="67">
        <f aca="true" t="shared" si="7" ref="A467:A530">A466+1</f>
        <v>451</v>
      </c>
      <c r="B467" s="154" t="s">
        <v>719</v>
      </c>
      <c r="C467" s="155" t="s">
        <v>837</v>
      </c>
      <c r="D467" s="155" t="s">
        <v>869</v>
      </c>
      <c r="E467" s="155" t="s">
        <v>184</v>
      </c>
      <c r="F467" s="155"/>
      <c r="G467" s="66">
        <v>26093</v>
      </c>
    </row>
    <row r="468" spans="1:7" ht="11.25">
      <c r="A468" s="67">
        <f t="shared" si="7"/>
        <v>452</v>
      </c>
      <c r="B468" s="154" t="s">
        <v>264</v>
      </c>
      <c r="C468" s="155" t="s">
        <v>837</v>
      </c>
      <c r="D468" s="155" t="s">
        <v>869</v>
      </c>
      <c r="E468" s="155" t="s">
        <v>184</v>
      </c>
      <c r="F468" s="155" t="s">
        <v>141</v>
      </c>
      <c r="G468" s="66">
        <v>26093</v>
      </c>
    </row>
    <row r="469" spans="1:7" ht="11.25">
      <c r="A469" s="67">
        <f t="shared" si="7"/>
        <v>453</v>
      </c>
      <c r="B469" s="154" t="s">
        <v>328</v>
      </c>
      <c r="C469" s="155" t="s">
        <v>837</v>
      </c>
      <c r="D469" s="155" t="s">
        <v>869</v>
      </c>
      <c r="E469" s="155" t="s">
        <v>184</v>
      </c>
      <c r="F469" s="155" t="s">
        <v>265</v>
      </c>
      <c r="G469" s="66">
        <v>26093</v>
      </c>
    </row>
    <row r="470" spans="1:7" ht="56.25">
      <c r="A470" s="67">
        <f t="shared" si="7"/>
        <v>454</v>
      </c>
      <c r="B470" s="154" t="s">
        <v>28</v>
      </c>
      <c r="C470" s="155" t="s">
        <v>837</v>
      </c>
      <c r="D470" s="155" t="s">
        <v>869</v>
      </c>
      <c r="E470" s="155" t="s">
        <v>29</v>
      </c>
      <c r="F470" s="155"/>
      <c r="G470" s="66">
        <v>70</v>
      </c>
    </row>
    <row r="471" spans="1:7" ht="11.25">
      <c r="A471" s="67">
        <f t="shared" si="7"/>
        <v>455</v>
      </c>
      <c r="B471" s="154" t="s">
        <v>229</v>
      </c>
      <c r="C471" s="155" t="s">
        <v>837</v>
      </c>
      <c r="D471" s="155" t="s">
        <v>869</v>
      </c>
      <c r="E471" s="155" t="s">
        <v>29</v>
      </c>
      <c r="F471" s="155" t="s">
        <v>230</v>
      </c>
      <c r="G471" s="66">
        <v>70</v>
      </c>
    </row>
    <row r="472" spans="1:7" ht="11.25">
      <c r="A472" s="67">
        <f t="shared" si="7"/>
        <v>456</v>
      </c>
      <c r="B472" s="154" t="s">
        <v>736</v>
      </c>
      <c r="C472" s="155" t="s">
        <v>837</v>
      </c>
      <c r="D472" s="155" t="s">
        <v>869</v>
      </c>
      <c r="E472" s="155" t="s">
        <v>29</v>
      </c>
      <c r="F472" s="155" t="s">
        <v>737</v>
      </c>
      <c r="G472" s="66">
        <v>70</v>
      </c>
    </row>
    <row r="473" spans="1:7" ht="56.25">
      <c r="A473" s="67">
        <f t="shared" si="7"/>
        <v>457</v>
      </c>
      <c r="B473" s="154" t="s">
        <v>172</v>
      </c>
      <c r="C473" s="155" t="s">
        <v>837</v>
      </c>
      <c r="D473" s="155" t="s">
        <v>869</v>
      </c>
      <c r="E473" s="155" t="s">
        <v>173</v>
      </c>
      <c r="F473" s="155"/>
      <c r="G473" s="66">
        <v>35382</v>
      </c>
    </row>
    <row r="474" spans="1:7" ht="22.5">
      <c r="A474" s="67">
        <f t="shared" si="7"/>
        <v>458</v>
      </c>
      <c r="B474" s="154" t="s">
        <v>353</v>
      </c>
      <c r="C474" s="155" t="s">
        <v>837</v>
      </c>
      <c r="D474" s="155" t="s">
        <v>869</v>
      </c>
      <c r="E474" s="155" t="s">
        <v>173</v>
      </c>
      <c r="F474" s="155" t="s">
        <v>829</v>
      </c>
      <c r="G474" s="66">
        <v>35382</v>
      </c>
    </row>
    <row r="475" spans="1:7" ht="11.25">
      <c r="A475" s="67">
        <f t="shared" si="7"/>
        <v>459</v>
      </c>
      <c r="B475" s="154" t="s">
        <v>830</v>
      </c>
      <c r="C475" s="155" t="s">
        <v>837</v>
      </c>
      <c r="D475" s="155" t="s">
        <v>869</v>
      </c>
      <c r="E475" s="155" t="s">
        <v>173</v>
      </c>
      <c r="F475" s="155" t="s">
        <v>831</v>
      </c>
      <c r="G475" s="66">
        <v>35382</v>
      </c>
    </row>
    <row r="476" spans="1:7" ht="56.25">
      <c r="A476" s="67">
        <f t="shared" si="7"/>
        <v>460</v>
      </c>
      <c r="B476" s="154" t="s">
        <v>174</v>
      </c>
      <c r="C476" s="155" t="s">
        <v>837</v>
      </c>
      <c r="D476" s="155" t="s">
        <v>869</v>
      </c>
      <c r="E476" s="155" t="s">
        <v>175</v>
      </c>
      <c r="F476" s="155"/>
      <c r="G476" s="66">
        <v>27536.3</v>
      </c>
    </row>
    <row r="477" spans="1:7" ht="22.5">
      <c r="A477" s="67">
        <f t="shared" si="7"/>
        <v>461</v>
      </c>
      <c r="B477" s="154" t="s">
        <v>353</v>
      </c>
      <c r="C477" s="155" t="s">
        <v>837</v>
      </c>
      <c r="D477" s="155" t="s">
        <v>869</v>
      </c>
      <c r="E477" s="155" t="s">
        <v>175</v>
      </c>
      <c r="F477" s="155" t="s">
        <v>829</v>
      </c>
      <c r="G477" s="66">
        <v>27536.3</v>
      </c>
    </row>
    <row r="478" spans="1:7" ht="11.25">
      <c r="A478" s="67">
        <f t="shared" si="7"/>
        <v>462</v>
      </c>
      <c r="B478" s="154" t="s">
        <v>830</v>
      </c>
      <c r="C478" s="155" t="s">
        <v>837</v>
      </c>
      <c r="D478" s="155" t="s">
        <v>869</v>
      </c>
      <c r="E478" s="155" t="s">
        <v>175</v>
      </c>
      <c r="F478" s="155" t="s">
        <v>831</v>
      </c>
      <c r="G478" s="66">
        <v>27536.3</v>
      </c>
    </row>
    <row r="479" spans="1:7" ht="67.5">
      <c r="A479" s="67">
        <f t="shared" si="7"/>
        <v>463</v>
      </c>
      <c r="B479" s="154" t="s">
        <v>30</v>
      </c>
      <c r="C479" s="155" t="s">
        <v>837</v>
      </c>
      <c r="D479" s="155" t="s">
        <v>869</v>
      </c>
      <c r="E479" s="155" t="s">
        <v>31</v>
      </c>
      <c r="F479" s="155"/>
      <c r="G479" s="66">
        <v>218.4</v>
      </c>
    </row>
    <row r="480" spans="1:7" ht="22.5">
      <c r="A480" s="67">
        <f t="shared" si="7"/>
        <v>464</v>
      </c>
      <c r="B480" s="154" t="s">
        <v>760</v>
      </c>
      <c r="C480" s="155" t="s">
        <v>837</v>
      </c>
      <c r="D480" s="155" t="s">
        <v>869</v>
      </c>
      <c r="E480" s="155" t="s">
        <v>31</v>
      </c>
      <c r="F480" s="155" t="s">
        <v>159</v>
      </c>
      <c r="G480" s="66">
        <v>191.7</v>
      </c>
    </row>
    <row r="481" spans="1:7" ht="78.75">
      <c r="A481" s="67">
        <f t="shared" si="7"/>
        <v>465</v>
      </c>
      <c r="B481" s="154" t="s">
        <v>112</v>
      </c>
      <c r="C481" s="155" t="s">
        <v>837</v>
      </c>
      <c r="D481" s="155" t="s">
        <v>869</v>
      </c>
      <c r="E481" s="155" t="s">
        <v>31</v>
      </c>
      <c r="F481" s="155" t="s">
        <v>113</v>
      </c>
      <c r="G481" s="66">
        <v>191.7</v>
      </c>
    </row>
    <row r="482" spans="1:7" ht="22.5">
      <c r="A482" s="67">
        <f t="shared" si="7"/>
        <v>466</v>
      </c>
      <c r="B482" s="154" t="s">
        <v>353</v>
      </c>
      <c r="C482" s="155" t="s">
        <v>837</v>
      </c>
      <c r="D482" s="155" t="s">
        <v>869</v>
      </c>
      <c r="E482" s="155" t="s">
        <v>31</v>
      </c>
      <c r="F482" s="155" t="s">
        <v>829</v>
      </c>
      <c r="G482" s="66">
        <v>26.7</v>
      </c>
    </row>
    <row r="483" spans="1:7" ht="11.25">
      <c r="A483" s="67">
        <f t="shared" si="7"/>
        <v>467</v>
      </c>
      <c r="B483" s="154" t="s">
        <v>830</v>
      </c>
      <c r="C483" s="155" t="s">
        <v>837</v>
      </c>
      <c r="D483" s="155" t="s">
        <v>869</v>
      </c>
      <c r="E483" s="155" t="s">
        <v>31</v>
      </c>
      <c r="F483" s="155" t="s">
        <v>831</v>
      </c>
      <c r="G483" s="66">
        <v>26.7</v>
      </c>
    </row>
    <row r="484" spans="1:7" ht="22.5">
      <c r="A484" s="67">
        <f t="shared" si="7"/>
        <v>468</v>
      </c>
      <c r="B484" s="154" t="s">
        <v>720</v>
      </c>
      <c r="C484" s="155" t="s">
        <v>837</v>
      </c>
      <c r="D484" s="155" t="s">
        <v>869</v>
      </c>
      <c r="E484" s="155" t="s">
        <v>185</v>
      </c>
      <c r="F484" s="155"/>
      <c r="G484" s="66">
        <v>130</v>
      </c>
    </row>
    <row r="485" spans="1:7" ht="78.75">
      <c r="A485" s="67">
        <f t="shared" si="7"/>
        <v>469</v>
      </c>
      <c r="B485" s="154" t="s">
        <v>758</v>
      </c>
      <c r="C485" s="155" t="s">
        <v>837</v>
      </c>
      <c r="D485" s="155" t="s">
        <v>869</v>
      </c>
      <c r="E485" s="155" t="s">
        <v>186</v>
      </c>
      <c r="F485" s="155"/>
      <c r="G485" s="66">
        <v>130</v>
      </c>
    </row>
    <row r="486" spans="1:7" ht="56.25">
      <c r="A486" s="67">
        <f t="shared" si="7"/>
        <v>470</v>
      </c>
      <c r="B486" s="154" t="s">
        <v>591</v>
      </c>
      <c r="C486" s="155" t="s">
        <v>837</v>
      </c>
      <c r="D486" s="155" t="s">
        <v>869</v>
      </c>
      <c r="E486" s="155" t="s">
        <v>186</v>
      </c>
      <c r="F486" s="155" t="s">
        <v>592</v>
      </c>
      <c r="G486" s="66">
        <v>53</v>
      </c>
    </row>
    <row r="487" spans="1:7" ht="11.25">
      <c r="A487" s="67">
        <f t="shared" si="7"/>
        <v>471</v>
      </c>
      <c r="B487" s="154" t="s">
        <v>761</v>
      </c>
      <c r="C487" s="155" t="s">
        <v>837</v>
      </c>
      <c r="D487" s="155" t="s">
        <v>869</v>
      </c>
      <c r="E487" s="155" t="s">
        <v>186</v>
      </c>
      <c r="F487" s="155" t="s">
        <v>782</v>
      </c>
      <c r="G487" s="66">
        <v>53</v>
      </c>
    </row>
    <row r="488" spans="1:7" ht="22.5">
      <c r="A488" s="67">
        <f t="shared" si="7"/>
        <v>472</v>
      </c>
      <c r="B488" s="154" t="s">
        <v>759</v>
      </c>
      <c r="C488" s="155" t="s">
        <v>837</v>
      </c>
      <c r="D488" s="155" t="s">
        <v>869</v>
      </c>
      <c r="E488" s="155" t="s">
        <v>186</v>
      </c>
      <c r="F488" s="155" t="s">
        <v>355</v>
      </c>
      <c r="G488" s="66">
        <v>60</v>
      </c>
    </row>
    <row r="489" spans="1:7" ht="22.5">
      <c r="A489" s="67">
        <f t="shared" si="7"/>
        <v>473</v>
      </c>
      <c r="B489" s="154" t="s">
        <v>764</v>
      </c>
      <c r="C489" s="155" t="s">
        <v>837</v>
      </c>
      <c r="D489" s="155" t="s">
        <v>869</v>
      </c>
      <c r="E489" s="155" t="s">
        <v>186</v>
      </c>
      <c r="F489" s="155" t="s">
        <v>356</v>
      </c>
      <c r="G489" s="66">
        <v>60</v>
      </c>
    </row>
    <row r="490" spans="1:7" ht="11.25">
      <c r="A490" s="67">
        <f t="shared" si="7"/>
        <v>474</v>
      </c>
      <c r="B490" s="154" t="s">
        <v>229</v>
      </c>
      <c r="C490" s="155" t="s">
        <v>837</v>
      </c>
      <c r="D490" s="155" t="s">
        <v>869</v>
      </c>
      <c r="E490" s="155" t="s">
        <v>186</v>
      </c>
      <c r="F490" s="155" t="s">
        <v>230</v>
      </c>
      <c r="G490" s="66">
        <v>4.5</v>
      </c>
    </row>
    <row r="491" spans="1:7" ht="22.5">
      <c r="A491" s="67">
        <f t="shared" si="7"/>
        <v>475</v>
      </c>
      <c r="B491" s="154" t="s">
        <v>231</v>
      </c>
      <c r="C491" s="155" t="s">
        <v>837</v>
      </c>
      <c r="D491" s="155" t="s">
        <v>869</v>
      </c>
      <c r="E491" s="155" t="s">
        <v>186</v>
      </c>
      <c r="F491" s="155" t="s">
        <v>232</v>
      </c>
      <c r="G491" s="66">
        <v>4.5</v>
      </c>
    </row>
    <row r="492" spans="1:7" ht="22.5">
      <c r="A492" s="67">
        <f t="shared" si="7"/>
        <v>476</v>
      </c>
      <c r="B492" s="154" t="s">
        <v>353</v>
      </c>
      <c r="C492" s="155" t="s">
        <v>837</v>
      </c>
      <c r="D492" s="155" t="s">
        <v>869</v>
      </c>
      <c r="E492" s="155" t="s">
        <v>186</v>
      </c>
      <c r="F492" s="155" t="s">
        <v>829</v>
      </c>
      <c r="G492" s="66">
        <v>12.4</v>
      </c>
    </row>
    <row r="493" spans="1:7" ht="11.25">
      <c r="A493" s="67">
        <f t="shared" si="7"/>
        <v>477</v>
      </c>
      <c r="B493" s="154" t="s">
        <v>830</v>
      </c>
      <c r="C493" s="155" t="s">
        <v>837</v>
      </c>
      <c r="D493" s="155" t="s">
        <v>869</v>
      </c>
      <c r="E493" s="155" t="s">
        <v>186</v>
      </c>
      <c r="F493" s="155" t="s">
        <v>831</v>
      </c>
      <c r="G493" s="66">
        <v>12.4</v>
      </c>
    </row>
    <row r="494" spans="1:7" ht="22.5">
      <c r="A494" s="67">
        <f t="shared" si="7"/>
        <v>478</v>
      </c>
      <c r="B494" s="154" t="s">
        <v>413</v>
      </c>
      <c r="C494" s="155" t="s">
        <v>837</v>
      </c>
      <c r="D494" s="155" t="s">
        <v>869</v>
      </c>
      <c r="E494" s="155" t="s">
        <v>450</v>
      </c>
      <c r="F494" s="155"/>
      <c r="G494" s="66">
        <v>105.8</v>
      </c>
    </row>
    <row r="495" spans="1:7" ht="11.25">
      <c r="A495" s="67">
        <f t="shared" si="7"/>
        <v>479</v>
      </c>
      <c r="B495" s="154" t="s">
        <v>593</v>
      </c>
      <c r="C495" s="155" t="s">
        <v>837</v>
      </c>
      <c r="D495" s="155" t="s">
        <v>869</v>
      </c>
      <c r="E495" s="155" t="s">
        <v>451</v>
      </c>
      <c r="F495" s="155"/>
      <c r="G495" s="66">
        <v>105.8</v>
      </c>
    </row>
    <row r="496" spans="1:7" ht="67.5">
      <c r="A496" s="67">
        <f t="shared" si="7"/>
        <v>480</v>
      </c>
      <c r="B496" s="154" t="s">
        <v>32</v>
      </c>
      <c r="C496" s="155" t="s">
        <v>837</v>
      </c>
      <c r="D496" s="155" t="s">
        <v>869</v>
      </c>
      <c r="E496" s="155" t="s">
        <v>33</v>
      </c>
      <c r="F496" s="155"/>
      <c r="G496" s="66">
        <v>49.2</v>
      </c>
    </row>
    <row r="497" spans="1:7" ht="22.5">
      <c r="A497" s="67">
        <f t="shared" si="7"/>
        <v>481</v>
      </c>
      <c r="B497" s="154" t="s">
        <v>759</v>
      </c>
      <c r="C497" s="155" t="s">
        <v>837</v>
      </c>
      <c r="D497" s="155" t="s">
        <v>869</v>
      </c>
      <c r="E497" s="155" t="s">
        <v>33</v>
      </c>
      <c r="F497" s="155" t="s">
        <v>355</v>
      </c>
      <c r="G497" s="66">
        <v>6</v>
      </c>
    </row>
    <row r="498" spans="1:7" ht="22.5">
      <c r="A498" s="67">
        <f t="shared" si="7"/>
        <v>482</v>
      </c>
      <c r="B498" s="154" t="s">
        <v>764</v>
      </c>
      <c r="C498" s="155" t="s">
        <v>837</v>
      </c>
      <c r="D498" s="155" t="s">
        <v>869</v>
      </c>
      <c r="E498" s="155" t="s">
        <v>33</v>
      </c>
      <c r="F498" s="155" t="s">
        <v>356</v>
      </c>
      <c r="G498" s="66">
        <v>6</v>
      </c>
    </row>
    <row r="499" spans="1:7" ht="22.5">
      <c r="A499" s="67">
        <f t="shared" si="7"/>
        <v>483</v>
      </c>
      <c r="B499" s="154" t="s">
        <v>353</v>
      </c>
      <c r="C499" s="155" t="s">
        <v>837</v>
      </c>
      <c r="D499" s="155" t="s">
        <v>869</v>
      </c>
      <c r="E499" s="155" t="s">
        <v>33</v>
      </c>
      <c r="F499" s="155" t="s">
        <v>829</v>
      </c>
      <c r="G499" s="66">
        <v>43.2</v>
      </c>
    </row>
    <row r="500" spans="1:7" ht="11.25">
      <c r="A500" s="67">
        <f t="shared" si="7"/>
        <v>484</v>
      </c>
      <c r="B500" s="154" t="s">
        <v>830</v>
      </c>
      <c r="C500" s="155" t="s">
        <v>837</v>
      </c>
      <c r="D500" s="155" t="s">
        <v>869</v>
      </c>
      <c r="E500" s="155" t="s">
        <v>33</v>
      </c>
      <c r="F500" s="155" t="s">
        <v>831</v>
      </c>
      <c r="G500" s="66">
        <v>43.2</v>
      </c>
    </row>
    <row r="501" spans="1:7" ht="56.25">
      <c r="A501" s="67">
        <f t="shared" si="7"/>
        <v>485</v>
      </c>
      <c r="B501" s="154" t="s">
        <v>177</v>
      </c>
      <c r="C501" s="155" t="s">
        <v>837</v>
      </c>
      <c r="D501" s="155" t="s">
        <v>869</v>
      </c>
      <c r="E501" s="155" t="s">
        <v>178</v>
      </c>
      <c r="F501" s="155"/>
      <c r="G501" s="66">
        <v>55</v>
      </c>
    </row>
    <row r="502" spans="1:7" ht="22.5">
      <c r="A502" s="67">
        <f t="shared" si="7"/>
        <v>486</v>
      </c>
      <c r="B502" s="154" t="s">
        <v>759</v>
      </c>
      <c r="C502" s="155" t="s">
        <v>837</v>
      </c>
      <c r="D502" s="155" t="s">
        <v>869</v>
      </c>
      <c r="E502" s="155" t="s">
        <v>178</v>
      </c>
      <c r="F502" s="155" t="s">
        <v>355</v>
      </c>
      <c r="G502" s="66">
        <v>55</v>
      </c>
    </row>
    <row r="503" spans="1:7" ht="22.5">
      <c r="A503" s="67">
        <f t="shared" si="7"/>
        <v>487</v>
      </c>
      <c r="B503" s="154" t="s">
        <v>764</v>
      </c>
      <c r="C503" s="155" t="s">
        <v>837</v>
      </c>
      <c r="D503" s="155" t="s">
        <v>869</v>
      </c>
      <c r="E503" s="155" t="s">
        <v>178</v>
      </c>
      <c r="F503" s="155" t="s">
        <v>356</v>
      </c>
      <c r="G503" s="66">
        <v>55</v>
      </c>
    </row>
    <row r="504" spans="1:7" ht="78.75">
      <c r="A504" s="67">
        <f t="shared" si="7"/>
        <v>488</v>
      </c>
      <c r="B504" s="154" t="s">
        <v>34</v>
      </c>
      <c r="C504" s="155" t="s">
        <v>837</v>
      </c>
      <c r="D504" s="155" t="s">
        <v>869</v>
      </c>
      <c r="E504" s="155" t="s">
        <v>35</v>
      </c>
      <c r="F504" s="155"/>
      <c r="G504" s="66">
        <v>1.6</v>
      </c>
    </row>
    <row r="505" spans="1:7" ht="22.5">
      <c r="A505" s="67">
        <f t="shared" si="7"/>
        <v>489</v>
      </c>
      <c r="B505" s="154" t="s">
        <v>759</v>
      </c>
      <c r="C505" s="155" t="s">
        <v>837</v>
      </c>
      <c r="D505" s="155" t="s">
        <v>869</v>
      </c>
      <c r="E505" s="155" t="s">
        <v>35</v>
      </c>
      <c r="F505" s="155" t="s">
        <v>355</v>
      </c>
      <c r="G505" s="66">
        <v>0.6</v>
      </c>
    </row>
    <row r="506" spans="1:7" ht="22.5">
      <c r="A506" s="67">
        <f t="shared" si="7"/>
        <v>490</v>
      </c>
      <c r="B506" s="154" t="s">
        <v>764</v>
      </c>
      <c r="C506" s="155" t="s">
        <v>837</v>
      </c>
      <c r="D506" s="155" t="s">
        <v>869</v>
      </c>
      <c r="E506" s="155" t="s">
        <v>35</v>
      </c>
      <c r="F506" s="155" t="s">
        <v>356</v>
      </c>
      <c r="G506" s="66">
        <v>0.6</v>
      </c>
    </row>
    <row r="507" spans="1:7" ht="22.5">
      <c r="A507" s="67">
        <f t="shared" si="7"/>
        <v>491</v>
      </c>
      <c r="B507" s="154" t="s">
        <v>353</v>
      </c>
      <c r="C507" s="155" t="s">
        <v>837</v>
      </c>
      <c r="D507" s="155" t="s">
        <v>869</v>
      </c>
      <c r="E507" s="155" t="s">
        <v>35</v>
      </c>
      <c r="F507" s="155" t="s">
        <v>829</v>
      </c>
      <c r="G507" s="66">
        <v>1</v>
      </c>
    </row>
    <row r="508" spans="1:7" ht="11.25">
      <c r="A508" s="67">
        <f t="shared" si="7"/>
        <v>492</v>
      </c>
      <c r="B508" s="154" t="s">
        <v>830</v>
      </c>
      <c r="C508" s="155" t="s">
        <v>837</v>
      </c>
      <c r="D508" s="155" t="s">
        <v>869</v>
      </c>
      <c r="E508" s="155" t="s">
        <v>35</v>
      </c>
      <c r="F508" s="155" t="s">
        <v>831</v>
      </c>
      <c r="G508" s="66">
        <v>1</v>
      </c>
    </row>
    <row r="509" spans="1:7" ht="11.25">
      <c r="A509" s="67">
        <f t="shared" si="7"/>
        <v>493</v>
      </c>
      <c r="B509" s="154" t="s">
        <v>870</v>
      </c>
      <c r="C509" s="155" t="s">
        <v>837</v>
      </c>
      <c r="D509" s="155" t="s">
        <v>871</v>
      </c>
      <c r="E509" s="155"/>
      <c r="F509" s="155"/>
      <c r="G509" s="66">
        <v>3504.6</v>
      </c>
    </row>
    <row r="510" spans="1:7" ht="11.25">
      <c r="A510" s="67">
        <f t="shared" si="7"/>
        <v>494</v>
      </c>
      <c r="B510" s="154" t="s">
        <v>554</v>
      </c>
      <c r="C510" s="155" t="s">
        <v>837</v>
      </c>
      <c r="D510" s="155" t="s">
        <v>871</v>
      </c>
      <c r="E510" s="155" t="s">
        <v>166</v>
      </c>
      <c r="F510" s="155"/>
      <c r="G510" s="66">
        <v>3504.6</v>
      </c>
    </row>
    <row r="511" spans="1:7" ht="22.5">
      <c r="A511" s="67">
        <f t="shared" si="7"/>
        <v>495</v>
      </c>
      <c r="B511" s="154" t="s">
        <v>721</v>
      </c>
      <c r="C511" s="155" t="s">
        <v>837</v>
      </c>
      <c r="D511" s="155" t="s">
        <v>871</v>
      </c>
      <c r="E511" s="155" t="s">
        <v>187</v>
      </c>
      <c r="F511" s="155"/>
      <c r="G511" s="66">
        <v>3504.6</v>
      </c>
    </row>
    <row r="512" spans="1:7" ht="67.5">
      <c r="A512" s="67">
        <f t="shared" si="7"/>
        <v>496</v>
      </c>
      <c r="B512" s="154" t="s">
        <v>36</v>
      </c>
      <c r="C512" s="155" t="s">
        <v>837</v>
      </c>
      <c r="D512" s="155" t="s">
        <v>871</v>
      </c>
      <c r="E512" s="155" t="s">
        <v>37</v>
      </c>
      <c r="F512" s="155"/>
      <c r="G512" s="66">
        <v>1727.8</v>
      </c>
    </row>
    <row r="513" spans="1:7" ht="22.5">
      <c r="A513" s="67">
        <f t="shared" si="7"/>
        <v>497</v>
      </c>
      <c r="B513" s="154" t="s">
        <v>759</v>
      </c>
      <c r="C513" s="155" t="s">
        <v>837</v>
      </c>
      <c r="D513" s="155" t="s">
        <v>871</v>
      </c>
      <c r="E513" s="155" t="s">
        <v>37</v>
      </c>
      <c r="F513" s="155" t="s">
        <v>355</v>
      </c>
      <c r="G513" s="66">
        <v>143.5</v>
      </c>
    </row>
    <row r="514" spans="1:7" ht="22.5">
      <c r="A514" s="67">
        <f t="shared" si="7"/>
        <v>498</v>
      </c>
      <c r="B514" s="154" t="s">
        <v>764</v>
      </c>
      <c r="C514" s="155" t="s">
        <v>837</v>
      </c>
      <c r="D514" s="155" t="s">
        <v>871</v>
      </c>
      <c r="E514" s="155" t="s">
        <v>37</v>
      </c>
      <c r="F514" s="155" t="s">
        <v>356</v>
      </c>
      <c r="G514" s="66">
        <v>143.5</v>
      </c>
    </row>
    <row r="515" spans="1:7" ht="22.5">
      <c r="A515" s="67">
        <f t="shared" si="7"/>
        <v>499</v>
      </c>
      <c r="B515" s="154" t="s">
        <v>353</v>
      </c>
      <c r="C515" s="155" t="s">
        <v>837</v>
      </c>
      <c r="D515" s="155" t="s">
        <v>871</v>
      </c>
      <c r="E515" s="155" t="s">
        <v>37</v>
      </c>
      <c r="F515" s="155" t="s">
        <v>829</v>
      </c>
      <c r="G515" s="66">
        <v>1584.3</v>
      </c>
    </row>
    <row r="516" spans="1:7" ht="11.25">
      <c r="A516" s="67">
        <f t="shared" si="7"/>
        <v>500</v>
      </c>
      <c r="B516" s="154" t="s">
        <v>830</v>
      </c>
      <c r="C516" s="155" t="s">
        <v>837</v>
      </c>
      <c r="D516" s="155" t="s">
        <v>871</v>
      </c>
      <c r="E516" s="155" t="s">
        <v>37</v>
      </c>
      <c r="F516" s="155" t="s">
        <v>831</v>
      </c>
      <c r="G516" s="66">
        <v>1584.3</v>
      </c>
    </row>
    <row r="517" spans="1:7" ht="112.5">
      <c r="A517" s="67">
        <f t="shared" si="7"/>
        <v>501</v>
      </c>
      <c r="B517" s="154" t="s">
        <v>38</v>
      </c>
      <c r="C517" s="155" t="s">
        <v>837</v>
      </c>
      <c r="D517" s="155" t="s">
        <v>871</v>
      </c>
      <c r="E517" s="155" t="s">
        <v>39</v>
      </c>
      <c r="F517" s="155"/>
      <c r="G517" s="66">
        <v>602.8</v>
      </c>
    </row>
    <row r="518" spans="1:7" ht="11.25">
      <c r="A518" s="67">
        <f t="shared" si="7"/>
        <v>502</v>
      </c>
      <c r="B518" s="154" t="s">
        <v>229</v>
      </c>
      <c r="C518" s="155" t="s">
        <v>837</v>
      </c>
      <c r="D518" s="155" t="s">
        <v>871</v>
      </c>
      <c r="E518" s="155" t="s">
        <v>39</v>
      </c>
      <c r="F518" s="155" t="s">
        <v>230</v>
      </c>
      <c r="G518" s="66">
        <v>602.8</v>
      </c>
    </row>
    <row r="519" spans="1:7" ht="22.5">
      <c r="A519" s="67">
        <f t="shared" si="7"/>
        <v>503</v>
      </c>
      <c r="B519" s="154" t="s">
        <v>231</v>
      </c>
      <c r="C519" s="155" t="s">
        <v>837</v>
      </c>
      <c r="D519" s="155" t="s">
        <v>871</v>
      </c>
      <c r="E519" s="155" t="s">
        <v>39</v>
      </c>
      <c r="F519" s="155" t="s">
        <v>232</v>
      </c>
      <c r="G519" s="66">
        <v>602.8</v>
      </c>
    </row>
    <row r="520" spans="1:7" ht="56.25">
      <c r="A520" s="67">
        <f t="shared" si="7"/>
        <v>504</v>
      </c>
      <c r="B520" s="154" t="s">
        <v>114</v>
      </c>
      <c r="C520" s="155" t="s">
        <v>837</v>
      </c>
      <c r="D520" s="155" t="s">
        <v>871</v>
      </c>
      <c r="E520" s="155" t="s">
        <v>188</v>
      </c>
      <c r="F520" s="155"/>
      <c r="G520" s="66">
        <v>9.5</v>
      </c>
    </row>
    <row r="521" spans="1:7" ht="22.5">
      <c r="A521" s="67">
        <f t="shared" si="7"/>
        <v>505</v>
      </c>
      <c r="B521" s="154" t="s">
        <v>759</v>
      </c>
      <c r="C521" s="155" t="s">
        <v>837</v>
      </c>
      <c r="D521" s="155" t="s">
        <v>871</v>
      </c>
      <c r="E521" s="155" t="s">
        <v>188</v>
      </c>
      <c r="F521" s="155" t="s">
        <v>355</v>
      </c>
      <c r="G521" s="66">
        <v>9.5</v>
      </c>
    </row>
    <row r="522" spans="1:7" ht="22.5">
      <c r="A522" s="67">
        <f t="shared" si="7"/>
        <v>506</v>
      </c>
      <c r="B522" s="154" t="s">
        <v>764</v>
      </c>
      <c r="C522" s="155" t="s">
        <v>837</v>
      </c>
      <c r="D522" s="155" t="s">
        <v>871</v>
      </c>
      <c r="E522" s="155" t="s">
        <v>188</v>
      </c>
      <c r="F522" s="155" t="s">
        <v>356</v>
      </c>
      <c r="G522" s="66">
        <v>9.5</v>
      </c>
    </row>
    <row r="523" spans="1:7" ht="67.5">
      <c r="A523" s="67">
        <f t="shared" si="7"/>
        <v>507</v>
      </c>
      <c r="B523" s="154" t="s">
        <v>115</v>
      </c>
      <c r="C523" s="155" t="s">
        <v>837</v>
      </c>
      <c r="D523" s="155" t="s">
        <v>871</v>
      </c>
      <c r="E523" s="155" t="s">
        <v>189</v>
      </c>
      <c r="F523" s="155"/>
      <c r="G523" s="66">
        <v>153.6</v>
      </c>
    </row>
    <row r="524" spans="1:7" ht="22.5">
      <c r="A524" s="67">
        <f t="shared" si="7"/>
        <v>508</v>
      </c>
      <c r="B524" s="154" t="s">
        <v>759</v>
      </c>
      <c r="C524" s="155" t="s">
        <v>837</v>
      </c>
      <c r="D524" s="155" t="s">
        <v>871</v>
      </c>
      <c r="E524" s="155" t="s">
        <v>189</v>
      </c>
      <c r="F524" s="155" t="s">
        <v>355</v>
      </c>
      <c r="G524" s="66">
        <v>153.6</v>
      </c>
    </row>
    <row r="525" spans="1:7" ht="22.5">
      <c r="A525" s="67">
        <f t="shared" si="7"/>
        <v>509</v>
      </c>
      <c r="B525" s="154" t="s">
        <v>764</v>
      </c>
      <c r="C525" s="155" t="s">
        <v>837</v>
      </c>
      <c r="D525" s="155" t="s">
        <v>871</v>
      </c>
      <c r="E525" s="155" t="s">
        <v>189</v>
      </c>
      <c r="F525" s="155" t="s">
        <v>356</v>
      </c>
      <c r="G525" s="66">
        <v>153.6</v>
      </c>
    </row>
    <row r="526" spans="1:7" ht="78.75">
      <c r="A526" s="67">
        <f t="shared" si="7"/>
        <v>510</v>
      </c>
      <c r="B526" s="154" t="s">
        <v>225</v>
      </c>
      <c r="C526" s="155" t="s">
        <v>837</v>
      </c>
      <c r="D526" s="155" t="s">
        <v>871</v>
      </c>
      <c r="E526" s="155" t="s">
        <v>40</v>
      </c>
      <c r="F526" s="155"/>
      <c r="G526" s="66">
        <v>740.9</v>
      </c>
    </row>
    <row r="527" spans="1:7" ht="22.5">
      <c r="A527" s="67">
        <f t="shared" si="7"/>
        <v>511</v>
      </c>
      <c r="B527" s="154" t="s">
        <v>759</v>
      </c>
      <c r="C527" s="155" t="s">
        <v>837</v>
      </c>
      <c r="D527" s="155" t="s">
        <v>871</v>
      </c>
      <c r="E527" s="155" t="s">
        <v>40</v>
      </c>
      <c r="F527" s="155" t="s">
        <v>355</v>
      </c>
      <c r="G527" s="66">
        <v>61.5</v>
      </c>
    </row>
    <row r="528" spans="1:7" ht="22.5">
      <c r="A528" s="67">
        <f t="shared" si="7"/>
        <v>512</v>
      </c>
      <c r="B528" s="154" t="s">
        <v>764</v>
      </c>
      <c r="C528" s="155" t="s">
        <v>837</v>
      </c>
      <c r="D528" s="155" t="s">
        <v>871</v>
      </c>
      <c r="E528" s="155" t="s">
        <v>40</v>
      </c>
      <c r="F528" s="155" t="s">
        <v>356</v>
      </c>
      <c r="G528" s="66">
        <v>61.5</v>
      </c>
    </row>
    <row r="529" spans="1:7" ht="22.5">
      <c r="A529" s="67">
        <f t="shared" si="7"/>
        <v>513</v>
      </c>
      <c r="B529" s="154" t="s">
        <v>353</v>
      </c>
      <c r="C529" s="155" t="s">
        <v>837</v>
      </c>
      <c r="D529" s="155" t="s">
        <v>871</v>
      </c>
      <c r="E529" s="155" t="s">
        <v>40</v>
      </c>
      <c r="F529" s="155" t="s">
        <v>829</v>
      </c>
      <c r="G529" s="66">
        <v>679.4</v>
      </c>
    </row>
    <row r="530" spans="1:7" ht="11.25">
      <c r="A530" s="67">
        <f t="shared" si="7"/>
        <v>514</v>
      </c>
      <c r="B530" s="154" t="s">
        <v>830</v>
      </c>
      <c r="C530" s="155" t="s">
        <v>837</v>
      </c>
      <c r="D530" s="155" t="s">
        <v>871</v>
      </c>
      <c r="E530" s="155" t="s">
        <v>40</v>
      </c>
      <c r="F530" s="155" t="s">
        <v>831</v>
      </c>
      <c r="G530" s="66">
        <v>679.4</v>
      </c>
    </row>
    <row r="531" spans="1:7" ht="123.75">
      <c r="A531" s="67">
        <f aca="true" t="shared" si="8" ref="A531:A594">A530+1</f>
        <v>515</v>
      </c>
      <c r="B531" s="154" t="s">
        <v>41</v>
      </c>
      <c r="C531" s="155" t="s">
        <v>837</v>
      </c>
      <c r="D531" s="155" t="s">
        <v>871</v>
      </c>
      <c r="E531" s="155" t="s">
        <v>42</v>
      </c>
      <c r="F531" s="155"/>
      <c r="G531" s="66">
        <v>270</v>
      </c>
    </row>
    <row r="532" spans="1:7" ht="11.25">
      <c r="A532" s="67">
        <f t="shared" si="8"/>
        <v>516</v>
      </c>
      <c r="B532" s="154" t="s">
        <v>229</v>
      </c>
      <c r="C532" s="155" t="s">
        <v>837</v>
      </c>
      <c r="D532" s="155" t="s">
        <v>871</v>
      </c>
      <c r="E532" s="155" t="s">
        <v>42</v>
      </c>
      <c r="F532" s="155" t="s">
        <v>230</v>
      </c>
      <c r="G532" s="66">
        <v>270</v>
      </c>
    </row>
    <row r="533" spans="1:7" ht="22.5">
      <c r="A533" s="67">
        <f t="shared" si="8"/>
        <v>517</v>
      </c>
      <c r="B533" s="154" t="s">
        <v>231</v>
      </c>
      <c r="C533" s="155" t="s">
        <v>837</v>
      </c>
      <c r="D533" s="155" t="s">
        <v>871</v>
      </c>
      <c r="E533" s="155" t="s">
        <v>42</v>
      </c>
      <c r="F533" s="155" t="s">
        <v>232</v>
      </c>
      <c r="G533" s="66">
        <v>270</v>
      </c>
    </row>
    <row r="534" spans="1:7" ht="11.25">
      <c r="A534" s="67">
        <f t="shared" si="8"/>
        <v>518</v>
      </c>
      <c r="B534" s="154" t="s">
        <v>872</v>
      </c>
      <c r="C534" s="155" t="s">
        <v>837</v>
      </c>
      <c r="D534" s="155" t="s">
        <v>873</v>
      </c>
      <c r="E534" s="155"/>
      <c r="F534" s="155"/>
      <c r="G534" s="66">
        <v>17617.9</v>
      </c>
    </row>
    <row r="535" spans="1:7" ht="11.25">
      <c r="A535" s="67">
        <f t="shared" si="8"/>
        <v>519</v>
      </c>
      <c r="B535" s="154" t="s">
        <v>554</v>
      </c>
      <c r="C535" s="155" t="s">
        <v>837</v>
      </c>
      <c r="D535" s="155" t="s">
        <v>873</v>
      </c>
      <c r="E535" s="155" t="s">
        <v>166</v>
      </c>
      <c r="F535" s="155"/>
      <c r="G535" s="66">
        <v>17617.9</v>
      </c>
    </row>
    <row r="536" spans="1:7" ht="33.75">
      <c r="A536" s="67">
        <f t="shared" si="8"/>
        <v>520</v>
      </c>
      <c r="B536" s="154" t="s">
        <v>722</v>
      </c>
      <c r="C536" s="155" t="s">
        <v>837</v>
      </c>
      <c r="D536" s="155" t="s">
        <v>873</v>
      </c>
      <c r="E536" s="155" t="s">
        <v>190</v>
      </c>
      <c r="F536" s="155"/>
      <c r="G536" s="66">
        <v>17617.9</v>
      </c>
    </row>
    <row r="537" spans="1:7" ht="56.25">
      <c r="A537" s="67">
        <f t="shared" si="8"/>
        <v>521</v>
      </c>
      <c r="B537" s="154" t="s">
        <v>116</v>
      </c>
      <c r="C537" s="155" t="s">
        <v>837</v>
      </c>
      <c r="D537" s="155" t="s">
        <v>873</v>
      </c>
      <c r="E537" s="155" t="s">
        <v>191</v>
      </c>
      <c r="F537" s="155"/>
      <c r="G537" s="66">
        <v>14248.5</v>
      </c>
    </row>
    <row r="538" spans="1:7" ht="56.25">
      <c r="A538" s="67">
        <f t="shared" si="8"/>
        <v>522</v>
      </c>
      <c r="B538" s="154" t="s">
        <v>591</v>
      </c>
      <c r="C538" s="155" t="s">
        <v>837</v>
      </c>
      <c r="D538" s="155" t="s">
        <v>873</v>
      </c>
      <c r="E538" s="155" t="s">
        <v>191</v>
      </c>
      <c r="F538" s="155" t="s">
        <v>592</v>
      </c>
      <c r="G538" s="66">
        <v>12558.5</v>
      </c>
    </row>
    <row r="539" spans="1:7" ht="11.25">
      <c r="A539" s="67">
        <f t="shared" si="8"/>
        <v>523</v>
      </c>
      <c r="B539" s="154" t="s">
        <v>761</v>
      </c>
      <c r="C539" s="155" t="s">
        <v>837</v>
      </c>
      <c r="D539" s="155" t="s">
        <v>873</v>
      </c>
      <c r="E539" s="155" t="s">
        <v>191</v>
      </c>
      <c r="F539" s="155" t="s">
        <v>782</v>
      </c>
      <c r="G539" s="66">
        <v>12558.5</v>
      </c>
    </row>
    <row r="540" spans="1:7" ht="22.5">
      <c r="A540" s="67">
        <f t="shared" si="8"/>
        <v>524</v>
      </c>
      <c r="B540" s="154" t="s">
        <v>759</v>
      </c>
      <c r="C540" s="155" t="s">
        <v>837</v>
      </c>
      <c r="D540" s="155" t="s">
        <v>873</v>
      </c>
      <c r="E540" s="155" t="s">
        <v>191</v>
      </c>
      <c r="F540" s="155" t="s">
        <v>355</v>
      </c>
      <c r="G540" s="66">
        <v>1641.8</v>
      </c>
    </row>
    <row r="541" spans="1:7" ht="22.5">
      <c r="A541" s="67">
        <f t="shared" si="8"/>
        <v>525</v>
      </c>
      <c r="B541" s="154" t="s">
        <v>764</v>
      </c>
      <c r="C541" s="155" t="s">
        <v>837</v>
      </c>
      <c r="D541" s="155" t="s">
        <v>873</v>
      </c>
      <c r="E541" s="155" t="s">
        <v>191</v>
      </c>
      <c r="F541" s="155" t="s">
        <v>356</v>
      </c>
      <c r="G541" s="66">
        <v>1641.8</v>
      </c>
    </row>
    <row r="542" spans="1:7" ht="11.25">
      <c r="A542" s="67">
        <f t="shared" si="8"/>
        <v>526</v>
      </c>
      <c r="B542" s="154" t="s">
        <v>409</v>
      </c>
      <c r="C542" s="155" t="s">
        <v>837</v>
      </c>
      <c r="D542" s="155" t="s">
        <v>873</v>
      </c>
      <c r="E542" s="155" t="s">
        <v>191</v>
      </c>
      <c r="F542" s="155" t="s">
        <v>410</v>
      </c>
      <c r="G542" s="66">
        <v>48.1</v>
      </c>
    </row>
    <row r="543" spans="1:7" ht="11.25">
      <c r="A543" s="67">
        <f t="shared" si="8"/>
        <v>527</v>
      </c>
      <c r="B543" s="154" t="s">
        <v>384</v>
      </c>
      <c r="C543" s="155" t="s">
        <v>837</v>
      </c>
      <c r="D543" s="155" t="s">
        <v>873</v>
      </c>
      <c r="E543" s="155" t="s">
        <v>191</v>
      </c>
      <c r="F543" s="155" t="s">
        <v>385</v>
      </c>
      <c r="G543" s="66">
        <v>21</v>
      </c>
    </row>
    <row r="544" spans="1:7" ht="11.25">
      <c r="A544" s="67">
        <f t="shared" si="8"/>
        <v>528</v>
      </c>
      <c r="B544" s="154" t="s">
        <v>411</v>
      </c>
      <c r="C544" s="155" t="s">
        <v>837</v>
      </c>
      <c r="D544" s="155" t="s">
        <v>873</v>
      </c>
      <c r="E544" s="155" t="s">
        <v>191</v>
      </c>
      <c r="F544" s="155" t="s">
        <v>412</v>
      </c>
      <c r="G544" s="66">
        <v>27.1</v>
      </c>
    </row>
    <row r="545" spans="1:7" ht="56.25">
      <c r="A545" s="67">
        <f t="shared" si="8"/>
        <v>529</v>
      </c>
      <c r="B545" s="154" t="s">
        <v>117</v>
      </c>
      <c r="C545" s="155" t="s">
        <v>837</v>
      </c>
      <c r="D545" s="155" t="s">
        <v>873</v>
      </c>
      <c r="E545" s="155" t="s">
        <v>192</v>
      </c>
      <c r="F545" s="155"/>
      <c r="G545" s="66">
        <v>3369.4</v>
      </c>
    </row>
    <row r="546" spans="1:7" ht="56.25">
      <c r="A546" s="67">
        <f t="shared" si="8"/>
        <v>530</v>
      </c>
      <c r="B546" s="154" t="s">
        <v>591</v>
      </c>
      <c r="C546" s="155" t="s">
        <v>837</v>
      </c>
      <c r="D546" s="155" t="s">
        <v>873</v>
      </c>
      <c r="E546" s="155" t="s">
        <v>192</v>
      </c>
      <c r="F546" s="155" t="s">
        <v>592</v>
      </c>
      <c r="G546" s="66">
        <v>3361.8</v>
      </c>
    </row>
    <row r="547" spans="1:7" ht="22.5">
      <c r="A547" s="67">
        <f t="shared" si="8"/>
        <v>531</v>
      </c>
      <c r="B547" s="154" t="s">
        <v>354</v>
      </c>
      <c r="C547" s="155" t="s">
        <v>837</v>
      </c>
      <c r="D547" s="155" t="s">
        <v>873</v>
      </c>
      <c r="E547" s="155" t="s">
        <v>192</v>
      </c>
      <c r="F547" s="155" t="s">
        <v>312</v>
      </c>
      <c r="G547" s="66">
        <v>3361.8</v>
      </c>
    </row>
    <row r="548" spans="1:7" ht="22.5">
      <c r="A548" s="67">
        <f t="shared" si="8"/>
        <v>532</v>
      </c>
      <c r="B548" s="154" t="s">
        <v>759</v>
      </c>
      <c r="C548" s="155" t="s">
        <v>837</v>
      </c>
      <c r="D548" s="155" t="s">
        <v>873</v>
      </c>
      <c r="E548" s="155" t="s">
        <v>192</v>
      </c>
      <c r="F548" s="155" t="s">
        <v>355</v>
      </c>
      <c r="G548" s="66">
        <v>5.9</v>
      </c>
    </row>
    <row r="549" spans="1:7" ht="22.5">
      <c r="A549" s="67">
        <f t="shared" si="8"/>
        <v>533</v>
      </c>
      <c r="B549" s="154" t="s">
        <v>764</v>
      </c>
      <c r="C549" s="155" t="s">
        <v>837</v>
      </c>
      <c r="D549" s="155" t="s">
        <v>873</v>
      </c>
      <c r="E549" s="155" t="s">
        <v>192</v>
      </c>
      <c r="F549" s="155" t="s">
        <v>356</v>
      </c>
      <c r="G549" s="66">
        <v>5.9</v>
      </c>
    </row>
    <row r="550" spans="1:7" ht="11.25">
      <c r="A550" s="67">
        <f t="shared" si="8"/>
        <v>534</v>
      </c>
      <c r="B550" s="154" t="s">
        <v>409</v>
      </c>
      <c r="C550" s="155" t="s">
        <v>837</v>
      </c>
      <c r="D550" s="155" t="s">
        <v>873</v>
      </c>
      <c r="E550" s="155" t="s">
        <v>192</v>
      </c>
      <c r="F550" s="155" t="s">
        <v>410</v>
      </c>
      <c r="G550" s="66">
        <v>1.7</v>
      </c>
    </row>
    <row r="551" spans="1:7" ht="11.25">
      <c r="A551" s="67">
        <f t="shared" si="8"/>
        <v>535</v>
      </c>
      <c r="B551" s="154" t="s">
        <v>384</v>
      </c>
      <c r="C551" s="155" t="s">
        <v>837</v>
      </c>
      <c r="D551" s="155" t="s">
        <v>873</v>
      </c>
      <c r="E551" s="155" t="s">
        <v>192</v>
      </c>
      <c r="F551" s="155" t="s">
        <v>385</v>
      </c>
      <c r="G551" s="66">
        <v>1.7</v>
      </c>
    </row>
    <row r="552" spans="1:7" ht="11.25">
      <c r="A552" s="67">
        <f t="shared" si="8"/>
        <v>536</v>
      </c>
      <c r="B552" s="154" t="s">
        <v>487</v>
      </c>
      <c r="C552" s="155" t="s">
        <v>837</v>
      </c>
      <c r="D552" s="155" t="s">
        <v>277</v>
      </c>
      <c r="E552" s="155"/>
      <c r="F552" s="155"/>
      <c r="G552" s="66">
        <v>20189.2</v>
      </c>
    </row>
    <row r="553" spans="1:7" ht="11.25">
      <c r="A553" s="67">
        <f t="shared" si="8"/>
        <v>537</v>
      </c>
      <c r="B553" s="154" t="s">
        <v>282</v>
      </c>
      <c r="C553" s="155" t="s">
        <v>837</v>
      </c>
      <c r="D553" s="155" t="s">
        <v>283</v>
      </c>
      <c r="E553" s="155"/>
      <c r="F553" s="155"/>
      <c r="G553" s="66">
        <v>19008.2</v>
      </c>
    </row>
    <row r="554" spans="1:7" ht="11.25">
      <c r="A554" s="67">
        <f t="shared" si="8"/>
        <v>538</v>
      </c>
      <c r="B554" s="154" t="s">
        <v>554</v>
      </c>
      <c r="C554" s="155" t="s">
        <v>837</v>
      </c>
      <c r="D554" s="155" t="s">
        <v>283</v>
      </c>
      <c r="E554" s="155" t="s">
        <v>166</v>
      </c>
      <c r="F554" s="155"/>
      <c r="G554" s="66">
        <v>19008.2</v>
      </c>
    </row>
    <row r="555" spans="1:7" ht="22.5">
      <c r="A555" s="67">
        <f t="shared" si="8"/>
        <v>539</v>
      </c>
      <c r="B555" s="154" t="s">
        <v>236</v>
      </c>
      <c r="C555" s="155" t="s">
        <v>837</v>
      </c>
      <c r="D555" s="155" t="s">
        <v>283</v>
      </c>
      <c r="E555" s="155" t="s">
        <v>167</v>
      </c>
      <c r="F555" s="155"/>
      <c r="G555" s="66">
        <v>19008.2</v>
      </c>
    </row>
    <row r="556" spans="1:7" ht="123.75">
      <c r="A556" s="67">
        <f t="shared" si="8"/>
        <v>540</v>
      </c>
      <c r="B556" s="154" t="s">
        <v>193</v>
      </c>
      <c r="C556" s="155" t="s">
        <v>837</v>
      </c>
      <c r="D556" s="155" t="s">
        <v>283</v>
      </c>
      <c r="E556" s="155" t="s">
        <v>194</v>
      </c>
      <c r="F556" s="155"/>
      <c r="G556" s="66">
        <v>42</v>
      </c>
    </row>
    <row r="557" spans="1:7" ht="22.5">
      <c r="A557" s="67">
        <f t="shared" si="8"/>
        <v>541</v>
      </c>
      <c r="B557" s="154" t="s">
        <v>759</v>
      </c>
      <c r="C557" s="155" t="s">
        <v>837</v>
      </c>
      <c r="D557" s="155" t="s">
        <v>283</v>
      </c>
      <c r="E557" s="155" t="s">
        <v>194</v>
      </c>
      <c r="F557" s="155" t="s">
        <v>355</v>
      </c>
      <c r="G557" s="66">
        <v>12.3</v>
      </c>
    </row>
    <row r="558" spans="1:7" ht="22.5">
      <c r="A558" s="67">
        <f t="shared" si="8"/>
        <v>542</v>
      </c>
      <c r="B558" s="154" t="s">
        <v>764</v>
      </c>
      <c r="C558" s="155" t="s">
        <v>837</v>
      </c>
      <c r="D558" s="155" t="s">
        <v>283</v>
      </c>
      <c r="E558" s="155" t="s">
        <v>194</v>
      </c>
      <c r="F558" s="155" t="s">
        <v>356</v>
      </c>
      <c r="G558" s="66">
        <v>12.3</v>
      </c>
    </row>
    <row r="559" spans="1:7" ht="22.5">
      <c r="A559" s="67">
        <f t="shared" si="8"/>
        <v>543</v>
      </c>
      <c r="B559" s="154" t="s">
        <v>353</v>
      </c>
      <c r="C559" s="155" t="s">
        <v>837</v>
      </c>
      <c r="D559" s="155" t="s">
        <v>283</v>
      </c>
      <c r="E559" s="155" t="s">
        <v>194</v>
      </c>
      <c r="F559" s="155" t="s">
        <v>829</v>
      </c>
      <c r="G559" s="66">
        <v>29.7</v>
      </c>
    </row>
    <row r="560" spans="1:7" ht="11.25">
      <c r="A560" s="67">
        <f t="shared" si="8"/>
        <v>544</v>
      </c>
      <c r="B560" s="154" t="s">
        <v>830</v>
      </c>
      <c r="C560" s="155" t="s">
        <v>837</v>
      </c>
      <c r="D560" s="155" t="s">
        <v>283</v>
      </c>
      <c r="E560" s="155" t="s">
        <v>194</v>
      </c>
      <c r="F560" s="155" t="s">
        <v>831</v>
      </c>
      <c r="G560" s="66">
        <v>29.7</v>
      </c>
    </row>
    <row r="561" spans="1:7" ht="78.75">
      <c r="A561" s="67">
        <f t="shared" si="8"/>
        <v>545</v>
      </c>
      <c r="B561" s="154" t="s">
        <v>226</v>
      </c>
      <c r="C561" s="155" t="s">
        <v>837</v>
      </c>
      <c r="D561" s="155" t="s">
        <v>283</v>
      </c>
      <c r="E561" s="155" t="s">
        <v>195</v>
      </c>
      <c r="F561" s="155"/>
      <c r="G561" s="66">
        <v>18966.2</v>
      </c>
    </row>
    <row r="562" spans="1:7" ht="22.5">
      <c r="A562" s="67">
        <f t="shared" si="8"/>
        <v>546</v>
      </c>
      <c r="B562" s="154" t="s">
        <v>759</v>
      </c>
      <c r="C562" s="155" t="s">
        <v>837</v>
      </c>
      <c r="D562" s="155" t="s">
        <v>283</v>
      </c>
      <c r="E562" s="155" t="s">
        <v>195</v>
      </c>
      <c r="F562" s="155" t="s">
        <v>355</v>
      </c>
      <c r="G562" s="66">
        <v>1069.8</v>
      </c>
    </row>
    <row r="563" spans="1:7" ht="22.5">
      <c r="A563" s="67">
        <f t="shared" si="8"/>
        <v>547</v>
      </c>
      <c r="B563" s="154" t="s">
        <v>764</v>
      </c>
      <c r="C563" s="155" t="s">
        <v>837</v>
      </c>
      <c r="D563" s="155" t="s">
        <v>283</v>
      </c>
      <c r="E563" s="155" t="s">
        <v>195</v>
      </c>
      <c r="F563" s="155" t="s">
        <v>356</v>
      </c>
      <c r="G563" s="66">
        <v>1069.8</v>
      </c>
    </row>
    <row r="564" spans="1:7" ht="11.25">
      <c r="A564" s="67">
        <f t="shared" si="8"/>
        <v>548</v>
      </c>
      <c r="B564" s="154" t="s">
        <v>229</v>
      </c>
      <c r="C564" s="155" t="s">
        <v>837</v>
      </c>
      <c r="D564" s="155" t="s">
        <v>283</v>
      </c>
      <c r="E564" s="155" t="s">
        <v>195</v>
      </c>
      <c r="F564" s="155" t="s">
        <v>230</v>
      </c>
      <c r="G564" s="66">
        <v>127.1</v>
      </c>
    </row>
    <row r="565" spans="1:7" ht="22.5">
      <c r="A565" s="67">
        <f t="shared" si="8"/>
        <v>549</v>
      </c>
      <c r="B565" s="154" t="s">
        <v>231</v>
      </c>
      <c r="C565" s="155" t="s">
        <v>837</v>
      </c>
      <c r="D565" s="155" t="s">
        <v>283</v>
      </c>
      <c r="E565" s="155" t="s">
        <v>195</v>
      </c>
      <c r="F565" s="155" t="s">
        <v>232</v>
      </c>
      <c r="G565" s="66">
        <v>127.1</v>
      </c>
    </row>
    <row r="566" spans="1:7" ht="22.5">
      <c r="A566" s="67">
        <f t="shared" si="8"/>
        <v>550</v>
      </c>
      <c r="B566" s="154" t="s">
        <v>353</v>
      </c>
      <c r="C566" s="155" t="s">
        <v>837</v>
      </c>
      <c r="D566" s="155" t="s">
        <v>283</v>
      </c>
      <c r="E566" s="155" t="s">
        <v>195</v>
      </c>
      <c r="F566" s="155" t="s">
        <v>829</v>
      </c>
      <c r="G566" s="66">
        <v>17769.3</v>
      </c>
    </row>
    <row r="567" spans="1:7" ht="11.25">
      <c r="A567" s="67">
        <f t="shared" si="8"/>
        <v>551</v>
      </c>
      <c r="B567" s="154" t="s">
        <v>830</v>
      </c>
      <c r="C567" s="155" t="s">
        <v>837</v>
      </c>
      <c r="D567" s="155" t="s">
        <v>283</v>
      </c>
      <c r="E567" s="155" t="s">
        <v>195</v>
      </c>
      <c r="F567" s="155" t="s">
        <v>831</v>
      </c>
      <c r="G567" s="66">
        <v>17769.3</v>
      </c>
    </row>
    <row r="568" spans="1:7" ht="11.25">
      <c r="A568" s="67">
        <f t="shared" si="8"/>
        <v>552</v>
      </c>
      <c r="B568" s="154" t="s">
        <v>284</v>
      </c>
      <c r="C568" s="155" t="s">
        <v>837</v>
      </c>
      <c r="D568" s="155" t="s">
        <v>285</v>
      </c>
      <c r="E568" s="155"/>
      <c r="F568" s="155"/>
      <c r="G568" s="66">
        <v>1181</v>
      </c>
    </row>
    <row r="569" spans="1:7" ht="11.25">
      <c r="A569" s="67">
        <f t="shared" si="8"/>
        <v>553</v>
      </c>
      <c r="B569" s="154" t="s">
        <v>554</v>
      </c>
      <c r="C569" s="155" t="s">
        <v>837</v>
      </c>
      <c r="D569" s="155" t="s">
        <v>285</v>
      </c>
      <c r="E569" s="155" t="s">
        <v>166</v>
      </c>
      <c r="F569" s="155"/>
      <c r="G569" s="66">
        <v>1181</v>
      </c>
    </row>
    <row r="570" spans="1:7" ht="22.5">
      <c r="A570" s="67">
        <f t="shared" si="8"/>
        <v>554</v>
      </c>
      <c r="B570" s="154" t="s">
        <v>236</v>
      </c>
      <c r="C570" s="155" t="s">
        <v>837</v>
      </c>
      <c r="D570" s="155" t="s">
        <v>285</v>
      </c>
      <c r="E570" s="155" t="s">
        <v>167</v>
      </c>
      <c r="F570" s="155"/>
      <c r="G570" s="66">
        <v>1181</v>
      </c>
    </row>
    <row r="571" spans="1:7" ht="78.75">
      <c r="A571" s="67">
        <f t="shared" si="8"/>
        <v>555</v>
      </c>
      <c r="B571" s="154" t="s">
        <v>196</v>
      </c>
      <c r="C571" s="155" t="s">
        <v>837</v>
      </c>
      <c r="D571" s="155" t="s">
        <v>285</v>
      </c>
      <c r="E571" s="155" t="s">
        <v>197</v>
      </c>
      <c r="F571" s="155"/>
      <c r="G571" s="66">
        <v>1181</v>
      </c>
    </row>
    <row r="572" spans="1:7" ht="22.5">
      <c r="A572" s="67">
        <f t="shared" si="8"/>
        <v>556</v>
      </c>
      <c r="B572" s="154" t="s">
        <v>759</v>
      </c>
      <c r="C572" s="155" t="s">
        <v>837</v>
      </c>
      <c r="D572" s="155" t="s">
        <v>285</v>
      </c>
      <c r="E572" s="155" t="s">
        <v>197</v>
      </c>
      <c r="F572" s="155" t="s">
        <v>355</v>
      </c>
      <c r="G572" s="66">
        <v>13.3</v>
      </c>
    </row>
    <row r="573" spans="1:7" ht="22.5">
      <c r="A573" s="67">
        <f t="shared" si="8"/>
        <v>557</v>
      </c>
      <c r="B573" s="154" t="s">
        <v>764</v>
      </c>
      <c r="C573" s="155" t="s">
        <v>837</v>
      </c>
      <c r="D573" s="155" t="s">
        <v>285</v>
      </c>
      <c r="E573" s="155" t="s">
        <v>197</v>
      </c>
      <c r="F573" s="155" t="s">
        <v>356</v>
      </c>
      <c r="G573" s="66">
        <v>13.3</v>
      </c>
    </row>
    <row r="574" spans="1:7" ht="11.25">
      <c r="A574" s="67">
        <f t="shared" si="8"/>
        <v>558</v>
      </c>
      <c r="B574" s="154" t="s">
        <v>229</v>
      </c>
      <c r="C574" s="155" t="s">
        <v>837</v>
      </c>
      <c r="D574" s="155" t="s">
        <v>285</v>
      </c>
      <c r="E574" s="155" t="s">
        <v>197</v>
      </c>
      <c r="F574" s="155" t="s">
        <v>230</v>
      </c>
      <c r="G574" s="66">
        <v>1167.7</v>
      </c>
    </row>
    <row r="575" spans="1:7" ht="22.5">
      <c r="A575" s="67">
        <f t="shared" si="8"/>
        <v>559</v>
      </c>
      <c r="B575" s="154" t="s">
        <v>231</v>
      </c>
      <c r="C575" s="155" t="s">
        <v>837</v>
      </c>
      <c r="D575" s="155" t="s">
        <v>285</v>
      </c>
      <c r="E575" s="155" t="s">
        <v>197</v>
      </c>
      <c r="F575" s="155" t="s">
        <v>232</v>
      </c>
      <c r="G575" s="66">
        <v>1167.7</v>
      </c>
    </row>
    <row r="576" spans="1:7" ht="11.25">
      <c r="A576" s="67">
        <f t="shared" si="8"/>
        <v>560</v>
      </c>
      <c r="B576" s="154" t="s">
        <v>378</v>
      </c>
      <c r="C576" s="155" t="s">
        <v>837</v>
      </c>
      <c r="D576" s="155" t="s">
        <v>342</v>
      </c>
      <c r="E576" s="155"/>
      <c r="F576" s="155"/>
      <c r="G576" s="66">
        <v>378.8</v>
      </c>
    </row>
    <row r="577" spans="1:7" ht="11.25">
      <c r="A577" s="67">
        <f t="shared" si="8"/>
        <v>561</v>
      </c>
      <c r="B577" s="154" t="s">
        <v>343</v>
      </c>
      <c r="C577" s="155" t="s">
        <v>837</v>
      </c>
      <c r="D577" s="155" t="s">
        <v>344</v>
      </c>
      <c r="E577" s="155"/>
      <c r="F577" s="155"/>
      <c r="G577" s="66">
        <v>378.8</v>
      </c>
    </row>
    <row r="578" spans="1:7" ht="11.25">
      <c r="A578" s="67">
        <f t="shared" si="8"/>
        <v>562</v>
      </c>
      <c r="B578" s="154" t="s">
        <v>554</v>
      </c>
      <c r="C578" s="155" t="s">
        <v>837</v>
      </c>
      <c r="D578" s="155" t="s">
        <v>344</v>
      </c>
      <c r="E578" s="155" t="s">
        <v>166</v>
      </c>
      <c r="F578" s="155"/>
      <c r="G578" s="66">
        <v>378.8</v>
      </c>
    </row>
    <row r="579" spans="1:7" ht="22.5">
      <c r="A579" s="67">
        <f t="shared" si="8"/>
        <v>563</v>
      </c>
      <c r="B579" s="154" t="s">
        <v>236</v>
      </c>
      <c r="C579" s="155" t="s">
        <v>837</v>
      </c>
      <c r="D579" s="155" t="s">
        <v>344</v>
      </c>
      <c r="E579" s="155" t="s">
        <v>167</v>
      </c>
      <c r="F579" s="155"/>
      <c r="G579" s="66">
        <v>378.8</v>
      </c>
    </row>
    <row r="580" spans="1:7" ht="78.75">
      <c r="A580" s="67">
        <f t="shared" si="8"/>
        <v>564</v>
      </c>
      <c r="B580" s="154" t="s">
        <v>43</v>
      </c>
      <c r="C580" s="155" t="s">
        <v>837</v>
      </c>
      <c r="D580" s="155" t="s">
        <v>344</v>
      </c>
      <c r="E580" s="155" t="s">
        <v>44</v>
      </c>
      <c r="F580" s="155"/>
      <c r="G580" s="66">
        <v>375</v>
      </c>
    </row>
    <row r="581" spans="1:7" ht="22.5">
      <c r="A581" s="67">
        <f t="shared" si="8"/>
        <v>565</v>
      </c>
      <c r="B581" s="154" t="s">
        <v>759</v>
      </c>
      <c r="C581" s="155" t="s">
        <v>837</v>
      </c>
      <c r="D581" s="155" t="s">
        <v>344</v>
      </c>
      <c r="E581" s="155" t="s">
        <v>44</v>
      </c>
      <c r="F581" s="155" t="s">
        <v>355</v>
      </c>
      <c r="G581" s="66">
        <v>375</v>
      </c>
    </row>
    <row r="582" spans="1:7" ht="22.5">
      <c r="A582" s="67">
        <f t="shared" si="8"/>
        <v>566</v>
      </c>
      <c r="B582" s="154" t="s">
        <v>764</v>
      </c>
      <c r="C582" s="155" t="s">
        <v>837</v>
      </c>
      <c r="D582" s="155" t="s">
        <v>344</v>
      </c>
      <c r="E582" s="155" t="s">
        <v>44</v>
      </c>
      <c r="F582" s="155" t="s">
        <v>356</v>
      </c>
      <c r="G582" s="66">
        <v>375</v>
      </c>
    </row>
    <row r="583" spans="1:7" ht="101.25">
      <c r="A583" s="67">
        <f t="shared" si="8"/>
        <v>567</v>
      </c>
      <c r="B583" s="154" t="s">
        <v>45</v>
      </c>
      <c r="C583" s="155" t="s">
        <v>837</v>
      </c>
      <c r="D583" s="155" t="s">
        <v>344</v>
      </c>
      <c r="E583" s="155" t="s">
        <v>46</v>
      </c>
      <c r="F583" s="155"/>
      <c r="G583" s="66">
        <v>3.8</v>
      </c>
    </row>
    <row r="584" spans="1:7" ht="22.5">
      <c r="A584" s="67">
        <f t="shared" si="8"/>
        <v>568</v>
      </c>
      <c r="B584" s="154" t="s">
        <v>759</v>
      </c>
      <c r="C584" s="155" t="s">
        <v>837</v>
      </c>
      <c r="D584" s="155" t="s">
        <v>344</v>
      </c>
      <c r="E584" s="155" t="s">
        <v>46</v>
      </c>
      <c r="F584" s="155" t="s">
        <v>355</v>
      </c>
      <c r="G584" s="66">
        <v>3.8</v>
      </c>
    </row>
    <row r="585" spans="1:7" ht="22.5">
      <c r="A585" s="67">
        <f t="shared" si="8"/>
        <v>569</v>
      </c>
      <c r="B585" s="154" t="s">
        <v>764</v>
      </c>
      <c r="C585" s="155" t="s">
        <v>837</v>
      </c>
      <c r="D585" s="155" t="s">
        <v>344</v>
      </c>
      <c r="E585" s="155" t="s">
        <v>46</v>
      </c>
      <c r="F585" s="155" t="s">
        <v>356</v>
      </c>
      <c r="G585" s="66">
        <v>3.8</v>
      </c>
    </row>
    <row r="586" spans="1:7" ht="21.75">
      <c r="A586" s="99">
        <f t="shared" si="8"/>
        <v>570</v>
      </c>
      <c r="B586" s="151" t="s">
        <v>694</v>
      </c>
      <c r="C586" s="152" t="s">
        <v>692</v>
      </c>
      <c r="D586" s="152"/>
      <c r="E586" s="152"/>
      <c r="F586" s="152"/>
      <c r="G586" s="95">
        <v>145863.8</v>
      </c>
    </row>
    <row r="587" spans="1:8" ht="11.25">
      <c r="A587" s="67">
        <f t="shared" si="8"/>
        <v>571</v>
      </c>
      <c r="B587" s="154" t="s">
        <v>747</v>
      </c>
      <c r="C587" s="155" t="s">
        <v>692</v>
      </c>
      <c r="D587" s="155" t="s">
        <v>331</v>
      </c>
      <c r="E587" s="155"/>
      <c r="F587" s="155"/>
      <c r="G587" s="66">
        <v>7788.3</v>
      </c>
      <c r="H587" s="153"/>
    </row>
    <row r="588" spans="1:7" ht="33.75">
      <c r="A588" s="67">
        <f t="shared" si="8"/>
        <v>572</v>
      </c>
      <c r="B588" s="154" t="s">
        <v>337</v>
      </c>
      <c r="C588" s="155" t="s">
        <v>692</v>
      </c>
      <c r="D588" s="155" t="s">
        <v>338</v>
      </c>
      <c r="E588" s="155"/>
      <c r="F588" s="155"/>
      <c r="G588" s="66">
        <f>6874.2-53.2</f>
        <v>6821</v>
      </c>
    </row>
    <row r="589" spans="1:7" ht="22.5">
      <c r="A589" s="67">
        <f t="shared" si="8"/>
        <v>573</v>
      </c>
      <c r="B589" s="154" t="s">
        <v>568</v>
      </c>
      <c r="C589" s="155" t="s">
        <v>692</v>
      </c>
      <c r="D589" s="155" t="s">
        <v>338</v>
      </c>
      <c r="E589" s="155" t="s">
        <v>198</v>
      </c>
      <c r="F589" s="155"/>
      <c r="G589" s="66">
        <v>6821</v>
      </c>
    </row>
    <row r="590" spans="1:7" ht="22.5">
      <c r="A590" s="67">
        <f t="shared" si="8"/>
        <v>574</v>
      </c>
      <c r="B590" s="154" t="s">
        <v>569</v>
      </c>
      <c r="C590" s="155" t="s">
        <v>692</v>
      </c>
      <c r="D590" s="155" t="s">
        <v>338</v>
      </c>
      <c r="E590" s="155" t="s">
        <v>199</v>
      </c>
      <c r="F590" s="155"/>
      <c r="G590" s="66">
        <v>6821</v>
      </c>
    </row>
    <row r="591" spans="1:8" ht="67.5">
      <c r="A591" s="67">
        <f t="shared" si="8"/>
        <v>575</v>
      </c>
      <c r="B591" s="154" t="s">
        <v>570</v>
      </c>
      <c r="C591" s="155" t="s">
        <v>692</v>
      </c>
      <c r="D591" s="155" t="s">
        <v>338</v>
      </c>
      <c r="E591" s="155" t="s">
        <v>200</v>
      </c>
      <c r="F591" s="155"/>
      <c r="G591" s="66">
        <v>6821</v>
      </c>
      <c r="H591" s="153"/>
    </row>
    <row r="592" spans="1:7" ht="56.25">
      <c r="A592" s="67">
        <f t="shared" si="8"/>
        <v>576</v>
      </c>
      <c r="B592" s="154" t="s">
        <v>591</v>
      </c>
      <c r="C592" s="155" t="s">
        <v>692</v>
      </c>
      <c r="D592" s="155" t="s">
        <v>338</v>
      </c>
      <c r="E592" s="155" t="s">
        <v>200</v>
      </c>
      <c r="F592" s="155" t="s">
        <v>592</v>
      </c>
      <c r="G592" s="66">
        <f>5737-53.2</f>
        <v>5683.8</v>
      </c>
    </row>
    <row r="593" spans="1:7" ht="22.5">
      <c r="A593" s="67">
        <f t="shared" si="8"/>
        <v>577</v>
      </c>
      <c r="B593" s="154" t="s">
        <v>354</v>
      </c>
      <c r="C593" s="155" t="s">
        <v>692</v>
      </c>
      <c r="D593" s="155" t="s">
        <v>338</v>
      </c>
      <c r="E593" s="155" t="s">
        <v>200</v>
      </c>
      <c r="F593" s="155" t="s">
        <v>312</v>
      </c>
      <c r="G593" s="66">
        <f>5737-53.2</f>
        <v>5683.8</v>
      </c>
    </row>
    <row r="594" spans="1:7" ht="22.5">
      <c r="A594" s="67">
        <f t="shared" si="8"/>
        <v>578</v>
      </c>
      <c r="B594" s="154" t="s">
        <v>759</v>
      </c>
      <c r="C594" s="155" t="s">
        <v>692</v>
      </c>
      <c r="D594" s="155" t="s">
        <v>338</v>
      </c>
      <c r="E594" s="155" t="s">
        <v>200</v>
      </c>
      <c r="F594" s="155" t="s">
        <v>355</v>
      </c>
      <c r="G594" s="66">
        <v>1136.2</v>
      </c>
    </row>
    <row r="595" spans="1:7" ht="22.5">
      <c r="A595" s="67">
        <f aca="true" t="shared" si="9" ref="A595:A658">A594+1</f>
        <v>579</v>
      </c>
      <c r="B595" s="154" t="s">
        <v>764</v>
      </c>
      <c r="C595" s="155" t="s">
        <v>692</v>
      </c>
      <c r="D595" s="155" t="s">
        <v>338</v>
      </c>
      <c r="E595" s="155" t="s">
        <v>200</v>
      </c>
      <c r="F595" s="155" t="s">
        <v>356</v>
      </c>
      <c r="G595" s="66">
        <v>1136.2</v>
      </c>
    </row>
    <row r="596" spans="1:7" ht="11.25">
      <c r="A596" s="67">
        <f t="shared" si="9"/>
        <v>580</v>
      </c>
      <c r="B596" s="154" t="s">
        <v>409</v>
      </c>
      <c r="C596" s="155" t="s">
        <v>692</v>
      </c>
      <c r="D596" s="155" t="s">
        <v>338</v>
      </c>
      <c r="E596" s="155" t="s">
        <v>200</v>
      </c>
      <c r="F596" s="155" t="s">
        <v>410</v>
      </c>
      <c r="G596" s="66">
        <v>1</v>
      </c>
    </row>
    <row r="597" spans="1:7" ht="11.25">
      <c r="A597" s="67">
        <f t="shared" si="9"/>
        <v>581</v>
      </c>
      <c r="B597" s="154" t="s">
        <v>411</v>
      </c>
      <c r="C597" s="155" t="s">
        <v>692</v>
      </c>
      <c r="D597" s="155" t="s">
        <v>338</v>
      </c>
      <c r="E597" s="155" t="s">
        <v>200</v>
      </c>
      <c r="F597" s="155" t="s">
        <v>412</v>
      </c>
      <c r="G597" s="66">
        <v>1</v>
      </c>
    </row>
    <row r="598" spans="1:8" ht="11.25">
      <c r="A598" s="67">
        <f t="shared" si="9"/>
        <v>582</v>
      </c>
      <c r="B598" s="154" t="s">
        <v>594</v>
      </c>
      <c r="C598" s="155" t="s">
        <v>692</v>
      </c>
      <c r="D598" s="155" t="s">
        <v>323</v>
      </c>
      <c r="E598" s="155"/>
      <c r="F598" s="155"/>
      <c r="G598" s="66">
        <f>914.1+53.2</f>
        <v>967.3000000000001</v>
      </c>
      <c r="H598" s="153"/>
    </row>
    <row r="599" spans="1:7" ht="22.5">
      <c r="A599" s="67">
        <f t="shared" si="9"/>
        <v>583</v>
      </c>
      <c r="B599" s="154" t="s">
        <v>360</v>
      </c>
      <c r="C599" s="155" t="s">
        <v>692</v>
      </c>
      <c r="D599" s="155" t="s">
        <v>323</v>
      </c>
      <c r="E599" s="155" t="s">
        <v>101</v>
      </c>
      <c r="F599" s="155"/>
      <c r="G599" s="66">
        <f>914.1+53.2</f>
        <v>967.3000000000001</v>
      </c>
    </row>
    <row r="600" spans="1:7" ht="22.5">
      <c r="A600" s="67">
        <f t="shared" si="9"/>
        <v>584</v>
      </c>
      <c r="B600" s="154" t="s">
        <v>251</v>
      </c>
      <c r="C600" s="155" t="s">
        <v>692</v>
      </c>
      <c r="D600" s="155" t="s">
        <v>323</v>
      </c>
      <c r="E600" s="155" t="s">
        <v>201</v>
      </c>
      <c r="F600" s="155"/>
      <c r="G600" s="66">
        <f>914.1+53.2</f>
        <v>967.3000000000001</v>
      </c>
    </row>
    <row r="601" spans="1:7" ht="45">
      <c r="A601" s="67">
        <f t="shared" si="9"/>
        <v>585</v>
      </c>
      <c r="B601" s="154" t="s">
        <v>252</v>
      </c>
      <c r="C601" s="155" t="s">
        <v>692</v>
      </c>
      <c r="D601" s="155" t="s">
        <v>323</v>
      </c>
      <c r="E601" s="155" t="s">
        <v>202</v>
      </c>
      <c r="F601" s="155"/>
      <c r="G601" s="66">
        <v>75.1</v>
      </c>
    </row>
    <row r="602" spans="1:7" ht="11.25">
      <c r="A602" s="67">
        <f t="shared" si="9"/>
        <v>586</v>
      </c>
      <c r="B602" s="154" t="s">
        <v>264</v>
      </c>
      <c r="C602" s="155" t="s">
        <v>692</v>
      </c>
      <c r="D602" s="155" t="s">
        <v>323</v>
      </c>
      <c r="E602" s="155" t="s">
        <v>202</v>
      </c>
      <c r="F602" s="155" t="s">
        <v>141</v>
      </c>
      <c r="G602" s="66">
        <v>75.1</v>
      </c>
    </row>
    <row r="603" spans="1:7" ht="11.25">
      <c r="A603" s="67">
        <f t="shared" si="9"/>
        <v>587</v>
      </c>
      <c r="B603" s="154" t="s">
        <v>269</v>
      </c>
      <c r="C603" s="155" t="s">
        <v>692</v>
      </c>
      <c r="D603" s="155" t="s">
        <v>323</v>
      </c>
      <c r="E603" s="155" t="s">
        <v>202</v>
      </c>
      <c r="F603" s="155" t="s">
        <v>268</v>
      </c>
      <c r="G603" s="66">
        <v>75.1</v>
      </c>
    </row>
    <row r="604" spans="1:7" ht="33.75">
      <c r="A604" s="67">
        <f t="shared" si="9"/>
        <v>588</v>
      </c>
      <c r="B604" s="154" t="s">
        <v>203</v>
      </c>
      <c r="C604" s="155" t="s">
        <v>692</v>
      </c>
      <c r="D604" s="155" t="s">
        <v>323</v>
      </c>
      <c r="E604" s="155" t="s">
        <v>204</v>
      </c>
      <c r="F604" s="155"/>
      <c r="G604" s="66">
        <f>839+53.2</f>
        <v>892.2</v>
      </c>
    </row>
    <row r="605" spans="1:7" ht="56.25">
      <c r="A605" s="67">
        <f t="shared" si="9"/>
        <v>589</v>
      </c>
      <c r="B605" s="154" t="s">
        <v>591</v>
      </c>
      <c r="C605" s="155" t="s">
        <v>692</v>
      </c>
      <c r="D605" s="155" t="s">
        <v>323</v>
      </c>
      <c r="E605" s="155" t="s">
        <v>204</v>
      </c>
      <c r="F605" s="155" t="s">
        <v>592</v>
      </c>
      <c r="G605" s="66">
        <v>892.2</v>
      </c>
    </row>
    <row r="606" spans="1:7" ht="11.25">
      <c r="A606" s="67">
        <f t="shared" si="9"/>
        <v>590</v>
      </c>
      <c r="B606" s="154" t="s">
        <v>761</v>
      </c>
      <c r="C606" s="155" t="s">
        <v>692</v>
      </c>
      <c r="D606" s="155" t="s">
        <v>323</v>
      </c>
      <c r="E606" s="155" t="s">
        <v>204</v>
      </c>
      <c r="F606" s="155" t="s">
        <v>782</v>
      </c>
      <c r="G606" s="66">
        <v>892.2</v>
      </c>
    </row>
    <row r="607" spans="1:7" ht="11.25">
      <c r="A607" s="67">
        <f t="shared" si="9"/>
        <v>591</v>
      </c>
      <c r="B607" s="154" t="s">
        <v>253</v>
      </c>
      <c r="C607" s="155" t="s">
        <v>692</v>
      </c>
      <c r="D607" s="155" t="s">
        <v>669</v>
      </c>
      <c r="E607" s="155"/>
      <c r="F607" s="155"/>
      <c r="G607" s="66">
        <v>1991.2</v>
      </c>
    </row>
    <row r="608" spans="1:7" ht="11.25">
      <c r="A608" s="67">
        <f t="shared" si="9"/>
        <v>592</v>
      </c>
      <c r="B608" s="154" t="s">
        <v>670</v>
      </c>
      <c r="C608" s="155" t="s">
        <v>692</v>
      </c>
      <c r="D608" s="155" t="s">
        <v>671</v>
      </c>
      <c r="E608" s="155"/>
      <c r="F608" s="155"/>
      <c r="G608" s="66">
        <v>1991.2</v>
      </c>
    </row>
    <row r="609" spans="1:7" ht="22.5">
      <c r="A609" s="67">
        <f t="shared" si="9"/>
        <v>593</v>
      </c>
      <c r="B609" s="154" t="s">
        <v>360</v>
      </c>
      <c r="C609" s="155" t="s">
        <v>692</v>
      </c>
      <c r="D609" s="155" t="s">
        <v>671</v>
      </c>
      <c r="E609" s="155" t="s">
        <v>101</v>
      </c>
      <c r="F609" s="155"/>
      <c r="G609" s="66">
        <v>1991.2</v>
      </c>
    </row>
    <row r="610" spans="1:7" ht="22.5">
      <c r="A610" s="67">
        <f t="shared" si="9"/>
        <v>594</v>
      </c>
      <c r="B610" s="154" t="s">
        <v>251</v>
      </c>
      <c r="C610" s="155" t="s">
        <v>692</v>
      </c>
      <c r="D610" s="155" t="s">
        <v>671</v>
      </c>
      <c r="E610" s="155" t="s">
        <v>201</v>
      </c>
      <c r="F610" s="155"/>
      <c r="G610" s="66">
        <v>1991.2</v>
      </c>
    </row>
    <row r="611" spans="1:7" ht="45">
      <c r="A611" s="67">
        <f t="shared" si="9"/>
        <v>595</v>
      </c>
      <c r="B611" s="154" t="s">
        <v>254</v>
      </c>
      <c r="C611" s="155" t="s">
        <v>692</v>
      </c>
      <c r="D611" s="155" t="s">
        <v>671</v>
      </c>
      <c r="E611" s="155" t="s">
        <v>205</v>
      </c>
      <c r="F611" s="155"/>
      <c r="G611" s="66">
        <v>1991.2</v>
      </c>
    </row>
    <row r="612" spans="1:7" ht="11.25">
      <c r="A612" s="67">
        <f t="shared" si="9"/>
        <v>596</v>
      </c>
      <c r="B612" s="154" t="s">
        <v>264</v>
      </c>
      <c r="C612" s="155" t="s">
        <v>692</v>
      </c>
      <c r="D612" s="155" t="s">
        <v>671</v>
      </c>
      <c r="E612" s="155" t="s">
        <v>205</v>
      </c>
      <c r="F612" s="155" t="s">
        <v>141</v>
      </c>
      <c r="G612" s="66">
        <v>1991.2</v>
      </c>
    </row>
    <row r="613" spans="1:7" ht="11.25">
      <c r="A613" s="67">
        <f t="shared" si="9"/>
        <v>597</v>
      </c>
      <c r="B613" s="154" t="s">
        <v>269</v>
      </c>
      <c r="C613" s="155" t="s">
        <v>692</v>
      </c>
      <c r="D613" s="155" t="s">
        <v>671</v>
      </c>
      <c r="E613" s="155" t="s">
        <v>205</v>
      </c>
      <c r="F613" s="155" t="s">
        <v>268</v>
      </c>
      <c r="G613" s="66">
        <v>1991.2</v>
      </c>
    </row>
    <row r="614" spans="1:7" ht="22.5">
      <c r="A614" s="67">
        <f t="shared" si="9"/>
        <v>598</v>
      </c>
      <c r="B614" s="154" t="s">
        <v>546</v>
      </c>
      <c r="C614" s="155" t="s">
        <v>692</v>
      </c>
      <c r="D614" s="155" t="s">
        <v>547</v>
      </c>
      <c r="E614" s="155"/>
      <c r="F614" s="155"/>
      <c r="G614" s="66">
        <v>524.5</v>
      </c>
    </row>
    <row r="615" spans="1:7" ht="11.25">
      <c r="A615" s="67">
        <f t="shared" si="9"/>
        <v>599</v>
      </c>
      <c r="B615" s="154" t="s">
        <v>548</v>
      </c>
      <c r="C615" s="155" t="s">
        <v>692</v>
      </c>
      <c r="D615" s="155" t="s">
        <v>549</v>
      </c>
      <c r="E615" s="155"/>
      <c r="F615" s="155"/>
      <c r="G615" s="66">
        <v>524.5</v>
      </c>
    </row>
    <row r="616" spans="1:7" ht="22.5">
      <c r="A616" s="67">
        <f t="shared" si="9"/>
        <v>600</v>
      </c>
      <c r="B616" s="154" t="s">
        <v>360</v>
      </c>
      <c r="C616" s="155" t="s">
        <v>692</v>
      </c>
      <c r="D616" s="155" t="s">
        <v>549</v>
      </c>
      <c r="E616" s="155" t="s">
        <v>101</v>
      </c>
      <c r="F616" s="155"/>
      <c r="G616" s="66">
        <v>524.5</v>
      </c>
    </row>
    <row r="617" spans="1:7" ht="22.5">
      <c r="A617" s="67">
        <f t="shared" si="9"/>
        <v>601</v>
      </c>
      <c r="B617" s="154" t="s">
        <v>251</v>
      </c>
      <c r="C617" s="155" t="s">
        <v>692</v>
      </c>
      <c r="D617" s="155" t="s">
        <v>549</v>
      </c>
      <c r="E617" s="155" t="s">
        <v>201</v>
      </c>
      <c r="F617" s="155"/>
      <c r="G617" s="66">
        <v>524.5</v>
      </c>
    </row>
    <row r="618" spans="1:7" ht="33.75">
      <c r="A618" s="67">
        <f t="shared" si="9"/>
        <v>602</v>
      </c>
      <c r="B618" s="154" t="s">
        <v>47</v>
      </c>
      <c r="C618" s="155" t="s">
        <v>692</v>
      </c>
      <c r="D618" s="155" t="s">
        <v>549</v>
      </c>
      <c r="E618" s="155" t="s">
        <v>48</v>
      </c>
      <c r="F618" s="155"/>
      <c r="G618" s="66">
        <v>524.5</v>
      </c>
    </row>
    <row r="619" spans="1:7" ht="11.25">
      <c r="A619" s="67">
        <f t="shared" si="9"/>
        <v>603</v>
      </c>
      <c r="B619" s="154" t="s">
        <v>264</v>
      </c>
      <c r="C619" s="155" t="s">
        <v>692</v>
      </c>
      <c r="D619" s="155" t="s">
        <v>549</v>
      </c>
      <c r="E619" s="155" t="s">
        <v>48</v>
      </c>
      <c r="F619" s="155" t="s">
        <v>141</v>
      </c>
      <c r="G619" s="66">
        <v>524.5</v>
      </c>
    </row>
    <row r="620" spans="1:7" ht="11.25">
      <c r="A620" s="67">
        <f t="shared" si="9"/>
        <v>604</v>
      </c>
      <c r="B620" s="154" t="s">
        <v>328</v>
      </c>
      <c r="C620" s="155" t="s">
        <v>692</v>
      </c>
      <c r="D620" s="155" t="s">
        <v>549</v>
      </c>
      <c r="E620" s="155" t="s">
        <v>48</v>
      </c>
      <c r="F620" s="155" t="s">
        <v>265</v>
      </c>
      <c r="G620" s="66">
        <v>524.5</v>
      </c>
    </row>
    <row r="621" spans="1:7" ht="11.25">
      <c r="A621" s="67">
        <f t="shared" si="9"/>
        <v>605</v>
      </c>
      <c r="B621" s="154" t="s">
        <v>704</v>
      </c>
      <c r="C621" s="155" t="s">
        <v>692</v>
      </c>
      <c r="D621" s="155" t="s">
        <v>855</v>
      </c>
      <c r="E621" s="155"/>
      <c r="F621" s="155"/>
      <c r="G621" s="66">
        <v>18044.1</v>
      </c>
    </row>
    <row r="622" spans="1:7" ht="11.25">
      <c r="A622" s="67">
        <f t="shared" si="9"/>
        <v>606</v>
      </c>
      <c r="B622" s="154" t="s">
        <v>375</v>
      </c>
      <c r="C622" s="155" t="s">
        <v>692</v>
      </c>
      <c r="D622" s="155" t="s">
        <v>376</v>
      </c>
      <c r="E622" s="155"/>
      <c r="F622" s="155"/>
      <c r="G622" s="66">
        <v>18044.1</v>
      </c>
    </row>
    <row r="623" spans="1:7" ht="22.5">
      <c r="A623" s="67">
        <f t="shared" si="9"/>
        <v>607</v>
      </c>
      <c r="B623" s="154" t="s">
        <v>360</v>
      </c>
      <c r="C623" s="155" t="s">
        <v>692</v>
      </c>
      <c r="D623" s="155" t="s">
        <v>376</v>
      </c>
      <c r="E623" s="155" t="s">
        <v>101</v>
      </c>
      <c r="F623" s="155"/>
      <c r="G623" s="66">
        <v>18044.1</v>
      </c>
    </row>
    <row r="624" spans="1:7" ht="22.5">
      <c r="A624" s="67">
        <f t="shared" si="9"/>
        <v>608</v>
      </c>
      <c r="B624" s="154" t="s">
        <v>251</v>
      </c>
      <c r="C624" s="155" t="s">
        <v>692</v>
      </c>
      <c r="D624" s="155" t="s">
        <v>376</v>
      </c>
      <c r="E624" s="155" t="s">
        <v>201</v>
      </c>
      <c r="F624" s="155"/>
      <c r="G624" s="66">
        <v>18044.1</v>
      </c>
    </row>
    <row r="625" spans="1:7" ht="56.25">
      <c r="A625" s="67">
        <f t="shared" si="9"/>
        <v>609</v>
      </c>
      <c r="B625" s="154" t="s">
        <v>49</v>
      </c>
      <c r="C625" s="155" t="s">
        <v>692</v>
      </c>
      <c r="D625" s="155" t="s">
        <v>376</v>
      </c>
      <c r="E625" s="155" t="s">
        <v>50</v>
      </c>
      <c r="F625" s="155"/>
      <c r="G625" s="66">
        <v>17811.3</v>
      </c>
    </row>
    <row r="626" spans="1:7" ht="45">
      <c r="A626" s="67">
        <f t="shared" si="9"/>
        <v>610</v>
      </c>
      <c r="B626" s="154" t="s">
        <v>118</v>
      </c>
      <c r="C626" s="155" t="s">
        <v>692</v>
      </c>
      <c r="D626" s="155" t="s">
        <v>376</v>
      </c>
      <c r="E626" s="155" t="s">
        <v>119</v>
      </c>
      <c r="F626" s="155"/>
      <c r="G626" s="66">
        <v>2365.5</v>
      </c>
    </row>
    <row r="627" spans="1:7" ht="11.25">
      <c r="A627" s="67">
        <f t="shared" si="9"/>
        <v>611</v>
      </c>
      <c r="B627" s="154" t="s">
        <v>264</v>
      </c>
      <c r="C627" s="155" t="s">
        <v>692</v>
      </c>
      <c r="D627" s="155" t="s">
        <v>376</v>
      </c>
      <c r="E627" s="155" t="s">
        <v>119</v>
      </c>
      <c r="F627" s="155" t="s">
        <v>141</v>
      </c>
      <c r="G627" s="66">
        <v>2365.5</v>
      </c>
    </row>
    <row r="628" spans="1:7" ht="11.25">
      <c r="A628" s="67">
        <f t="shared" si="9"/>
        <v>612</v>
      </c>
      <c r="B628" s="154" t="s">
        <v>328</v>
      </c>
      <c r="C628" s="155" t="s">
        <v>692</v>
      </c>
      <c r="D628" s="155" t="s">
        <v>376</v>
      </c>
      <c r="E628" s="155" t="s">
        <v>119</v>
      </c>
      <c r="F628" s="155" t="s">
        <v>265</v>
      </c>
      <c r="G628" s="66">
        <v>2365.5</v>
      </c>
    </row>
    <row r="629" spans="1:7" ht="56.25">
      <c r="A629" s="67">
        <f t="shared" si="9"/>
        <v>613</v>
      </c>
      <c r="B629" s="154" t="s">
        <v>120</v>
      </c>
      <c r="C629" s="155" t="s">
        <v>692</v>
      </c>
      <c r="D629" s="155" t="s">
        <v>376</v>
      </c>
      <c r="E629" s="155" t="s">
        <v>121</v>
      </c>
      <c r="F629" s="155"/>
      <c r="G629" s="66">
        <v>15445.8</v>
      </c>
    </row>
    <row r="630" spans="1:7" ht="11.25">
      <c r="A630" s="67">
        <f t="shared" si="9"/>
        <v>614</v>
      </c>
      <c r="B630" s="154" t="s">
        <v>264</v>
      </c>
      <c r="C630" s="155" t="s">
        <v>692</v>
      </c>
      <c r="D630" s="155" t="s">
        <v>376</v>
      </c>
      <c r="E630" s="155" t="s">
        <v>121</v>
      </c>
      <c r="F630" s="155" t="s">
        <v>141</v>
      </c>
      <c r="G630" s="66">
        <v>15445.8</v>
      </c>
    </row>
    <row r="631" spans="1:7" ht="11.25">
      <c r="A631" s="67">
        <f t="shared" si="9"/>
        <v>615</v>
      </c>
      <c r="B631" s="154" t="s">
        <v>328</v>
      </c>
      <c r="C631" s="155" t="s">
        <v>692</v>
      </c>
      <c r="D631" s="155" t="s">
        <v>376</v>
      </c>
      <c r="E631" s="155" t="s">
        <v>121</v>
      </c>
      <c r="F631" s="155" t="s">
        <v>265</v>
      </c>
      <c r="G631" s="66">
        <v>15445.8</v>
      </c>
    </row>
    <row r="632" spans="1:7" ht="56.25">
      <c r="A632" s="67">
        <f t="shared" si="9"/>
        <v>616</v>
      </c>
      <c r="B632" s="154" t="s">
        <v>122</v>
      </c>
      <c r="C632" s="155" t="s">
        <v>692</v>
      </c>
      <c r="D632" s="155" t="s">
        <v>376</v>
      </c>
      <c r="E632" s="155" t="s">
        <v>123</v>
      </c>
      <c r="F632" s="155"/>
      <c r="G632" s="66">
        <v>232.8</v>
      </c>
    </row>
    <row r="633" spans="1:7" ht="11.25">
      <c r="A633" s="67">
        <f t="shared" si="9"/>
        <v>617</v>
      </c>
      <c r="B633" s="154" t="s">
        <v>264</v>
      </c>
      <c r="C633" s="155" t="s">
        <v>692</v>
      </c>
      <c r="D633" s="155" t="s">
        <v>376</v>
      </c>
      <c r="E633" s="155" t="s">
        <v>123</v>
      </c>
      <c r="F633" s="155" t="s">
        <v>141</v>
      </c>
      <c r="G633" s="66">
        <v>232.8</v>
      </c>
    </row>
    <row r="634" spans="1:7" ht="11.25">
      <c r="A634" s="67">
        <f t="shared" si="9"/>
        <v>618</v>
      </c>
      <c r="B634" s="154" t="s">
        <v>328</v>
      </c>
      <c r="C634" s="155" t="s">
        <v>692</v>
      </c>
      <c r="D634" s="155" t="s">
        <v>376</v>
      </c>
      <c r="E634" s="155" t="s">
        <v>123</v>
      </c>
      <c r="F634" s="155" t="s">
        <v>265</v>
      </c>
      <c r="G634" s="66">
        <v>232.8</v>
      </c>
    </row>
    <row r="635" spans="1:7" ht="11.25">
      <c r="A635" s="67">
        <f t="shared" si="9"/>
        <v>619</v>
      </c>
      <c r="B635" s="154" t="s">
        <v>260</v>
      </c>
      <c r="C635" s="155" t="s">
        <v>692</v>
      </c>
      <c r="D635" s="155" t="s">
        <v>860</v>
      </c>
      <c r="E635" s="155"/>
      <c r="F635" s="155"/>
      <c r="G635" s="66">
        <v>2540.5</v>
      </c>
    </row>
    <row r="636" spans="1:7" ht="11.25">
      <c r="A636" s="67">
        <f t="shared" si="9"/>
        <v>620</v>
      </c>
      <c r="B636" s="154" t="s">
        <v>348</v>
      </c>
      <c r="C636" s="155" t="s">
        <v>692</v>
      </c>
      <c r="D636" s="155" t="s">
        <v>349</v>
      </c>
      <c r="E636" s="155"/>
      <c r="F636" s="155"/>
      <c r="G636" s="66">
        <v>2540.5</v>
      </c>
    </row>
    <row r="637" spans="1:7" ht="22.5">
      <c r="A637" s="67">
        <f t="shared" si="9"/>
        <v>621</v>
      </c>
      <c r="B637" s="154" t="s">
        <v>360</v>
      </c>
      <c r="C637" s="155" t="s">
        <v>692</v>
      </c>
      <c r="D637" s="155" t="s">
        <v>349</v>
      </c>
      <c r="E637" s="155" t="s">
        <v>101</v>
      </c>
      <c r="F637" s="155"/>
      <c r="G637" s="66">
        <v>2540.5</v>
      </c>
    </row>
    <row r="638" spans="1:7" ht="22.5">
      <c r="A638" s="67">
        <f t="shared" si="9"/>
        <v>622</v>
      </c>
      <c r="B638" s="154" t="s">
        <v>251</v>
      </c>
      <c r="C638" s="155" t="s">
        <v>692</v>
      </c>
      <c r="D638" s="155" t="s">
        <v>349</v>
      </c>
      <c r="E638" s="155" t="s">
        <v>201</v>
      </c>
      <c r="F638" s="155"/>
      <c r="G638" s="66">
        <v>2540.5</v>
      </c>
    </row>
    <row r="639" spans="1:7" ht="45">
      <c r="A639" s="67">
        <f t="shared" si="9"/>
        <v>623</v>
      </c>
      <c r="B639" s="154" t="s">
        <v>771</v>
      </c>
      <c r="C639" s="155" t="s">
        <v>692</v>
      </c>
      <c r="D639" s="155" t="s">
        <v>349</v>
      </c>
      <c r="E639" s="155" t="s">
        <v>206</v>
      </c>
      <c r="F639" s="155"/>
      <c r="G639" s="66">
        <v>120</v>
      </c>
    </row>
    <row r="640" spans="1:7" ht="11.25">
      <c r="A640" s="67">
        <f t="shared" si="9"/>
        <v>624</v>
      </c>
      <c r="B640" s="154" t="s">
        <v>264</v>
      </c>
      <c r="C640" s="155" t="s">
        <v>692</v>
      </c>
      <c r="D640" s="155" t="s">
        <v>349</v>
      </c>
      <c r="E640" s="155" t="s">
        <v>206</v>
      </c>
      <c r="F640" s="155" t="s">
        <v>141</v>
      </c>
      <c r="G640" s="66">
        <v>120</v>
      </c>
    </row>
    <row r="641" spans="1:7" ht="11.25">
      <c r="A641" s="67">
        <f t="shared" si="9"/>
        <v>625</v>
      </c>
      <c r="B641" s="154" t="s">
        <v>328</v>
      </c>
      <c r="C641" s="155" t="s">
        <v>692</v>
      </c>
      <c r="D641" s="155" t="s">
        <v>349</v>
      </c>
      <c r="E641" s="155" t="s">
        <v>206</v>
      </c>
      <c r="F641" s="155" t="s">
        <v>265</v>
      </c>
      <c r="G641" s="66">
        <v>120</v>
      </c>
    </row>
    <row r="642" spans="1:7" ht="33.75">
      <c r="A642" s="67">
        <f t="shared" si="9"/>
        <v>626</v>
      </c>
      <c r="B642" s="154" t="s">
        <v>51</v>
      </c>
      <c r="C642" s="155" t="s">
        <v>692</v>
      </c>
      <c r="D642" s="155" t="s">
        <v>349</v>
      </c>
      <c r="E642" s="155" t="s">
        <v>52</v>
      </c>
      <c r="F642" s="155"/>
      <c r="G642" s="66">
        <v>2420.5</v>
      </c>
    </row>
    <row r="643" spans="1:7" ht="11.25">
      <c r="A643" s="67">
        <f t="shared" si="9"/>
        <v>627</v>
      </c>
      <c r="B643" s="154" t="s">
        <v>264</v>
      </c>
      <c r="C643" s="155" t="s">
        <v>692</v>
      </c>
      <c r="D643" s="155" t="s">
        <v>349</v>
      </c>
      <c r="E643" s="155" t="s">
        <v>52</v>
      </c>
      <c r="F643" s="155" t="s">
        <v>141</v>
      </c>
      <c r="G643" s="66">
        <v>2420.5</v>
      </c>
    </row>
    <row r="644" spans="1:7" ht="11.25">
      <c r="A644" s="67">
        <f t="shared" si="9"/>
        <v>628</v>
      </c>
      <c r="B644" s="154" t="s">
        <v>328</v>
      </c>
      <c r="C644" s="155" t="s">
        <v>692</v>
      </c>
      <c r="D644" s="155" t="s">
        <v>349</v>
      </c>
      <c r="E644" s="155" t="s">
        <v>52</v>
      </c>
      <c r="F644" s="155" t="s">
        <v>265</v>
      </c>
      <c r="G644" s="66">
        <v>2420.5</v>
      </c>
    </row>
    <row r="645" spans="1:7" ht="11.25">
      <c r="A645" s="67">
        <f t="shared" si="9"/>
        <v>629</v>
      </c>
      <c r="B645" s="154" t="s">
        <v>487</v>
      </c>
      <c r="C645" s="155" t="s">
        <v>692</v>
      </c>
      <c r="D645" s="155" t="s">
        <v>277</v>
      </c>
      <c r="E645" s="155"/>
      <c r="F645" s="155"/>
      <c r="G645" s="66">
        <v>1041.1</v>
      </c>
    </row>
    <row r="646" spans="1:7" ht="11.25">
      <c r="A646" s="67">
        <f t="shared" si="9"/>
        <v>630</v>
      </c>
      <c r="B646" s="154" t="s">
        <v>340</v>
      </c>
      <c r="C646" s="155" t="s">
        <v>692</v>
      </c>
      <c r="D646" s="155" t="s">
        <v>341</v>
      </c>
      <c r="E646" s="155"/>
      <c r="F646" s="155"/>
      <c r="G646" s="66">
        <v>1041.1</v>
      </c>
    </row>
    <row r="647" spans="1:7" ht="22.5">
      <c r="A647" s="67">
        <f t="shared" si="9"/>
        <v>631</v>
      </c>
      <c r="B647" s="154" t="s">
        <v>360</v>
      </c>
      <c r="C647" s="155" t="s">
        <v>692</v>
      </c>
      <c r="D647" s="155" t="s">
        <v>341</v>
      </c>
      <c r="E647" s="155" t="s">
        <v>101</v>
      </c>
      <c r="F647" s="155"/>
      <c r="G647" s="66">
        <v>1041.1</v>
      </c>
    </row>
    <row r="648" spans="1:7" ht="22.5">
      <c r="A648" s="67">
        <f t="shared" si="9"/>
        <v>632</v>
      </c>
      <c r="B648" s="154" t="s">
        <v>251</v>
      </c>
      <c r="C648" s="155" t="s">
        <v>692</v>
      </c>
      <c r="D648" s="155" t="s">
        <v>341</v>
      </c>
      <c r="E648" s="155" t="s">
        <v>201</v>
      </c>
      <c r="F648" s="155"/>
      <c r="G648" s="66">
        <v>1041.1</v>
      </c>
    </row>
    <row r="649" spans="1:7" ht="56.25">
      <c r="A649" s="67">
        <f t="shared" si="9"/>
        <v>633</v>
      </c>
      <c r="B649" s="154" t="s">
        <v>53</v>
      </c>
      <c r="C649" s="155" t="s">
        <v>692</v>
      </c>
      <c r="D649" s="155" t="s">
        <v>341</v>
      </c>
      <c r="E649" s="155" t="s">
        <v>54</v>
      </c>
      <c r="F649" s="155"/>
      <c r="G649" s="66">
        <v>351.8</v>
      </c>
    </row>
    <row r="650" spans="1:7" ht="157.5">
      <c r="A650" s="67">
        <f t="shared" si="9"/>
        <v>634</v>
      </c>
      <c r="B650" s="154" t="s">
        <v>55</v>
      </c>
      <c r="C650" s="155" t="s">
        <v>692</v>
      </c>
      <c r="D650" s="155" t="s">
        <v>341</v>
      </c>
      <c r="E650" s="155" t="s">
        <v>56</v>
      </c>
      <c r="F650" s="155"/>
      <c r="G650" s="66">
        <v>351.8</v>
      </c>
    </row>
    <row r="651" spans="1:7" ht="11.25">
      <c r="A651" s="67">
        <f t="shared" si="9"/>
        <v>635</v>
      </c>
      <c r="B651" s="154" t="s">
        <v>264</v>
      </c>
      <c r="C651" s="155" t="s">
        <v>692</v>
      </c>
      <c r="D651" s="155" t="s">
        <v>341</v>
      </c>
      <c r="E651" s="155" t="s">
        <v>56</v>
      </c>
      <c r="F651" s="155" t="s">
        <v>141</v>
      </c>
      <c r="G651" s="66">
        <v>351.8</v>
      </c>
    </row>
    <row r="652" spans="1:7" ht="11.25">
      <c r="A652" s="67">
        <f t="shared" si="9"/>
        <v>636</v>
      </c>
      <c r="B652" s="154" t="s">
        <v>328</v>
      </c>
      <c r="C652" s="155" t="s">
        <v>692</v>
      </c>
      <c r="D652" s="155" t="s">
        <v>341</v>
      </c>
      <c r="E652" s="155" t="s">
        <v>56</v>
      </c>
      <c r="F652" s="155" t="s">
        <v>265</v>
      </c>
      <c r="G652" s="66">
        <v>351.8</v>
      </c>
    </row>
    <row r="653" spans="1:7" ht="49.5" customHeight="1">
      <c r="A653" s="67">
        <f t="shared" si="9"/>
        <v>637</v>
      </c>
      <c r="B653" s="154" t="s">
        <v>57</v>
      </c>
      <c r="C653" s="155" t="s">
        <v>692</v>
      </c>
      <c r="D653" s="155" t="s">
        <v>341</v>
      </c>
      <c r="E653" s="155" t="s">
        <v>58</v>
      </c>
      <c r="F653" s="155"/>
      <c r="G653" s="66">
        <v>689.3</v>
      </c>
    </row>
    <row r="654" spans="1:7" ht="11.25">
      <c r="A654" s="67">
        <f t="shared" si="9"/>
        <v>638</v>
      </c>
      <c r="B654" s="154" t="s">
        <v>264</v>
      </c>
      <c r="C654" s="155" t="s">
        <v>692</v>
      </c>
      <c r="D654" s="155" t="s">
        <v>341</v>
      </c>
      <c r="E654" s="155" t="s">
        <v>58</v>
      </c>
      <c r="F654" s="155" t="s">
        <v>141</v>
      </c>
      <c r="G654" s="66">
        <v>689.3</v>
      </c>
    </row>
    <row r="655" spans="1:7" ht="11.25">
      <c r="A655" s="67">
        <f t="shared" si="9"/>
        <v>639</v>
      </c>
      <c r="B655" s="154" t="s">
        <v>328</v>
      </c>
      <c r="C655" s="155" t="s">
        <v>692</v>
      </c>
      <c r="D655" s="155" t="s">
        <v>341</v>
      </c>
      <c r="E655" s="155" t="s">
        <v>58</v>
      </c>
      <c r="F655" s="155" t="s">
        <v>265</v>
      </c>
      <c r="G655" s="66">
        <v>689.3</v>
      </c>
    </row>
    <row r="656" spans="1:7" ht="33.75">
      <c r="A656" s="67">
        <f t="shared" si="9"/>
        <v>640</v>
      </c>
      <c r="B656" s="154" t="s">
        <v>381</v>
      </c>
      <c r="C656" s="155" t="s">
        <v>692</v>
      </c>
      <c r="D656" s="155" t="s">
        <v>347</v>
      </c>
      <c r="E656" s="155"/>
      <c r="F656" s="155"/>
      <c r="G656" s="66">
        <v>113934.1</v>
      </c>
    </row>
    <row r="657" spans="1:7" ht="33.75">
      <c r="A657" s="67">
        <f t="shared" si="9"/>
        <v>641</v>
      </c>
      <c r="B657" s="154" t="s">
        <v>382</v>
      </c>
      <c r="C657" s="155" t="s">
        <v>692</v>
      </c>
      <c r="D657" s="155" t="s">
        <v>132</v>
      </c>
      <c r="E657" s="155"/>
      <c r="F657" s="155"/>
      <c r="G657" s="66">
        <v>82244.3</v>
      </c>
    </row>
    <row r="658" spans="1:7" ht="22.5">
      <c r="A658" s="67">
        <f t="shared" si="9"/>
        <v>642</v>
      </c>
      <c r="B658" s="154" t="s">
        <v>568</v>
      </c>
      <c r="C658" s="155" t="s">
        <v>692</v>
      </c>
      <c r="D658" s="155" t="s">
        <v>132</v>
      </c>
      <c r="E658" s="155" t="s">
        <v>198</v>
      </c>
      <c r="F658" s="155"/>
      <c r="G658" s="66">
        <v>82244.3</v>
      </c>
    </row>
    <row r="659" spans="1:7" ht="45">
      <c r="A659" s="67">
        <f aca="true" t="shared" si="10" ref="A659:A705">A658+1</f>
        <v>643</v>
      </c>
      <c r="B659" s="154" t="s">
        <v>255</v>
      </c>
      <c r="C659" s="155" t="s">
        <v>692</v>
      </c>
      <c r="D659" s="155" t="s">
        <v>132</v>
      </c>
      <c r="E659" s="155" t="s">
        <v>207</v>
      </c>
      <c r="F659" s="155"/>
      <c r="G659" s="66">
        <v>82244.3</v>
      </c>
    </row>
    <row r="660" spans="1:7" ht="78.75">
      <c r="A660" s="67">
        <f t="shared" si="10"/>
        <v>644</v>
      </c>
      <c r="B660" s="154" t="s">
        <v>256</v>
      </c>
      <c r="C660" s="155" t="s">
        <v>692</v>
      </c>
      <c r="D660" s="155" t="s">
        <v>132</v>
      </c>
      <c r="E660" s="155" t="s">
        <v>208</v>
      </c>
      <c r="F660" s="155"/>
      <c r="G660" s="66">
        <v>12419.3</v>
      </c>
    </row>
    <row r="661" spans="1:7" ht="11.25">
      <c r="A661" s="67">
        <f t="shared" si="10"/>
        <v>645</v>
      </c>
      <c r="B661" s="154" t="s">
        <v>264</v>
      </c>
      <c r="C661" s="155" t="s">
        <v>692</v>
      </c>
      <c r="D661" s="155" t="s">
        <v>132</v>
      </c>
      <c r="E661" s="155" t="s">
        <v>208</v>
      </c>
      <c r="F661" s="155" t="s">
        <v>141</v>
      </c>
      <c r="G661" s="66">
        <v>12419.3</v>
      </c>
    </row>
    <row r="662" spans="1:7" ht="11.25">
      <c r="A662" s="67">
        <f t="shared" si="10"/>
        <v>646</v>
      </c>
      <c r="B662" s="154" t="s">
        <v>696</v>
      </c>
      <c r="C662" s="155" t="s">
        <v>692</v>
      </c>
      <c r="D662" s="155" t="s">
        <v>132</v>
      </c>
      <c r="E662" s="155" t="s">
        <v>208</v>
      </c>
      <c r="F662" s="155" t="s">
        <v>257</v>
      </c>
      <c r="G662" s="66">
        <v>12419.3</v>
      </c>
    </row>
    <row r="663" spans="1:7" ht="90">
      <c r="A663" s="67">
        <f t="shared" si="10"/>
        <v>647</v>
      </c>
      <c r="B663" s="154" t="s">
        <v>258</v>
      </c>
      <c r="C663" s="155" t="s">
        <v>692</v>
      </c>
      <c r="D663" s="155" t="s">
        <v>132</v>
      </c>
      <c r="E663" s="155" t="s">
        <v>209</v>
      </c>
      <c r="F663" s="155"/>
      <c r="G663" s="66">
        <v>69825</v>
      </c>
    </row>
    <row r="664" spans="1:7" ht="11.25">
      <c r="A664" s="67">
        <f t="shared" si="10"/>
        <v>648</v>
      </c>
      <c r="B664" s="154" t="s">
        <v>264</v>
      </c>
      <c r="C664" s="155" t="s">
        <v>692</v>
      </c>
      <c r="D664" s="155" t="s">
        <v>132</v>
      </c>
      <c r="E664" s="155" t="s">
        <v>209</v>
      </c>
      <c r="F664" s="155" t="s">
        <v>141</v>
      </c>
      <c r="G664" s="66">
        <v>69825</v>
      </c>
    </row>
    <row r="665" spans="1:7" ht="11.25">
      <c r="A665" s="67">
        <f t="shared" si="10"/>
        <v>649</v>
      </c>
      <c r="B665" s="154" t="s">
        <v>696</v>
      </c>
      <c r="C665" s="155" t="s">
        <v>692</v>
      </c>
      <c r="D665" s="155" t="s">
        <v>132</v>
      </c>
      <c r="E665" s="155" t="s">
        <v>209</v>
      </c>
      <c r="F665" s="155" t="s">
        <v>257</v>
      </c>
      <c r="G665" s="66">
        <v>69825</v>
      </c>
    </row>
    <row r="666" spans="1:7" ht="11.25">
      <c r="A666" s="67">
        <f t="shared" si="10"/>
        <v>650</v>
      </c>
      <c r="B666" s="154" t="s">
        <v>383</v>
      </c>
      <c r="C666" s="155" t="s">
        <v>692</v>
      </c>
      <c r="D666" s="155" t="s">
        <v>793</v>
      </c>
      <c r="E666" s="155"/>
      <c r="F666" s="155"/>
      <c r="G666" s="66">
        <v>31689.8</v>
      </c>
    </row>
    <row r="667" spans="1:7" ht="22.5">
      <c r="A667" s="67">
        <f t="shared" si="10"/>
        <v>651</v>
      </c>
      <c r="B667" s="154" t="s">
        <v>568</v>
      </c>
      <c r="C667" s="155" t="s">
        <v>692</v>
      </c>
      <c r="D667" s="155" t="s">
        <v>793</v>
      </c>
      <c r="E667" s="155" t="s">
        <v>198</v>
      </c>
      <c r="F667" s="155"/>
      <c r="G667" s="66">
        <v>31219</v>
      </c>
    </row>
    <row r="668" spans="1:7" ht="45">
      <c r="A668" s="67">
        <f t="shared" si="10"/>
        <v>652</v>
      </c>
      <c r="B668" s="154" t="s">
        <v>255</v>
      </c>
      <c r="C668" s="155" t="s">
        <v>692</v>
      </c>
      <c r="D668" s="155" t="s">
        <v>793</v>
      </c>
      <c r="E668" s="155" t="s">
        <v>207</v>
      </c>
      <c r="F668" s="155"/>
      <c r="G668" s="66">
        <v>31219</v>
      </c>
    </row>
    <row r="669" spans="1:7" ht="78.75">
      <c r="A669" s="67">
        <f t="shared" si="10"/>
        <v>653</v>
      </c>
      <c r="B669" s="154" t="s">
        <v>210</v>
      </c>
      <c r="C669" s="155" t="s">
        <v>692</v>
      </c>
      <c r="D669" s="155" t="s">
        <v>793</v>
      </c>
      <c r="E669" s="155" t="s">
        <v>211</v>
      </c>
      <c r="F669" s="155"/>
      <c r="G669" s="66">
        <v>31219</v>
      </c>
    </row>
    <row r="670" spans="1:7" ht="11.25">
      <c r="A670" s="67">
        <f t="shared" si="10"/>
        <v>654</v>
      </c>
      <c r="B670" s="154" t="s">
        <v>264</v>
      </c>
      <c r="C670" s="155" t="s">
        <v>692</v>
      </c>
      <c r="D670" s="155" t="s">
        <v>793</v>
      </c>
      <c r="E670" s="155" t="s">
        <v>211</v>
      </c>
      <c r="F670" s="155" t="s">
        <v>141</v>
      </c>
      <c r="G670" s="66">
        <v>31219</v>
      </c>
    </row>
    <row r="671" spans="1:7" ht="11.25">
      <c r="A671" s="67">
        <f t="shared" si="10"/>
        <v>655</v>
      </c>
      <c r="B671" s="154" t="s">
        <v>328</v>
      </c>
      <c r="C671" s="155" t="s">
        <v>692</v>
      </c>
      <c r="D671" s="155" t="s">
        <v>793</v>
      </c>
      <c r="E671" s="155" t="s">
        <v>211</v>
      </c>
      <c r="F671" s="155" t="s">
        <v>265</v>
      </c>
      <c r="G671" s="66">
        <v>31219</v>
      </c>
    </row>
    <row r="672" spans="1:7" ht="22.5">
      <c r="A672" s="67">
        <f t="shared" si="10"/>
        <v>656</v>
      </c>
      <c r="B672" s="154" t="s">
        <v>360</v>
      </c>
      <c r="C672" s="155" t="s">
        <v>692</v>
      </c>
      <c r="D672" s="155" t="s">
        <v>793</v>
      </c>
      <c r="E672" s="155" t="s">
        <v>101</v>
      </c>
      <c r="F672" s="155"/>
      <c r="G672" s="66">
        <v>470.8</v>
      </c>
    </row>
    <row r="673" spans="1:7" ht="22.5">
      <c r="A673" s="67">
        <f t="shared" si="10"/>
        <v>657</v>
      </c>
      <c r="B673" s="154" t="s">
        <v>251</v>
      </c>
      <c r="C673" s="155" t="s">
        <v>692</v>
      </c>
      <c r="D673" s="155" t="s">
        <v>793</v>
      </c>
      <c r="E673" s="155" t="s">
        <v>201</v>
      </c>
      <c r="F673" s="155"/>
      <c r="G673" s="66">
        <v>470.8</v>
      </c>
    </row>
    <row r="674" spans="1:7" ht="67.5">
      <c r="A674" s="67">
        <f t="shared" si="10"/>
        <v>658</v>
      </c>
      <c r="B674" s="154" t="s">
        <v>59</v>
      </c>
      <c r="C674" s="155" t="s">
        <v>692</v>
      </c>
      <c r="D674" s="155" t="s">
        <v>793</v>
      </c>
      <c r="E674" s="155" t="s">
        <v>60</v>
      </c>
      <c r="F674" s="155"/>
      <c r="G674" s="66">
        <v>470.8</v>
      </c>
    </row>
    <row r="675" spans="1:7" ht="11.25">
      <c r="A675" s="67">
        <f t="shared" si="10"/>
        <v>659</v>
      </c>
      <c r="B675" s="154" t="s">
        <v>264</v>
      </c>
      <c r="C675" s="155" t="s">
        <v>692</v>
      </c>
      <c r="D675" s="155" t="s">
        <v>793</v>
      </c>
      <c r="E675" s="155" t="s">
        <v>60</v>
      </c>
      <c r="F675" s="155" t="s">
        <v>141</v>
      </c>
      <c r="G675" s="66">
        <v>470.8</v>
      </c>
    </row>
    <row r="676" spans="1:7" ht="11.25">
      <c r="A676" s="67">
        <f t="shared" si="10"/>
        <v>660</v>
      </c>
      <c r="B676" s="154" t="s">
        <v>328</v>
      </c>
      <c r="C676" s="155" t="s">
        <v>692</v>
      </c>
      <c r="D676" s="155" t="s">
        <v>793</v>
      </c>
      <c r="E676" s="155" t="s">
        <v>60</v>
      </c>
      <c r="F676" s="155" t="s">
        <v>265</v>
      </c>
      <c r="G676" s="66">
        <v>470.8</v>
      </c>
    </row>
    <row r="677" spans="1:7" ht="21.75">
      <c r="A677" s="99">
        <f t="shared" si="10"/>
        <v>661</v>
      </c>
      <c r="B677" s="151" t="s">
        <v>273</v>
      </c>
      <c r="C677" s="152" t="s">
        <v>838</v>
      </c>
      <c r="D677" s="152"/>
      <c r="E677" s="152"/>
      <c r="F677" s="152"/>
      <c r="G677" s="95">
        <v>18829.2</v>
      </c>
    </row>
    <row r="678" spans="1:7" ht="11.25">
      <c r="A678" s="67">
        <f t="shared" si="10"/>
        <v>662</v>
      </c>
      <c r="B678" s="154" t="s">
        <v>487</v>
      </c>
      <c r="C678" s="155" t="s">
        <v>838</v>
      </c>
      <c r="D678" s="155" t="s">
        <v>277</v>
      </c>
      <c r="E678" s="155"/>
      <c r="F678" s="155"/>
      <c r="G678" s="66">
        <v>18829.2</v>
      </c>
    </row>
    <row r="679" spans="1:7" ht="11.25">
      <c r="A679" s="67">
        <f t="shared" si="10"/>
        <v>663</v>
      </c>
      <c r="B679" s="154" t="s">
        <v>278</v>
      </c>
      <c r="C679" s="155" t="s">
        <v>838</v>
      </c>
      <c r="D679" s="155" t="s">
        <v>279</v>
      </c>
      <c r="E679" s="155"/>
      <c r="F679" s="155"/>
      <c r="G679" s="66">
        <v>415.6</v>
      </c>
    </row>
    <row r="680" spans="1:7" ht="22.5">
      <c r="A680" s="67">
        <f t="shared" si="10"/>
        <v>664</v>
      </c>
      <c r="B680" s="154" t="s">
        <v>794</v>
      </c>
      <c r="C680" s="155" t="s">
        <v>838</v>
      </c>
      <c r="D680" s="155" t="s">
        <v>279</v>
      </c>
      <c r="E680" s="155" t="s">
        <v>212</v>
      </c>
      <c r="F680" s="155"/>
      <c r="G680" s="66">
        <v>415.6</v>
      </c>
    </row>
    <row r="681" spans="1:7" ht="33.75">
      <c r="A681" s="67">
        <f t="shared" si="10"/>
        <v>665</v>
      </c>
      <c r="B681" s="154" t="s">
        <v>571</v>
      </c>
      <c r="C681" s="155" t="s">
        <v>838</v>
      </c>
      <c r="D681" s="155" t="s">
        <v>279</v>
      </c>
      <c r="E681" s="155" t="s">
        <v>213</v>
      </c>
      <c r="F681" s="155"/>
      <c r="G681" s="66">
        <v>415.6</v>
      </c>
    </row>
    <row r="682" spans="1:7" ht="67.5">
      <c r="A682" s="67">
        <f t="shared" si="10"/>
        <v>666</v>
      </c>
      <c r="B682" s="154" t="s">
        <v>214</v>
      </c>
      <c r="C682" s="155" t="s">
        <v>838</v>
      </c>
      <c r="D682" s="155" t="s">
        <v>279</v>
      </c>
      <c r="E682" s="155" t="s">
        <v>215</v>
      </c>
      <c r="F682" s="155"/>
      <c r="G682" s="66">
        <v>415.6</v>
      </c>
    </row>
    <row r="683" spans="1:7" ht="11.25">
      <c r="A683" s="67">
        <f t="shared" si="10"/>
        <v>667</v>
      </c>
      <c r="B683" s="154" t="s">
        <v>229</v>
      </c>
      <c r="C683" s="155" t="s">
        <v>838</v>
      </c>
      <c r="D683" s="155" t="s">
        <v>279</v>
      </c>
      <c r="E683" s="155" t="s">
        <v>215</v>
      </c>
      <c r="F683" s="155" t="s">
        <v>230</v>
      </c>
      <c r="G683" s="66">
        <v>415.6</v>
      </c>
    </row>
    <row r="684" spans="1:7" ht="22.5">
      <c r="A684" s="67">
        <f t="shared" si="10"/>
        <v>668</v>
      </c>
      <c r="B684" s="154" t="s">
        <v>572</v>
      </c>
      <c r="C684" s="155" t="s">
        <v>838</v>
      </c>
      <c r="D684" s="155" t="s">
        <v>279</v>
      </c>
      <c r="E684" s="155" t="s">
        <v>215</v>
      </c>
      <c r="F684" s="155" t="s">
        <v>573</v>
      </c>
      <c r="G684" s="66">
        <v>415.6</v>
      </c>
    </row>
    <row r="685" spans="1:7" ht="11.25">
      <c r="A685" s="67">
        <f t="shared" si="10"/>
        <v>669</v>
      </c>
      <c r="B685" s="154" t="s">
        <v>280</v>
      </c>
      <c r="C685" s="155" t="s">
        <v>838</v>
      </c>
      <c r="D685" s="155" t="s">
        <v>281</v>
      </c>
      <c r="E685" s="155"/>
      <c r="F685" s="155"/>
      <c r="G685" s="66">
        <v>10920.4</v>
      </c>
    </row>
    <row r="686" spans="1:7" ht="22.5">
      <c r="A686" s="67">
        <f t="shared" si="10"/>
        <v>670</v>
      </c>
      <c r="B686" s="154" t="s">
        <v>794</v>
      </c>
      <c r="C686" s="155" t="s">
        <v>838</v>
      </c>
      <c r="D686" s="155" t="s">
        <v>281</v>
      </c>
      <c r="E686" s="155" t="s">
        <v>212</v>
      </c>
      <c r="F686" s="155"/>
      <c r="G686" s="66">
        <v>10920.4</v>
      </c>
    </row>
    <row r="687" spans="1:7" ht="22.5">
      <c r="A687" s="67">
        <f t="shared" si="10"/>
        <v>671</v>
      </c>
      <c r="B687" s="154" t="s">
        <v>574</v>
      </c>
      <c r="C687" s="155" t="s">
        <v>838</v>
      </c>
      <c r="D687" s="155" t="s">
        <v>281</v>
      </c>
      <c r="E687" s="155" t="s">
        <v>216</v>
      </c>
      <c r="F687" s="155"/>
      <c r="G687" s="66">
        <v>10920.4</v>
      </c>
    </row>
    <row r="688" spans="1:7" ht="78.75">
      <c r="A688" s="67">
        <f t="shared" si="10"/>
        <v>672</v>
      </c>
      <c r="B688" s="154" t="s">
        <v>217</v>
      </c>
      <c r="C688" s="155" t="s">
        <v>838</v>
      </c>
      <c r="D688" s="155" t="s">
        <v>281</v>
      </c>
      <c r="E688" s="155" t="s">
        <v>218</v>
      </c>
      <c r="F688" s="155"/>
      <c r="G688" s="66">
        <v>10920.4</v>
      </c>
    </row>
    <row r="689" spans="1:7" ht="22.5">
      <c r="A689" s="67">
        <f t="shared" si="10"/>
        <v>673</v>
      </c>
      <c r="B689" s="154" t="s">
        <v>353</v>
      </c>
      <c r="C689" s="155" t="s">
        <v>838</v>
      </c>
      <c r="D689" s="155" t="s">
        <v>281</v>
      </c>
      <c r="E689" s="155" t="s">
        <v>218</v>
      </c>
      <c r="F689" s="155" t="s">
        <v>829</v>
      </c>
      <c r="G689" s="66">
        <v>10920.4</v>
      </c>
    </row>
    <row r="690" spans="1:7" ht="11.25">
      <c r="A690" s="67">
        <f t="shared" si="10"/>
        <v>674</v>
      </c>
      <c r="B690" s="154" t="s">
        <v>830</v>
      </c>
      <c r="C690" s="155" t="s">
        <v>838</v>
      </c>
      <c r="D690" s="155" t="s">
        <v>281</v>
      </c>
      <c r="E690" s="155" t="s">
        <v>218</v>
      </c>
      <c r="F690" s="155" t="s">
        <v>831</v>
      </c>
      <c r="G690" s="66">
        <v>10920.4</v>
      </c>
    </row>
    <row r="691" spans="1:7" ht="11.25">
      <c r="A691" s="67">
        <f t="shared" si="10"/>
        <v>675</v>
      </c>
      <c r="B691" s="154" t="s">
        <v>282</v>
      </c>
      <c r="C691" s="155" t="s">
        <v>838</v>
      </c>
      <c r="D691" s="155" t="s">
        <v>283</v>
      </c>
      <c r="E691" s="155"/>
      <c r="F691" s="155"/>
      <c r="G691" s="66">
        <v>85</v>
      </c>
    </row>
    <row r="692" spans="1:7" ht="22.5">
      <c r="A692" s="67">
        <f t="shared" si="10"/>
        <v>676</v>
      </c>
      <c r="B692" s="154" t="s">
        <v>794</v>
      </c>
      <c r="C692" s="155" t="s">
        <v>838</v>
      </c>
      <c r="D692" s="155" t="s">
        <v>283</v>
      </c>
      <c r="E692" s="155" t="s">
        <v>212</v>
      </c>
      <c r="F692" s="155"/>
      <c r="G692" s="66">
        <v>85</v>
      </c>
    </row>
    <row r="693" spans="1:7" ht="22.5">
      <c r="A693" s="67">
        <f t="shared" si="10"/>
        <v>677</v>
      </c>
      <c r="B693" s="154" t="s">
        <v>270</v>
      </c>
      <c r="C693" s="155" t="s">
        <v>838</v>
      </c>
      <c r="D693" s="155" t="s">
        <v>283</v>
      </c>
      <c r="E693" s="155" t="s">
        <v>219</v>
      </c>
      <c r="F693" s="155"/>
      <c r="G693" s="66">
        <v>85</v>
      </c>
    </row>
    <row r="694" spans="1:7" ht="112.5">
      <c r="A694" s="67">
        <f t="shared" si="10"/>
        <v>678</v>
      </c>
      <c r="B694" s="154" t="s">
        <v>61</v>
      </c>
      <c r="C694" s="155" t="s">
        <v>838</v>
      </c>
      <c r="D694" s="155" t="s">
        <v>283</v>
      </c>
      <c r="E694" s="155" t="s">
        <v>62</v>
      </c>
      <c r="F694" s="155"/>
      <c r="G694" s="66">
        <v>85</v>
      </c>
    </row>
    <row r="695" spans="1:7" ht="22.5">
      <c r="A695" s="67">
        <f t="shared" si="10"/>
        <v>679</v>
      </c>
      <c r="B695" s="154" t="s">
        <v>759</v>
      </c>
      <c r="C695" s="155" t="s">
        <v>838</v>
      </c>
      <c r="D695" s="155" t="s">
        <v>283</v>
      </c>
      <c r="E695" s="155" t="s">
        <v>62</v>
      </c>
      <c r="F695" s="155" t="s">
        <v>355</v>
      </c>
      <c r="G695" s="66">
        <v>85</v>
      </c>
    </row>
    <row r="696" spans="1:7" ht="22.5">
      <c r="A696" s="67">
        <f t="shared" si="10"/>
        <v>680</v>
      </c>
      <c r="B696" s="154" t="s">
        <v>764</v>
      </c>
      <c r="C696" s="155" t="s">
        <v>838</v>
      </c>
      <c r="D696" s="155" t="s">
        <v>283</v>
      </c>
      <c r="E696" s="155" t="s">
        <v>62</v>
      </c>
      <c r="F696" s="155" t="s">
        <v>356</v>
      </c>
      <c r="G696" s="66">
        <v>85</v>
      </c>
    </row>
    <row r="697" spans="1:7" ht="11.25">
      <c r="A697" s="67">
        <f t="shared" si="10"/>
        <v>681</v>
      </c>
      <c r="B697" s="154" t="s">
        <v>340</v>
      </c>
      <c r="C697" s="155" t="s">
        <v>838</v>
      </c>
      <c r="D697" s="155" t="s">
        <v>341</v>
      </c>
      <c r="E697" s="155"/>
      <c r="F697" s="155"/>
      <c r="G697" s="66">
        <v>7408.2</v>
      </c>
    </row>
    <row r="698" spans="1:7" ht="22.5">
      <c r="A698" s="67">
        <f t="shared" si="10"/>
        <v>682</v>
      </c>
      <c r="B698" s="154" t="s">
        <v>794</v>
      </c>
      <c r="C698" s="155" t="s">
        <v>838</v>
      </c>
      <c r="D698" s="155" t="s">
        <v>341</v>
      </c>
      <c r="E698" s="155" t="s">
        <v>212</v>
      </c>
      <c r="F698" s="155"/>
      <c r="G698" s="66">
        <v>7408.2</v>
      </c>
    </row>
    <row r="699" spans="1:7" ht="22.5">
      <c r="A699" s="67">
        <f t="shared" si="10"/>
        <v>683</v>
      </c>
      <c r="B699" s="154" t="s">
        <v>569</v>
      </c>
      <c r="C699" s="155" t="s">
        <v>838</v>
      </c>
      <c r="D699" s="155" t="s">
        <v>341</v>
      </c>
      <c r="E699" s="155" t="s">
        <v>220</v>
      </c>
      <c r="F699" s="155"/>
      <c r="G699" s="66">
        <v>7408.2</v>
      </c>
    </row>
    <row r="700" spans="1:8" ht="78.75">
      <c r="A700" s="67">
        <f t="shared" si="10"/>
        <v>684</v>
      </c>
      <c r="B700" s="154" t="s">
        <v>400</v>
      </c>
      <c r="C700" s="155" t="s">
        <v>838</v>
      </c>
      <c r="D700" s="155" t="s">
        <v>341</v>
      </c>
      <c r="E700" s="155" t="s">
        <v>221</v>
      </c>
      <c r="F700" s="155"/>
      <c r="G700" s="66">
        <v>7408.2</v>
      </c>
      <c r="H700" s="153"/>
    </row>
    <row r="701" spans="1:7" ht="56.25">
      <c r="A701" s="67">
        <f t="shared" si="10"/>
        <v>685</v>
      </c>
      <c r="B701" s="154" t="s">
        <v>591</v>
      </c>
      <c r="C701" s="155" t="s">
        <v>838</v>
      </c>
      <c r="D701" s="155" t="s">
        <v>341</v>
      </c>
      <c r="E701" s="155" t="s">
        <v>221</v>
      </c>
      <c r="F701" s="155" t="s">
        <v>592</v>
      </c>
      <c r="G701" s="66">
        <v>6551.3</v>
      </c>
    </row>
    <row r="702" spans="1:7" ht="22.5">
      <c r="A702" s="67">
        <f t="shared" si="10"/>
        <v>686</v>
      </c>
      <c r="B702" s="154" t="s">
        <v>354</v>
      </c>
      <c r="C702" s="155" t="s">
        <v>838</v>
      </c>
      <c r="D702" s="155" t="s">
        <v>341</v>
      </c>
      <c r="E702" s="155" t="s">
        <v>221</v>
      </c>
      <c r="F702" s="155" t="s">
        <v>312</v>
      </c>
      <c r="G702" s="66">
        <v>6551.3</v>
      </c>
    </row>
    <row r="703" spans="1:7" ht="22.5">
      <c r="A703" s="67">
        <f t="shared" si="10"/>
        <v>687</v>
      </c>
      <c r="B703" s="154" t="s">
        <v>759</v>
      </c>
      <c r="C703" s="155" t="s">
        <v>838</v>
      </c>
      <c r="D703" s="155" t="s">
        <v>341</v>
      </c>
      <c r="E703" s="155" t="s">
        <v>221</v>
      </c>
      <c r="F703" s="155" t="s">
        <v>355</v>
      </c>
      <c r="G703" s="66">
        <v>856.9</v>
      </c>
    </row>
    <row r="704" spans="1:7" ht="22.5">
      <c r="A704" s="67">
        <f t="shared" si="10"/>
        <v>688</v>
      </c>
      <c r="B704" s="154" t="s">
        <v>764</v>
      </c>
      <c r="C704" s="155" t="s">
        <v>838</v>
      </c>
      <c r="D704" s="155" t="s">
        <v>341</v>
      </c>
      <c r="E704" s="155" t="s">
        <v>221</v>
      </c>
      <c r="F704" s="155" t="s">
        <v>356</v>
      </c>
      <c r="G704" s="66">
        <v>856.9</v>
      </c>
    </row>
    <row r="705" spans="1:7" ht="11.25">
      <c r="A705" s="99">
        <f t="shared" si="10"/>
        <v>689</v>
      </c>
      <c r="B705" s="156" t="s">
        <v>745</v>
      </c>
      <c r="C705" s="183" t="s">
        <v>779</v>
      </c>
      <c r="D705" s="184"/>
      <c r="E705" s="184"/>
      <c r="F705" s="185"/>
      <c r="G705" s="95">
        <v>853247.1</v>
      </c>
    </row>
    <row r="706" ht="11.25">
      <c r="G706" s="153"/>
    </row>
    <row r="708" ht="11.25">
      <c r="C708" s="157"/>
    </row>
  </sheetData>
  <sheetProtection/>
  <mergeCells count="15">
    <mergeCell ref="C705:F705"/>
    <mergeCell ref="B11:G11"/>
    <mergeCell ref="E14:E15"/>
    <mergeCell ref="F14:F15"/>
    <mergeCell ref="G14:G15"/>
    <mergeCell ref="B6:G6"/>
    <mergeCell ref="B7:G7"/>
    <mergeCell ref="A14:A15"/>
    <mergeCell ref="B14:B15"/>
    <mergeCell ref="C14:C15"/>
    <mergeCell ref="D14:D15"/>
    <mergeCell ref="B1:G1"/>
    <mergeCell ref="B2:G2"/>
    <mergeCell ref="B3:G3"/>
    <mergeCell ref="B5:G5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9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25390625" style="62" customWidth="1"/>
    <col min="2" max="2" width="50.00390625" style="62" customWidth="1"/>
    <col min="3" max="3" width="12.375" style="62" customWidth="1"/>
    <col min="4" max="4" width="7.75390625" style="62" customWidth="1"/>
    <col min="5" max="5" width="8.375" style="62" customWidth="1"/>
    <col min="6" max="6" width="9.625" style="62" customWidth="1"/>
    <col min="7" max="16384" width="9.125" style="62" customWidth="1"/>
  </cols>
  <sheetData>
    <row r="1" spans="1:6" ht="12.75">
      <c r="A1" s="163" t="s">
        <v>401</v>
      </c>
      <c r="B1" s="163"/>
      <c r="C1" s="163"/>
      <c r="D1" s="163"/>
      <c r="E1" s="163"/>
      <c r="F1" s="163"/>
    </row>
    <row r="2" spans="1:6" ht="12.75">
      <c r="A2" s="163" t="s">
        <v>710</v>
      </c>
      <c r="B2" s="163"/>
      <c r="C2" s="163"/>
      <c r="D2" s="163"/>
      <c r="E2" s="163"/>
      <c r="F2" s="163"/>
    </row>
    <row r="3" spans="1:6" ht="12">
      <c r="A3" s="190" t="s">
        <v>887</v>
      </c>
      <c r="B3" s="190"/>
      <c r="C3" s="190"/>
      <c r="D3" s="190"/>
      <c r="E3" s="190"/>
      <c r="F3" s="190"/>
    </row>
    <row r="4" spans="1:6" ht="12">
      <c r="A4" s="101"/>
      <c r="B4" s="101"/>
      <c r="C4" s="101"/>
      <c r="D4" s="101"/>
      <c r="E4" s="101"/>
      <c r="F4" s="101"/>
    </row>
    <row r="5" spans="1:6" ht="12">
      <c r="A5" s="102"/>
      <c r="B5" s="102"/>
      <c r="C5" s="102"/>
      <c r="D5" s="102"/>
      <c r="E5" s="103"/>
      <c r="F5" s="103"/>
    </row>
    <row r="6" spans="1:6" ht="12.75">
      <c r="A6" s="163" t="s">
        <v>795</v>
      </c>
      <c r="B6" s="163"/>
      <c r="C6" s="163"/>
      <c r="D6" s="163"/>
      <c r="E6" s="163"/>
      <c r="F6" s="163"/>
    </row>
    <row r="7" spans="1:6" ht="12.75">
      <c r="A7" s="163" t="s">
        <v>710</v>
      </c>
      <c r="B7" s="163"/>
      <c r="C7" s="163"/>
      <c r="D7" s="163"/>
      <c r="E7" s="163"/>
      <c r="F7" s="163"/>
    </row>
    <row r="8" spans="1:6" ht="12.75">
      <c r="A8" s="163" t="s">
        <v>626</v>
      </c>
      <c r="B8" s="163"/>
      <c r="C8" s="163"/>
      <c r="D8" s="163"/>
      <c r="E8" s="163"/>
      <c r="F8" s="163"/>
    </row>
    <row r="9" spans="1:6" ht="11.25">
      <c r="A9" s="63"/>
      <c r="B9" s="63"/>
      <c r="C9" s="63"/>
      <c r="D9" s="63"/>
      <c r="E9" s="63"/>
      <c r="F9" s="63"/>
    </row>
    <row r="10" spans="1:6" ht="11.25">
      <c r="A10" s="104"/>
      <c r="B10" s="104"/>
      <c r="C10" s="104"/>
      <c r="D10" s="104"/>
      <c r="E10" s="104"/>
      <c r="F10" s="104"/>
    </row>
    <row r="11" spans="1:6" ht="14.25">
      <c r="A11" s="187" t="s">
        <v>712</v>
      </c>
      <c r="B11" s="187"/>
      <c r="C11" s="187"/>
      <c r="D11" s="187"/>
      <c r="E11" s="187"/>
      <c r="F11" s="187"/>
    </row>
    <row r="12" spans="1:6" ht="14.25">
      <c r="A12" s="187" t="s">
        <v>713</v>
      </c>
      <c r="B12" s="187"/>
      <c r="C12" s="187"/>
      <c r="D12" s="187"/>
      <c r="E12" s="187"/>
      <c r="F12" s="187"/>
    </row>
    <row r="13" spans="1:6" ht="14.25">
      <c r="A13" s="187" t="s">
        <v>352</v>
      </c>
      <c r="B13" s="187"/>
      <c r="C13" s="187"/>
      <c r="D13" s="187"/>
      <c r="E13" s="187"/>
      <c r="F13" s="187"/>
    </row>
    <row r="14" spans="1:6" ht="14.25">
      <c r="A14" s="187" t="s">
        <v>227</v>
      </c>
      <c r="B14" s="187"/>
      <c r="C14" s="187"/>
      <c r="D14" s="187"/>
      <c r="E14" s="187"/>
      <c r="F14" s="187"/>
    </row>
    <row r="15" spans="1:6" ht="14.25">
      <c r="A15" s="158"/>
      <c r="B15" s="158"/>
      <c r="C15" s="158"/>
      <c r="D15" s="158"/>
      <c r="E15" s="158"/>
      <c r="F15" s="158"/>
    </row>
    <row r="16" spans="1:6" ht="11.25">
      <c r="A16" s="104"/>
      <c r="B16" s="104"/>
      <c r="C16" s="104"/>
      <c r="D16" s="104"/>
      <c r="E16" s="104"/>
      <c r="F16" s="159" t="s">
        <v>689</v>
      </c>
    </row>
    <row r="17" spans="1:6" ht="11.25">
      <c r="A17" s="188" t="s">
        <v>675</v>
      </c>
      <c r="B17" s="188" t="s">
        <v>711</v>
      </c>
      <c r="C17" s="188" t="s">
        <v>135</v>
      </c>
      <c r="D17" s="188" t="s">
        <v>136</v>
      </c>
      <c r="E17" s="188" t="s">
        <v>738</v>
      </c>
      <c r="F17" s="188" t="s">
        <v>739</v>
      </c>
    </row>
    <row r="18" spans="1:6" ht="11.25">
      <c r="A18" s="189"/>
      <c r="B18" s="189"/>
      <c r="C18" s="189"/>
      <c r="D18" s="189"/>
      <c r="E18" s="189"/>
      <c r="F18" s="189"/>
    </row>
    <row r="19" spans="1:6" ht="11.25">
      <c r="A19" s="69"/>
      <c r="B19" s="69" t="s">
        <v>137</v>
      </c>
      <c r="C19" s="69" t="s">
        <v>300</v>
      </c>
      <c r="D19" s="69" t="s">
        <v>138</v>
      </c>
      <c r="E19" s="69" t="s">
        <v>139</v>
      </c>
      <c r="F19" s="69" t="s">
        <v>140</v>
      </c>
    </row>
    <row r="20" spans="1:6" ht="11.25">
      <c r="A20" s="105">
        <v>1</v>
      </c>
      <c r="B20" s="93" t="s">
        <v>554</v>
      </c>
      <c r="C20" s="94" t="s">
        <v>166</v>
      </c>
      <c r="D20" s="94"/>
      <c r="E20" s="94"/>
      <c r="F20" s="95">
        <v>547943.5</v>
      </c>
    </row>
    <row r="21" spans="1:7" ht="22.5">
      <c r="A21" s="71">
        <f>A20+1</f>
        <v>2</v>
      </c>
      <c r="B21" s="64" t="s">
        <v>236</v>
      </c>
      <c r="C21" s="65" t="s">
        <v>167</v>
      </c>
      <c r="D21" s="65"/>
      <c r="E21" s="65"/>
      <c r="F21" s="66">
        <v>526691</v>
      </c>
      <c r="G21" s="160"/>
    </row>
    <row r="22" spans="1:7" ht="67.5">
      <c r="A22" s="71">
        <f aca="true" t="shared" si="0" ref="A22:A85">A21+1</f>
        <v>3</v>
      </c>
      <c r="B22" s="68" t="s">
        <v>24</v>
      </c>
      <c r="C22" s="65" t="s">
        <v>25</v>
      </c>
      <c r="D22" s="65"/>
      <c r="E22" s="65"/>
      <c r="F22" s="66">
        <v>2912</v>
      </c>
      <c r="G22" s="160"/>
    </row>
    <row r="23" spans="1:6" ht="45">
      <c r="A23" s="71">
        <f t="shared" si="0"/>
        <v>4</v>
      </c>
      <c r="B23" s="64" t="s">
        <v>591</v>
      </c>
      <c r="C23" s="65" t="s">
        <v>25</v>
      </c>
      <c r="D23" s="65" t="s">
        <v>592</v>
      </c>
      <c r="E23" s="65"/>
      <c r="F23" s="66">
        <v>791.7</v>
      </c>
    </row>
    <row r="24" spans="1:6" ht="11.25">
      <c r="A24" s="71">
        <f t="shared" si="0"/>
        <v>5</v>
      </c>
      <c r="B24" s="64" t="s">
        <v>761</v>
      </c>
      <c r="C24" s="65" t="s">
        <v>25</v>
      </c>
      <c r="D24" s="65" t="s">
        <v>782</v>
      </c>
      <c r="E24" s="65"/>
      <c r="F24" s="66">
        <v>791.7</v>
      </c>
    </row>
    <row r="25" spans="1:6" ht="11.25">
      <c r="A25" s="71">
        <f t="shared" si="0"/>
        <v>6</v>
      </c>
      <c r="B25" s="64" t="s">
        <v>762</v>
      </c>
      <c r="C25" s="65" t="s">
        <v>25</v>
      </c>
      <c r="D25" s="65" t="s">
        <v>782</v>
      </c>
      <c r="E25" s="65" t="s">
        <v>865</v>
      </c>
      <c r="F25" s="66">
        <v>791.7</v>
      </c>
    </row>
    <row r="26" spans="1:6" ht="11.25">
      <c r="A26" s="71">
        <f t="shared" si="0"/>
        <v>7</v>
      </c>
      <c r="B26" s="96" t="s">
        <v>866</v>
      </c>
      <c r="C26" s="97" t="s">
        <v>25</v>
      </c>
      <c r="D26" s="97" t="s">
        <v>782</v>
      </c>
      <c r="E26" s="97" t="s">
        <v>867</v>
      </c>
      <c r="F26" s="98">
        <v>613.4</v>
      </c>
    </row>
    <row r="27" spans="1:6" ht="11.25">
      <c r="A27" s="71">
        <f t="shared" si="0"/>
        <v>8</v>
      </c>
      <c r="B27" s="96" t="s">
        <v>868</v>
      </c>
      <c r="C27" s="97" t="s">
        <v>25</v>
      </c>
      <c r="D27" s="97" t="s">
        <v>782</v>
      </c>
      <c r="E27" s="97" t="s">
        <v>869</v>
      </c>
      <c r="F27" s="98">
        <v>178.2</v>
      </c>
    </row>
    <row r="28" spans="1:6" ht="22.5">
      <c r="A28" s="71">
        <f t="shared" si="0"/>
        <v>9</v>
      </c>
      <c r="B28" s="64" t="s">
        <v>353</v>
      </c>
      <c r="C28" s="65" t="s">
        <v>25</v>
      </c>
      <c r="D28" s="65" t="s">
        <v>829</v>
      </c>
      <c r="E28" s="65"/>
      <c r="F28" s="66">
        <v>2120.3</v>
      </c>
    </row>
    <row r="29" spans="1:6" ht="11.25">
      <c r="A29" s="71">
        <f t="shared" si="0"/>
        <v>10</v>
      </c>
      <c r="B29" s="64" t="s">
        <v>830</v>
      </c>
      <c r="C29" s="65" t="s">
        <v>25</v>
      </c>
      <c r="D29" s="65" t="s">
        <v>831</v>
      </c>
      <c r="E29" s="65"/>
      <c r="F29" s="66">
        <v>2120.3</v>
      </c>
    </row>
    <row r="30" spans="1:6" ht="11.25">
      <c r="A30" s="71">
        <f t="shared" si="0"/>
        <v>11</v>
      </c>
      <c r="B30" s="64" t="s">
        <v>762</v>
      </c>
      <c r="C30" s="65" t="s">
        <v>25</v>
      </c>
      <c r="D30" s="65" t="s">
        <v>831</v>
      </c>
      <c r="E30" s="65" t="s">
        <v>865</v>
      </c>
      <c r="F30" s="66">
        <v>2120.3</v>
      </c>
    </row>
    <row r="31" spans="1:6" ht="11.25">
      <c r="A31" s="71">
        <f t="shared" si="0"/>
        <v>12</v>
      </c>
      <c r="B31" s="96" t="s">
        <v>866</v>
      </c>
      <c r="C31" s="97" t="s">
        <v>25</v>
      </c>
      <c r="D31" s="97" t="s">
        <v>831</v>
      </c>
      <c r="E31" s="97" t="s">
        <v>867</v>
      </c>
      <c r="F31" s="98">
        <v>558</v>
      </c>
    </row>
    <row r="32" spans="1:6" ht="11.25">
      <c r="A32" s="71">
        <f t="shared" si="0"/>
        <v>13</v>
      </c>
      <c r="B32" s="96" t="s">
        <v>868</v>
      </c>
      <c r="C32" s="97" t="s">
        <v>25</v>
      </c>
      <c r="D32" s="97" t="s">
        <v>831</v>
      </c>
      <c r="E32" s="97" t="s">
        <v>869</v>
      </c>
      <c r="F32" s="98">
        <v>1562.3</v>
      </c>
    </row>
    <row r="33" spans="1:6" ht="67.5">
      <c r="A33" s="71">
        <f t="shared" si="0"/>
        <v>14</v>
      </c>
      <c r="B33" s="68" t="s">
        <v>43</v>
      </c>
      <c r="C33" s="65" t="s">
        <v>44</v>
      </c>
      <c r="D33" s="65"/>
      <c r="E33" s="65"/>
      <c r="F33" s="66">
        <v>375</v>
      </c>
    </row>
    <row r="34" spans="1:6" ht="22.5">
      <c r="A34" s="71">
        <f t="shared" si="0"/>
        <v>15</v>
      </c>
      <c r="B34" s="64" t="s">
        <v>759</v>
      </c>
      <c r="C34" s="65" t="s">
        <v>44</v>
      </c>
      <c r="D34" s="65" t="s">
        <v>355</v>
      </c>
      <c r="E34" s="65"/>
      <c r="F34" s="66">
        <v>375</v>
      </c>
    </row>
    <row r="35" spans="1:6" ht="22.5">
      <c r="A35" s="71">
        <f t="shared" si="0"/>
        <v>16</v>
      </c>
      <c r="B35" s="64" t="s">
        <v>764</v>
      </c>
      <c r="C35" s="65" t="s">
        <v>44</v>
      </c>
      <c r="D35" s="65" t="s">
        <v>356</v>
      </c>
      <c r="E35" s="65"/>
      <c r="F35" s="66">
        <v>375</v>
      </c>
    </row>
    <row r="36" spans="1:6" ht="11.25">
      <c r="A36" s="71">
        <f t="shared" si="0"/>
        <v>17</v>
      </c>
      <c r="B36" s="64" t="s">
        <v>378</v>
      </c>
      <c r="C36" s="65" t="s">
        <v>44</v>
      </c>
      <c r="D36" s="65" t="s">
        <v>356</v>
      </c>
      <c r="E36" s="65" t="s">
        <v>342</v>
      </c>
      <c r="F36" s="66">
        <v>375</v>
      </c>
    </row>
    <row r="37" spans="1:6" ht="11.25">
      <c r="A37" s="71">
        <f t="shared" si="0"/>
        <v>18</v>
      </c>
      <c r="B37" s="96" t="s">
        <v>343</v>
      </c>
      <c r="C37" s="97" t="s">
        <v>44</v>
      </c>
      <c r="D37" s="97" t="s">
        <v>356</v>
      </c>
      <c r="E37" s="97" t="s">
        <v>344</v>
      </c>
      <c r="F37" s="98">
        <v>375</v>
      </c>
    </row>
    <row r="38" spans="1:6" ht="123.75">
      <c r="A38" s="71">
        <f t="shared" si="0"/>
        <v>19</v>
      </c>
      <c r="B38" s="68" t="s">
        <v>435</v>
      </c>
      <c r="C38" s="65" t="s">
        <v>168</v>
      </c>
      <c r="D38" s="65"/>
      <c r="E38" s="65"/>
      <c r="F38" s="66">
        <v>31016.5</v>
      </c>
    </row>
    <row r="39" spans="1:6" ht="45">
      <c r="A39" s="71">
        <f t="shared" si="0"/>
        <v>20</v>
      </c>
      <c r="B39" s="64" t="s">
        <v>591</v>
      </c>
      <c r="C39" s="65" t="s">
        <v>168</v>
      </c>
      <c r="D39" s="65" t="s">
        <v>592</v>
      </c>
      <c r="E39" s="65"/>
      <c r="F39" s="66">
        <v>15753</v>
      </c>
    </row>
    <row r="40" spans="1:6" ht="11.25">
      <c r="A40" s="71">
        <f t="shared" si="0"/>
        <v>21</v>
      </c>
      <c r="B40" s="64" t="s">
        <v>761</v>
      </c>
      <c r="C40" s="65" t="s">
        <v>168</v>
      </c>
      <c r="D40" s="65" t="s">
        <v>782</v>
      </c>
      <c r="E40" s="65"/>
      <c r="F40" s="66">
        <v>15753</v>
      </c>
    </row>
    <row r="41" spans="1:6" ht="11.25">
      <c r="A41" s="71">
        <f t="shared" si="0"/>
        <v>22</v>
      </c>
      <c r="B41" s="64" t="s">
        <v>762</v>
      </c>
      <c r="C41" s="65" t="s">
        <v>168</v>
      </c>
      <c r="D41" s="65" t="s">
        <v>782</v>
      </c>
      <c r="E41" s="65" t="s">
        <v>865</v>
      </c>
      <c r="F41" s="66">
        <v>15753</v>
      </c>
    </row>
    <row r="42" spans="1:6" ht="11.25">
      <c r="A42" s="71">
        <f t="shared" si="0"/>
        <v>23</v>
      </c>
      <c r="B42" s="96" t="s">
        <v>866</v>
      </c>
      <c r="C42" s="97" t="s">
        <v>168</v>
      </c>
      <c r="D42" s="97" t="s">
        <v>782</v>
      </c>
      <c r="E42" s="97" t="s">
        <v>867</v>
      </c>
      <c r="F42" s="98">
        <v>15753</v>
      </c>
    </row>
    <row r="43" spans="1:6" ht="22.5">
      <c r="A43" s="71">
        <f t="shared" si="0"/>
        <v>24</v>
      </c>
      <c r="B43" s="64" t="s">
        <v>353</v>
      </c>
      <c r="C43" s="65" t="s">
        <v>168</v>
      </c>
      <c r="D43" s="65" t="s">
        <v>829</v>
      </c>
      <c r="E43" s="65"/>
      <c r="F43" s="66">
        <v>15263.5</v>
      </c>
    </row>
    <row r="44" spans="1:6" ht="11.25">
      <c r="A44" s="71">
        <f t="shared" si="0"/>
        <v>25</v>
      </c>
      <c r="B44" s="64" t="s">
        <v>830</v>
      </c>
      <c r="C44" s="65" t="s">
        <v>168</v>
      </c>
      <c r="D44" s="65" t="s">
        <v>831</v>
      </c>
      <c r="E44" s="65"/>
      <c r="F44" s="66">
        <v>15263.5</v>
      </c>
    </row>
    <row r="45" spans="1:6" ht="11.25">
      <c r="A45" s="71">
        <f t="shared" si="0"/>
        <v>26</v>
      </c>
      <c r="B45" s="64" t="s">
        <v>762</v>
      </c>
      <c r="C45" s="65" t="s">
        <v>168</v>
      </c>
      <c r="D45" s="65" t="s">
        <v>831</v>
      </c>
      <c r="E45" s="65" t="s">
        <v>865</v>
      </c>
      <c r="F45" s="66">
        <v>15263.5</v>
      </c>
    </row>
    <row r="46" spans="1:6" ht="11.25">
      <c r="A46" s="71">
        <f t="shared" si="0"/>
        <v>27</v>
      </c>
      <c r="B46" s="96" t="s">
        <v>866</v>
      </c>
      <c r="C46" s="97" t="s">
        <v>168</v>
      </c>
      <c r="D46" s="97" t="s">
        <v>831</v>
      </c>
      <c r="E46" s="97" t="s">
        <v>867</v>
      </c>
      <c r="F46" s="98">
        <v>15263.5</v>
      </c>
    </row>
    <row r="47" spans="1:6" ht="112.5">
      <c r="A47" s="71">
        <f t="shared" si="0"/>
        <v>28</v>
      </c>
      <c r="B47" s="68" t="s">
        <v>437</v>
      </c>
      <c r="C47" s="65" t="s">
        <v>179</v>
      </c>
      <c r="D47" s="65"/>
      <c r="E47" s="65"/>
      <c r="F47" s="66">
        <v>34266.8</v>
      </c>
    </row>
    <row r="48" spans="1:6" ht="45">
      <c r="A48" s="71">
        <f t="shared" si="0"/>
        <v>29</v>
      </c>
      <c r="B48" s="64" t="s">
        <v>591</v>
      </c>
      <c r="C48" s="65" t="s">
        <v>179</v>
      </c>
      <c r="D48" s="65" t="s">
        <v>592</v>
      </c>
      <c r="E48" s="65"/>
      <c r="F48" s="66">
        <v>2206.1</v>
      </c>
    </row>
    <row r="49" spans="1:6" ht="11.25">
      <c r="A49" s="71">
        <f t="shared" si="0"/>
        <v>30</v>
      </c>
      <c r="B49" s="64" t="s">
        <v>761</v>
      </c>
      <c r="C49" s="65" t="s">
        <v>179</v>
      </c>
      <c r="D49" s="65" t="s">
        <v>782</v>
      </c>
      <c r="E49" s="65"/>
      <c r="F49" s="66">
        <v>2206.1</v>
      </c>
    </row>
    <row r="50" spans="1:6" ht="11.25">
      <c r="A50" s="71">
        <f t="shared" si="0"/>
        <v>31</v>
      </c>
      <c r="B50" s="64" t="s">
        <v>762</v>
      </c>
      <c r="C50" s="65" t="s">
        <v>179</v>
      </c>
      <c r="D50" s="65" t="s">
        <v>782</v>
      </c>
      <c r="E50" s="65" t="s">
        <v>865</v>
      </c>
      <c r="F50" s="66">
        <v>2206.1</v>
      </c>
    </row>
    <row r="51" spans="1:6" ht="11.25">
      <c r="A51" s="71">
        <f t="shared" si="0"/>
        <v>32</v>
      </c>
      <c r="B51" s="96" t="s">
        <v>868</v>
      </c>
      <c r="C51" s="97" t="s">
        <v>179</v>
      </c>
      <c r="D51" s="97" t="s">
        <v>782</v>
      </c>
      <c r="E51" s="97" t="s">
        <v>869</v>
      </c>
      <c r="F51" s="98">
        <v>2206.1</v>
      </c>
    </row>
    <row r="52" spans="1:6" ht="22.5">
      <c r="A52" s="71">
        <f t="shared" si="0"/>
        <v>33</v>
      </c>
      <c r="B52" s="64" t="s">
        <v>353</v>
      </c>
      <c r="C52" s="65" t="s">
        <v>179</v>
      </c>
      <c r="D52" s="65" t="s">
        <v>829</v>
      </c>
      <c r="E52" s="65"/>
      <c r="F52" s="66">
        <v>32060.7</v>
      </c>
    </row>
    <row r="53" spans="1:6" ht="11.25">
      <c r="A53" s="71">
        <f t="shared" si="0"/>
        <v>34</v>
      </c>
      <c r="B53" s="64" t="s">
        <v>830</v>
      </c>
      <c r="C53" s="65" t="s">
        <v>179</v>
      </c>
      <c r="D53" s="65" t="s">
        <v>831</v>
      </c>
      <c r="E53" s="65"/>
      <c r="F53" s="66">
        <v>32060.7</v>
      </c>
    </row>
    <row r="54" spans="1:6" ht="11.25">
      <c r="A54" s="71">
        <f t="shared" si="0"/>
        <v>35</v>
      </c>
      <c r="B54" s="64" t="s">
        <v>762</v>
      </c>
      <c r="C54" s="65" t="s">
        <v>179</v>
      </c>
      <c r="D54" s="65" t="s">
        <v>831</v>
      </c>
      <c r="E54" s="65" t="s">
        <v>865</v>
      </c>
      <c r="F54" s="66">
        <v>32060.7</v>
      </c>
    </row>
    <row r="55" spans="1:6" ht="11.25">
      <c r="A55" s="71">
        <f t="shared" si="0"/>
        <v>36</v>
      </c>
      <c r="B55" s="96" t="s">
        <v>868</v>
      </c>
      <c r="C55" s="97" t="s">
        <v>179</v>
      </c>
      <c r="D55" s="97" t="s">
        <v>831</v>
      </c>
      <c r="E55" s="97" t="s">
        <v>869</v>
      </c>
      <c r="F55" s="98">
        <v>32060.7</v>
      </c>
    </row>
    <row r="56" spans="1:6" ht="45">
      <c r="A56" s="71">
        <f t="shared" si="0"/>
        <v>37</v>
      </c>
      <c r="B56" s="64" t="s">
        <v>108</v>
      </c>
      <c r="C56" s="65" t="s">
        <v>109</v>
      </c>
      <c r="D56" s="65"/>
      <c r="E56" s="65"/>
      <c r="F56" s="66">
        <v>244.6</v>
      </c>
    </row>
    <row r="57" spans="1:6" ht="22.5">
      <c r="A57" s="71">
        <f t="shared" si="0"/>
        <v>38</v>
      </c>
      <c r="B57" s="64" t="s">
        <v>353</v>
      </c>
      <c r="C57" s="65" t="s">
        <v>109</v>
      </c>
      <c r="D57" s="65" t="s">
        <v>829</v>
      </c>
      <c r="E57" s="65"/>
      <c r="F57" s="66">
        <v>244.6</v>
      </c>
    </row>
    <row r="58" spans="1:6" ht="11.25">
      <c r="A58" s="71">
        <f t="shared" si="0"/>
        <v>39</v>
      </c>
      <c r="B58" s="64" t="s">
        <v>830</v>
      </c>
      <c r="C58" s="65" t="s">
        <v>109</v>
      </c>
      <c r="D58" s="65" t="s">
        <v>831</v>
      </c>
      <c r="E58" s="65"/>
      <c r="F58" s="66">
        <v>244.6</v>
      </c>
    </row>
    <row r="59" spans="1:6" ht="11.25">
      <c r="A59" s="71">
        <f t="shared" si="0"/>
        <v>40</v>
      </c>
      <c r="B59" s="64" t="s">
        <v>762</v>
      </c>
      <c r="C59" s="65" t="s">
        <v>109</v>
      </c>
      <c r="D59" s="65" t="s">
        <v>831</v>
      </c>
      <c r="E59" s="65" t="s">
        <v>865</v>
      </c>
      <c r="F59" s="66">
        <v>244.6</v>
      </c>
    </row>
    <row r="60" spans="1:6" ht="11.25">
      <c r="A60" s="71">
        <f t="shared" si="0"/>
        <v>41</v>
      </c>
      <c r="B60" s="96" t="s">
        <v>868</v>
      </c>
      <c r="C60" s="97" t="s">
        <v>109</v>
      </c>
      <c r="D60" s="97" t="s">
        <v>831</v>
      </c>
      <c r="E60" s="97" t="s">
        <v>869</v>
      </c>
      <c r="F60" s="98">
        <v>244.6</v>
      </c>
    </row>
    <row r="61" spans="1:6" ht="101.25">
      <c r="A61" s="71">
        <f t="shared" si="0"/>
        <v>42</v>
      </c>
      <c r="B61" s="68" t="s">
        <v>193</v>
      </c>
      <c r="C61" s="65" t="s">
        <v>194</v>
      </c>
      <c r="D61" s="65"/>
      <c r="E61" s="65"/>
      <c r="F61" s="66">
        <v>42</v>
      </c>
    </row>
    <row r="62" spans="1:6" ht="22.5">
      <c r="A62" s="71">
        <f t="shared" si="0"/>
        <v>43</v>
      </c>
      <c r="B62" s="64" t="s">
        <v>759</v>
      </c>
      <c r="C62" s="65" t="s">
        <v>194</v>
      </c>
      <c r="D62" s="65" t="s">
        <v>355</v>
      </c>
      <c r="E62" s="65"/>
      <c r="F62" s="66">
        <v>12.3</v>
      </c>
    </row>
    <row r="63" spans="1:6" ht="22.5">
      <c r="A63" s="71">
        <f t="shared" si="0"/>
        <v>44</v>
      </c>
      <c r="B63" s="64" t="s">
        <v>764</v>
      </c>
      <c r="C63" s="65" t="s">
        <v>194</v>
      </c>
      <c r="D63" s="65" t="s">
        <v>356</v>
      </c>
      <c r="E63" s="65"/>
      <c r="F63" s="66">
        <v>12.3</v>
      </c>
    </row>
    <row r="64" spans="1:6" ht="11.25">
      <c r="A64" s="71">
        <f t="shared" si="0"/>
        <v>45</v>
      </c>
      <c r="B64" s="64" t="s">
        <v>487</v>
      </c>
      <c r="C64" s="65" t="s">
        <v>194</v>
      </c>
      <c r="D64" s="65" t="s">
        <v>356</v>
      </c>
      <c r="E64" s="65" t="s">
        <v>277</v>
      </c>
      <c r="F64" s="66">
        <v>12.3</v>
      </c>
    </row>
    <row r="65" spans="1:6" ht="11.25">
      <c r="A65" s="71">
        <f t="shared" si="0"/>
        <v>46</v>
      </c>
      <c r="B65" s="96" t="s">
        <v>282</v>
      </c>
      <c r="C65" s="97" t="s">
        <v>194</v>
      </c>
      <c r="D65" s="97" t="s">
        <v>356</v>
      </c>
      <c r="E65" s="97" t="s">
        <v>283</v>
      </c>
      <c r="F65" s="98">
        <v>12.3</v>
      </c>
    </row>
    <row r="66" spans="1:6" ht="22.5">
      <c r="A66" s="71">
        <f t="shared" si="0"/>
        <v>47</v>
      </c>
      <c r="B66" s="64" t="s">
        <v>353</v>
      </c>
      <c r="C66" s="65" t="s">
        <v>194</v>
      </c>
      <c r="D66" s="65" t="s">
        <v>829</v>
      </c>
      <c r="E66" s="65"/>
      <c r="F66" s="66">
        <v>29.7</v>
      </c>
    </row>
    <row r="67" spans="1:6" ht="11.25">
      <c r="A67" s="71">
        <f t="shared" si="0"/>
        <v>48</v>
      </c>
      <c r="B67" s="64" t="s">
        <v>830</v>
      </c>
      <c r="C67" s="65" t="s">
        <v>194</v>
      </c>
      <c r="D67" s="65" t="s">
        <v>831</v>
      </c>
      <c r="E67" s="65"/>
      <c r="F67" s="66">
        <v>29.7</v>
      </c>
    </row>
    <row r="68" spans="1:6" ht="11.25">
      <c r="A68" s="71">
        <f t="shared" si="0"/>
        <v>49</v>
      </c>
      <c r="B68" s="64" t="s">
        <v>487</v>
      </c>
      <c r="C68" s="65" t="s">
        <v>194</v>
      </c>
      <c r="D68" s="65" t="s">
        <v>831</v>
      </c>
      <c r="E68" s="65" t="s">
        <v>277</v>
      </c>
      <c r="F68" s="66">
        <v>29.7</v>
      </c>
    </row>
    <row r="69" spans="1:6" ht="11.25">
      <c r="A69" s="71">
        <f t="shared" si="0"/>
        <v>50</v>
      </c>
      <c r="B69" s="96" t="s">
        <v>282</v>
      </c>
      <c r="C69" s="97" t="s">
        <v>194</v>
      </c>
      <c r="D69" s="97" t="s">
        <v>831</v>
      </c>
      <c r="E69" s="97" t="s">
        <v>283</v>
      </c>
      <c r="F69" s="98">
        <v>29.7</v>
      </c>
    </row>
    <row r="70" spans="1:6" ht="56.25">
      <c r="A70" s="71">
        <f t="shared" si="0"/>
        <v>51</v>
      </c>
      <c r="B70" s="68" t="s">
        <v>196</v>
      </c>
      <c r="C70" s="65" t="s">
        <v>197</v>
      </c>
      <c r="D70" s="65"/>
      <c r="E70" s="65"/>
      <c r="F70" s="66">
        <v>1181</v>
      </c>
    </row>
    <row r="71" spans="1:6" ht="22.5">
      <c r="A71" s="71">
        <f t="shared" si="0"/>
        <v>52</v>
      </c>
      <c r="B71" s="64" t="s">
        <v>759</v>
      </c>
      <c r="C71" s="65" t="s">
        <v>197</v>
      </c>
      <c r="D71" s="65" t="s">
        <v>355</v>
      </c>
      <c r="E71" s="65"/>
      <c r="F71" s="66">
        <v>13.3</v>
      </c>
    </row>
    <row r="72" spans="1:6" ht="22.5">
      <c r="A72" s="71">
        <f t="shared" si="0"/>
        <v>53</v>
      </c>
      <c r="B72" s="64" t="s">
        <v>764</v>
      </c>
      <c r="C72" s="65" t="s">
        <v>197</v>
      </c>
      <c r="D72" s="65" t="s">
        <v>356</v>
      </c>
      <c r="E72" s="65"/>
      <c r="F72" s="66">
        <v>13.3</v>
      </c>
    </row>
    <row r="73" spans="1:6" ht="11.25">
      <c r="A73" s="71">
        <f t="shared" si="0"/>
        <v>54</v>
      </c>
      <c r="B73" s="64" t="s">
        <v>487</v>
      </c>
      <c r="C73" s="65" t="s">
        <v>197</v>
      </c>
      <c r="D73" s="65" t="s">
        <v>356</v>
      </c>
      <c r="E73" s="65" t="s">
        <v>277</v>
      </c>
      <c r="F73" s="66">
        <v>13.3</v>
      </c>
    </row>
    <row r="74" spans="1:6" ht="11.25">
      <c r="A74" s="71">
        <f t="shared" si="0"/>
        <v>55</v>
      </c>
      <c r="B74" s="96" t="s">
        <v>284</v>
      </c>
      <c r="C74" s="97" t="s">
        <v>197</v>
      </c>
      <c r="D74" s="97" t="s">
        <v>356</v>
      </c>
      <c r="E74" s="97" t="s">
        <v>285</v>
      </c>
      <c r="F74" s="98">
        <v>13.3</v>
      </c>
    </row>
    <row r="75" spans="1:6" ht="11.25">
      <c r="A75" s="71">
        <f t="shared" si="0"/>
        <v>56</v>
      </c>
      <c r="B75" s="64" t="s">
        <v>229</v>
      </c>
      <c r="C75" s="65" t="s">
        <v>197</v>
      </c>
      <c r="D75" s="65" t="s">
        <v>230</v>
      </c>
      <c r="E75" s="65"/>
      <c r="F75" s="66">
        <v>1167.7</v>
      </c>
    </row>
    <row r="76" spans="1:6" ht="22.5">
      <c r="A76" s="71">
        <f t="shared" si="0"/>
        <v>57</v>
      </c>
      <c r="B76" s="64" t="s">
        <v>231</v>
      </c>
      <c r="C76" s="65" t="s">
        <v>197</v>
      </c>
      <c r="D76" s="65" t="s">
        <v>232</v>
      </c>
      <c r="E76" s="65"/>
      <c r="F76" s="66">
        <v>1167.7</v>
      </c>
    </row>
    <row r="77" spans="1:6" ht="11.25">
      <c r="A77" s="71">
        <f t="shared" si="0"/>
        <v>58</v>
      </c>
      <c r="B77" s="64" t="s">
        <v>487</v>
      </c>
      <c r="C77" s="65" t="s">
        <v>197</v>
      </c>
      <c r="D77" s="65" t="s">
        <v>232</v>
      </c>
      <c r="E77" s="65" t="s">
        <v>277</v>
      </c>
      <c r="F77" s="66">
        <v>1167.7</v>
      </c>
    </row>
    <row r="78" spans="1:6" ht="11.25">
      <c r="A78" s="71">
        <f t="shared" si="0"/>
        <v>59</v>
      </c>
      <c r="B78" s="96" t="s">
        <v>284</v>
      </c>
      <c r="C78" s="97" t="s">
        <v>197</v>
      </c>
      <c r="D78" s="97" t="s">
        <v>232</v>
      </c>
      <c r="E78" s="97" t="s">
        <v>285</v>
      </c>
      <c r="F78" s="98">
        <v>1167.7</v>
      </c>
    </row>
    <row r="79" spans="1:6" ht="45">
      <c r="A79" s="71">
        <f t="shared" si="0"/>
        <v>60</v>
      </c>
      <c r="B79" s="64" t="s">
        <v>110</v>
      </c>
      <c r="C79" s="65" t="s">
        <v>111</v>
      </c>
      <c r="D79" s="65"/>
      <c r="E79" s="65"/>
      <c r="F79" s="66">
        <v>21941.1</v>
      </c>
    </row>
    <row r="80" spans="1:6" ht="22.5">
      <c r="A80" s="71">
        <f t="shared" si="0"/>
        <v>61</v>
      </c>
      <c r="B80" s="64" t="s">
        <v>759</v>
      </c>
      <c r="C80" s="65" t="s">
        <v>111</v>
      </c>
      <c r="D80" s="65" t="s">
        <v>355</v>
      </c>
      <c r="E80" s="65"/>
      <c r="F80" s="66">
        <v>78</v>
      </c>
    </row>
    <row r="81" spans="1:6" ht="22.5">
      <c r="A81" s="71">
        <f t="shared" si="0"/>
        <v>62</v>
      </c>
      <c r="B81" s="64" t="s">
        <v>764</v>
      </c>
      <c r="C81" s="65" t="s">
        <v>111</v>
      </c>
      <c r="D81" s="65" t="s">
        <v>356</v>
      </c>
      <c r="E81" s="65"/>
      <c r="F81" s="66">
        <v>78</v>
      </c>
    </row>
    <row r="82" spans="1:6" ht="11.25">
      <c r="A82" s="71">
        <f t="shared" si="0"/>
        <v>63</v>
      </c>
      <c r="B82" s="64" t="s">
        <v>762</v>
      </c>
      <c r="C82" s="65" t="s">
        <v>111</v>
      </c>
      <c r="D82" s="65" t="s">
        <v>356</v>
      </c>
      <c r="E82" s="65" t="s">
        <v>865</v>
      </c>
      <c r="F82" s="66">
        <v>78</v>
      </c>
    </row>
    <row r="83" spans="1:6" ht="11.25">
      <c r="A83" s="71">
        <f t="shared" si="0"/>
        <v>64</v>
      </c>
      <c r="B83" s="96" t="s">
        <v>868</v>
      </c>
      <c r="C83" s="97" t="s">
        <v>111</v>
      </c>
      <c r="D83" s="97" t="s">
        <v>356</v>
      </c>
      <c r="E83" s="97" t="s">
        <v>869</v>
      </c>
      <c r="F83" s="98">
        <v>78</v>
      </c>
    </row>
    <row r="84" spans="1:6" ht="22.5">
      <c r="A84" s="71">
        <f t="shared" si="0"/>
        <v>65</v>
      </c>
      <c r="B84" s="64" t="s">
        <v>760</v>
      </c>
      <c r="C84" s="65" t="s">
        <v>111</v>
      </c>
      <c r="D84" s="65" t="s">
        <v>159</v>
      </c>
      <c r="E84" s="65"/>
      <c r="F84" s="66">
        <v>19270.2</v>
      </c>
    </row>
    <row r="85" spans="1:6" ht="67.5">
      <c r="A85" s="71">
        <f t="shared" si="0"/>
        <v>66</v>
      </c>
      <c r="B85" s="68" t="s">
        <v>112</v>
      </c>
      <c r="C85" s="65" t="s">
        <v>111</v>
      </c>
      <c r="D85" s="65" t="s">
        <v>113</v>
      </c>
      <c r="E85" s="65"/>
      <c r="F85" s="66">
        <v>19270.2</v>
      </c>
    </row>
    <row r="86" spans="1:6" ht="11.25">
      <c r="A86" s="71">
        <f aca="true" t="shared" si="1" ref="A86:A149">A85+1</f>
        <v>67</v>
      </c>
      <c r="B86" s="64" t="s">
        <v>762</v>
      </c>
      <c r="C86" s="65" t="s">
        <v>111</v>
      </c>
      <c r="D86" s="65" t="s">
        <v>113</v>
      </c>
      <c r="E86" s="65" t="s">
        <v>865</v>
      </c>
      <c r="F86" s="66">
        <v>19270.2</v>
      </c>
    </row>
    <row r="87" spans="1:6" ht="11.25">
      <c r="A87" s="71">
        <f t="shared" si="1"/>
        <v>68</v>
      </c>
      <c r="B87" s="96" t="s">
        <v>868</v>
      </c>
      <c r="C87" s="97" t="s">
        <v>111</v>
      </c>
      <c r="D87" s="97" t="s">
        <v>113</v>
      </c>
      <c r="E87" s="97" t="s">
        <v>869</v>
      </c>
      <c r="F87" s="98">
        <v>19270.2</v>
      </c>
    </row>
    <row r="88" spans="1:6" ht="22.5">
      <c r="A88" s="71">
        <f t="shared" si="1"/>
        <v>69</v>
      </c>
      <c r="B88" s="64" t="s">
        <v>353</v>
      </c>
      <c r="C88" s="65" t="s">
        <v>111</v>
      </c>
      <c r="D88" s="65" t="s">
        <v>829</v>
      </c>
      <c r="E88" s="65"/>
      <c r="F88" s="66">
        <v>2592.9</v>
      </c>
    </row>
    <row r="89" spans="1:6" ht="11.25">
      <c r="A89" s="71">
        <f t="shared" si="1"/>
        <v>70</v>
      </c>
      <c r="B89" s="64" t="s">
        <v>830</v>
      </c>
      <c r="C89" s="65" t="s">
        <v>111</v>
      </c>
      <c r="D89" s="65" t="s">
        <v>831</v>
      </c>
      <c r="E89" s="65"/>
      <c r="F89" s="66">
        <v>2592.9</v>
      </c>
    </row>
    <row r="90" spans="1:6" ht="11.25">
      <c r="A90" s="71">
        <f t="shared" si="1"/>
        <v>71</v>
      </c>
      <c r="B90" s="64" t="s">
        <v>762</v>
      </c>
      <c r="C90" s="65" t="s">
        <v>111</v>
      </c>
      <c r="D90" s="65" t="s">
        <v>831</v>
      </c>
      <c r="E90" s="65" t="s">
        <v>865</v>
      </c>
      <c r="F90" s="66">
        <v>2592.9</v>
      </c>
    </row>
    <row r="91" spans="1:6" ht="11.25">
      <c r="A91" s="71">
        <f t="shared" si="1"/>
        <v>72</v>
      </c>
      <c r="B91" s="96" t="s">
        <v>868</v>
      </c>
      <c r="C91" s="97" t="s">
        <v>111</v>
      </c>
      <c r="D91" s="97" t="s">
        <v>831</v>
      </c>
      <c r="E91" s="97" t="s">
        <v>869</v>
      </c>
      <c r="F91" s="98">
        <v>2592.9</v>
      </c>
    </row>
    <row r="92" spans="1:6" ht="112.5">
      <c r="A92" s="71">
        <f t="shared" si="1"/>
        <v>73</v>
      </c>
      <c r="B92" s="68" t="s">
        <v>180</v>
      </c>
      <c r="C92" s="65" t="s">
        <v>181</v>
      </c>
      <c r="D92" s="65"/>
      <c r="E92" s="65"/>
      <c r="F92" s="66">
        <v>186850.7</v>
      </c>
    </row>
    <row r="93" spans="1:6" ht="45">
      <c r="A93" s="71">
        <f t="shared" si="1"/>
        <v>74</v>
      </c>
      <c r="B93" s="64" t="s">
        <v>591</v>
      </c>
      <c r="C93" s="65" t="s">
        <v>181</v>
      </c>
      <c r="D93" s="65" t="s">
        <v>592</v>
      </c>
      <c r="E93" s="65"/>
      <c r="F93" s="66">
        <v>16642</v>
      </c>
    </row>
    <row r="94" spans="1:6" ht="11.25">
      <c r="A94" s="71">
        <f t="shared" si="1"/>
        <v>75</v>
      </c>
      <c r="B94" s="64" t="s">
        <v>761</v>
      </c>
      <c r="C94" s="65" t="s">
        <v>181</v>
      </c>
      <c r="D94" s="65" t="s">
        <v>782</v>
      </c>
      <c r="E94" s="65"/>
      <c r="F94" s="66">
        <v>16642</v>
      </c>
    </row>
    <row r="95" spans="1:6" ht="11.25">
      <c r="A95" s="71">
        <f t="shared" si="1"/>
        <v>76</v>
      </c>
      <c r="B95" s="64" t="s">
        <v>762</v>
      </c>
      <c r="C95" s="65" t="s">
        <v>181</v>
      </c>
      <c r="D95" s="65" t="s">
        <v>782</v>
      </c>
      <c r="E95" s="65" t="s">
        <v>865</v>
      </c>
      <c r="F95" s="66">
        <v>16642</v>
      </c>
    </row>
    <row r="96" spans="1:6" ht="11.25">
      <c r="A96" s="71">
        <f t="shared" si="1"/>
        <v>77</v>
      </c>
      <c r="B96" s="96" t="s">
        <v>868</v>
      </c>
      <c r="C96" s="97" t="s">
        <v>181</v>
      </c>
      <c r="D96" s="97" t="s">
        <v>782</v>
      </c>
      <c r="E96" s="97" t="s">
        <v>869</v>
      </c>
      <c r="F96" s="98">
        <v>16642</v>
      </c>
    </row>
    <row r="97" spans="1:6" ht="22.5">
      <c r="A97" s="71">
        <f t="shared" si="1"/>
        <v>78</v>
      </c>
      <c r="B97" s="64" t="s">
        <v>759</v>
      </c>
      <c r="C97" s="65" t="s">
        <v>181</v>
      </c>
      <c r="D97" s="65" t="s">
        <v>355</v>
      </c>
      <c r="E97" s="65"/>
      <c r="F97" s="66">
        <v>970.4</v>
      </c>
    </row>
    <row r="98" spans="1:6" ht="22.5">
      <c r="A98" s="71">
        <f t="shared" si="1"/>
        <v>79</v>
      </c>
      <c r="B98" s="64" t="s">
        <v>764</v>
      </c>
      <c r="C98" s="65" t="s">
        <v>181</v>
      </c>
      <c r="D98" s="65" t="s">
        <v>356</v>
      </c>
      <c r="E98" s="65"/>
      <c r="F98" s="66">
        <v>970.4</v>
      </c>
    </row>
    <row r="99" spans="1:6" ht="11.25">
      <c r="A99" s="71">
        <f t="shared" si="1"/>
        <v>80</v>
      </c>
      <c r="B99" s="64" t="s">
        <v>762</v>
      </c>
      <c r="C99" s="65" t="s">
        <v>181</v>
      </c>
      <c r="D99" s="65" t="s">
        <v>356</v>
      </c>
      <c r="E99" s="65" t="s">
        <v>865</v>
      </c>
      <c r="F99" s="66">
        <v>970.4</v>
      </c>
    </row>
    <row r="100" spans="1:6" ht="11.25">
      <c r="A100" s="71">
        <f t="shared" si="1"/>
        <v>81</v>
      </c>
      <c r="B100" s="96" t="s">
        <v>868</v>
      </c>
      <c r="C100" s="97" t="s">
        <v>181</v>
      </c>
      <c r="D100" s="97" t="s">
        <v>356</v>
      </c>
      <c r="E100" s="97" t="s">
        <v>869</v>
      </c>
      <c r="F100" s="98">
        <v>970.4</v>
      </c>
    </row>
    <row r="101" spans="1:6" ht="22.5">
      <c r="A101" s="71">
        <f t="shared" si="1"/>
        <v>82</v>
      </c>
      <c r="B101" s="64" t="s">
        <v>353</v>
      </c>
      <c r="C101" s="65" t="s">
        <v>181</v>
      </c>
      <c r="D101" s="65" t="s">
        <v>829</v>
      </c>
      <c r="E101" s="65"/>
      <c r="F101" s="66">
        <v>169238.3</v>
      </c>
    </row>
    <row r="102" spans="1:6" ht="11.25">
      <c r="A102" s="71">
        <f t="shared" si="1"/>
        <v>83</v>
      </c>
      <c r="B102" s="64" t="s">
        <v>830</v>
      </c>
      <c r="C102" s="65" t="s">
        <v>181</v>
      </c>
      <c r="D102" s="65" t="s">
        <v>831</v>
      </c>
      <c r="E102" s="65"/>
      <c r="F102" s="66">
        <v>169238.3</v>
      </c>
    </row>
    <row r="103" spans="1:6" ht="11.25">
      <c r="A103" s="71">
        <f t="shared" si="1"/>
        <v>84</v>
      </c>
      <c r="B103" s="64" t="s">
        <v>762</v>
      </c>
      <c r="C103" s="65" t="s">
        <v>181</v>
      </c>
      <c r="D103" s="65" t="s">
        <v>831</v>
      </c>
      <c r="E103" s="65" t="s">
        <v>865</v>
      </c>
      <c r="F103" s="66">
        <v>169238.3</v>
      </c>
    </row>
    <row r="104" spans="1:6" ht="11.25">
      <c r="A104" s="71">
        <f t="shared" si="1"/>
        <v>85</v>
      </c>
      <c r="B104" s="96" t="s">
        <v>868</v>
      </c>
      <c r="C104" s="97" t="s">
        <v>181</v>
      </c>
      <c r="D104" s="97" t="s">
        <v>831</v>
      </c>
      <c r="E104" s="97" t="s">
        <v>869</v>
      </c>
      <c r="F104" s="98">
        <v>169238.3</v>
      </c>
    </row>
    <row r="105" spans="1:6" ht="56.25">
      <c r="A105" s="71">
        <f t="shared" si="1"/>
        <v>86</v>
      </c>
      <c r="B105" s="68" t="s">
        <v>226</v>
      </c>
      <c r="C105" s="65" t="s">
        <v>195</v>
      </c>
      <c r="D105" s="65"/>
      <c r="E105" s="65"/>
      <c r="F105" s="66">
        <v>18966.2</v>
      </c>
    </row>
    <row r="106" spans="1:6" ht="22.5">
      <c r="A106" s="71">
        <f t="shared" si="1"/>
        <v>87</v>
      </c>
      <c r="B106" s="64" t="s">
        <v>759</v>
      </c>
      <c r="C106" s="65" t="s">
        <v>195</v>
      </c>
      <c r="D106" s="65" t="s">
        <v>355</v>
      </c>
      <c r="E106" s="65"/>
      <c r="F106" s="66">
        <v>1069.8</v>
      </c>
    </row>
    <row r="107" spans="1:6" ht="22.5">
      <c r="A107" s="71">
        <f t="shared" si="1"/>
        <v>88</v>
      </c>
      <c r="B107" s="64" t="s">
        <v>764</v>
      </c>
      <c r="C107" s="65" t="s">
        <v>195</v>
      </c>
      <c r="D107" s="65" t="s">
        <v>356</v>
      </c>
      <c r="E107" s="65"/>
      <c r="F107" s="66">
        <v>1069.8</v>
      </c>
    </row>
    <row r="108" spans="1:6" ht="11.25">
      <c r="A108" s="71">
        <f t="shared" si="1"/>
        <v>89</v>
      </c>
      <c r="B108" s="64" t="s">
        <v>487</v>
      </c>
      <c r="C108" s="65" t="s">
        <v>195</v>
      </c>
      <c r="D108" s="65" t="s">
        <v>356</v>
      </c>
      <c r="E108" s="65" t="s">
        <v>277</v>
      </c>
      <c r="F108" s="66">
        <v>1069.8</v>
      </c>
    </row>
    <row r="109" spans="1:6" ht="11.25">
      <c r="A109" s="71">
        <f t="shared" si="1"/>
        <v>90</v>
      </c>
      <c r="B109" s="96" t="s">
        <v>282</v>
      </c>
      <c r="C109" s="97" t="s">
        <v>195</v>
      </c>
      <c r="D109" s="97" t="s">
        <v>356</v>
      </c>
      <c r="E109" s="97" t="s">
        <v>283</v>
      </c>
      <c r="F109" s="98">
        <v>1069.8</v>
      </c>
    </row>
    <row r="110" spans="1:6" ht="11.25">
      <c r="A110" s="71">
        <f t="shared" si="1"/>
        <v>91</v>
      </c>
      <c r="B110" s="64" t="s">
        <v>229</v>
      </c>
      <c r="C110" s="65" t="s">
        <v>195</v>
      </c>
      <c r="D110" s="65" t="s">
        <v>230</v>
      </c>
      <c r="E110" s="65"/>
      <c r="F110" s="66">
        <v>127.1</v>
      </c>
    </row>
    <row r="111" spans="1:6" ht="22.5">
      <c r="A111" s="71">
        <f t="shared" si="1"/>
        <v>92</v>
      </c>
      <c r="B111" s="64" t="s">
        <v>231</v>
      </c>
      <c r="C111" s="65" t="s">
        <v>195</v>
      </c>
      <c r="D111" s="65" t="s">
        <v>232</v>
      </c>
      <c r="E111" s="65"/>
      <c r="F111" s="66">
        <v>127.1</v>
      </c>
    </row>
    <row r="112" spans="1:6" ht="11.25">
      <c r="A112" s="71">
        <f t="shared" si="1"/>
        <v>93</v>
      </c>
      <c r="B112" s="64" t="s">
        <v>487</v>
      </c>
      <c r="C112" s="65" t="s">
        <v>195</v>
      </c>
      <c r="D112" s="65" t="s">
        <v>232</v>
      </c>
      <c r="E112" s="65" t="s">
        <v>277</v>
      </c>
      <c r="F112" s="66">
        <v>127.1</v>
      </c>
    </row>
    <row r="113" spans="1:6" ht="11.25">
      <c r="A113" s="71">
        <f t="shared" si="1"/>
        <v>94</v>
      </c>
      <c r="B113" s="96" t="s">
        <v>282</v>
      </c>
      <c r="C113" s="97" t="s">
        <v>195</v>
      </c>
      <c r="D113" s="97" t="s">
        <v>232</v>
      </c>
      <c r="E113" s="97" t="s">
        <v>283</v>
      </c>
      <c r="F113" s="98">
        <v>127.1</v>
      </c>
    </row>
    <row r="114" spans="1:6" ht="22.5">
      <c r="A114" s="71">
        <f t="shared" si="1"/>
        <v>95</v>
      </c>
      <c r="B114" s="64" t="s">
        <v>353</v>
      </c>
      <c r="C114" s="65" t="s">
        <v>195</v>
      </c>
      <c r="D114" s="65" t="s">
        <v>829</v>
      </c>
      <c r="E114" s="65"/>
      <c r="F114" s="66">
        <v>17769.3</v>
      </c>
    </row>
    <row r="115" spans="1:6" ht="11.25">
      <c r="A115" s="71">
        <f t="shared" si="1"/>
        <v>96</v>
      </c>
      <c r="B115" s="64" t="s">
        <v>830</v>
      </c>
      <c r="C115" s="65" t="s">
        <v>195</v>
      </c>
      <c r="D115" s="65" t="s">
        <v>831</v>
      </c>
      <c r="E115" s="65"/>
      <c r="F115" s="66">
        <v>17769.3</v>
      </c>
    </row>
    <row r="116" spans="1:6" ht="11.25">
      <c r="A116" s="71">
        <f t="shared" si="1"/>
        <v>97</v>
      </c>
      <c r="B116" s="64" t="s">
        <v>487</v>
      </c>
      <c r="C116" s="65" t="s">
        <v>195</v>
      </c>
      <c r="D116" s="65" t="s">
        <v>831</v>
      </c>
      <c r="E116" s="65" t="s">
        <v>277</v>
      </c>
      <c r="F116" s="66">
        <v>17769.3</v>
      </c>
    </row>
    <row r="117" spans="1:6" ht="11.25">
      <c r="A117" s="71">
        <f t="shared" si="1"/>
        <v>98</v>
      </c>
      <c r="B117" s="96" t="s">
        <v>282</v>
      </c>
      <c r="C117" s="97" t="s">
        <v>195</v>
      </c>
      <c r="D117" s="97" t="s">
        <v>831</v>
      </c>
      <c r="E117" s="97" t="s">
        <v>283</v>
      </c>
      <c r="F117" s="98">
        <v>17769.3</v>
      </c>
    </row>
    <row r="118" spans="1:6" ht="123.75">
      <c r="A118" s="71">
        <f t="shared" si="1"/>
        <v>99</v>
      </c>
      <c r="B118" s="68" t="s">
        <v>169</v>
      </c>
      <c r="C118" s="65" t="s">
        <v>170</v>
      </c>
      <c r="D118" s="65"/>
      <c r="E118" s="65"/>
      <c r="F118" s="66">
        <v>43805.5</v>
      </c>
    </row>
    <row r="119" spans="1:6" ht="45">
      <c r="A119" s="71">
        <f t="shared" si="1"/>
        <v>100</v>
      </c>
      <c r="B119" s="64" t="s">
        <v>591</v>
      </c>
      <c r="C119" s="65" t="s">
        <v>170</v>
      </c>
      <c r="D119" s="65" t="s">
        <v>592</v>
      </c>
      <c r="E119" s="65"/>
      <c r="F119" s="66">
        <v>19730.3</v>
      </c>
    </row>
    <row r="120" spans="1:6" ht="11.25">
      <c r="A120" s="71">
        <f t="shared" si="1"/>
        <v>101</v>
      </c>
      <c r="B120" s="64" t="s">
        <v>761</v>
      </c>
      <c r="C120" s="65" t="s">
        <v>170</v>
      </c>
      <c r="D120" s="65" t="s">
        <v>782</v>
      </c>
      <c r="E120" s="65"/>
      <c r="F120" s="66">
        <v>19730.3</v>
      </c>
    </row>
    <row r="121" spans="1:6" ht="11.25">
      <c r="A121" s="71">
        <f t="shared" si="1"/>
        <v>102</v>
      </c>
      <c r="B121" s="64" t="s">
        <v>762</v>
      </c>
      <c r="C121" s="65" t="s">
        <v>170</v>
      </c>
      <c r="D121" s="65" t="s">
        <v>782</v>
      </c>
      <c r="E121" s="65" t="s">
        <v>865</v>
      </c>
      <c r="F121" s="66">
        <v>19730.3</v>
      </c>
    </row>
    <row r="122" spans="1:6" ht="11.25">
      <c r="A122" s="71">
        <f t="shared" si="1"/>
        <v>103</v>
      </c>
      <c r="B122" s="96" t="s">
        <v>866</v>
      </c>
      <c r="C122" s="97" t="s">
        <v>170</v>
      </c>
      <c r="D122" s="97" t="s">
        <v>782</v>
      </c>
      <c r="E122" s="97" t="s">
        <v>867</v>
      </c>
      <c r="F122" s="98">
        <v>19730.3</v>
      </c>
    </row>
    <row r="123" spans="1:6" ht="22.5">
      <c r="A123" s="71">
        <f t="shared" si="1"/>
        <v>104</v>
      </c>
      <c r="B123" s="64" t="s">
        <v>759</v>
      </c>
      <c r="C123" s="65" t="s">
        <v>170</v>
      </c>
      <c r="D123" s="65" t="s">
        <v>355</v>
      </c>
      <c r="E123" s="65"/>
      <c r="F123" s="66">
        <v>601.3</v>
      </c>
    </row>
    <row r="124" spans="1:6" ht="22.5">
      <c r="A124" s="71">
        <f t="shared" si="1"/>
        <v>105</v>
      </c>
      <c r="B124" s="64" t="s">
        <v>764</v>
      </c>
      <c r="C124" s="65" t="s">
        <v>170</v>
      </c>
      <c r="D124" s="65" t="s">
        <v>356</v>
      </c>
      <c r="E124" s="65"/>
      <c r="F124" s="66">
        <v>601.3</v>
      </c>
    </row>
    <row r="125" spans="1:6" ht="11.25">
      <c r="A125" s="71">
        <f t="shared" si="1"/>
        <v>106</v>
      </c>
      <c r="B125" s="64" t="s">
        <v>762</v>
      </c>
      <c r="C125" s="65" t="s">
        <v>170</v>
      </c>
      <c r="D125" s="65" t="s">
        <v>356</v>
      </c>
      <c r="E125" s="65" t="s">
        <v>865</v>
      </c>
      <c r="F125" s="66">
        <v>601.3</v>
      </c>
    </row>
    <row r="126" spans="1:6" ht="11.25">
      <c r="A126" s="71">
        <f t="shared" si="1"/>
        <v>107</v>
      </c>
      <c r="B126" s="96" t="s">
        <v>866</v>
      </c>
      <c r="C126" s="97" t="s">
        <v>170</v>
      </c>
      <c r="D126" s="97" t="s">
        <v>356</v>
      </c>
      <c r="E126" s="97" t="s">
        <v>867</v>
      </c>
      <c r="F126" s="98">
        <v>601.3</v>
      </c>
    </row>
    <row r="127" spans="1:6" ht="22.5">
      <c r="A127" s="71">
        <f t="shared" si="1"/>
        <v>108</v>
      </c>
      <c r="B127" s="64" t="s">
        <v>353</v>
      </c>
      <c r="C127" s="65" t="s">
        <v>170</v>
      </c>
      <c r="D127" s="65" t="s">
        <v>829</v>
      </c>
      <c r="E127" s="65"/>
      <c r="F127" s="66">
        <v>23473.9</v>
      </c>
    </row>
    <row r="128" spans="1:6" ht="11.25">
      <c r="A128" s="71">
        <f t="shared" si="1"/>
        <v>109</v>
      </c>
      <c r="B128" s="64" t="s">
        <v>830</v>
      </c>
      <c r="C128" s="65" t="s">
        <v>170</v>
      </c>
      <c r="D128" s="65" t="s">
        <v>831</v>
      </c>
      <c r="E128" s="65"/>
      <c r="F128" s="66">
        <v>23473.9</v>
      </c>
    </row>
    <row r="129" spans="1:6" ht="11.25">
      <c r="A129" s="71">
        <f t="shared" si="1"/>
        <v>110</v>
      </c>
      <c r="B129" s="64" t="s">
        <v>762</v>
      </c>
      <c r="C129" s="65" t="s">
        <v>170</v>
      </c>
      <c r="D129" s="65" t="s">
        <v>831</v>
      </c>
      <c r="E129" s="65" t="s">
        <v>865</v>
      </c>
      <c r="F129" s="66">
        <v>23473.9</v>
      </c>
    </row>
    <row r="130" spans="1:6" ht="11.25">
      <c r="A130" s="71">
        <f t="shared" si="1"/>
        <v>111</v>
      </c>
      <c r="B130" s="96" t="s">
        <v>866</v>
      </c>
      <c r="C130" s="97" t="s">
        <v>170</v>
      </c>
      <c r="D130" s="97" t="s">
        <v>831</v>
      </c>
      <c r="E130" s="97" t="s">
        <v>867</v>
      </c>
      <c r="F130" s="98">
        <v>23473.9</v>
      </c>
    </row>
    <row r="131" spans="1:7" ht="45">
      <c r="A131" s="71">
        <f t="shared" si="1"/>
        <v>112</v>
      </c>
      <c r="B131" s="64" t="s">
        <v>228</v>
      </c>
      <c r="C131" s="65" t="s">
        <v>171</v>
      </c>
      <c r="D131" s="65"/>
      <c r="E131" s="65"/>
      <c r="F131" s="66">
        <f>32850.9-140.8</f>
        <v>32710.100000000002</v>
      </c>
      <c r="G131" s="160"/>
    </row>
    <row r="132" spans="1:6" ht="45">
      <c r="A132" s="71">
        <f t="shared" si="1"/>
        <v>113</v>
      </c>
      <c r="B132" s="64" t="s">
        <v>591</v>
      </c>
      <c r="C132" s="65" t="s">
        <v>171</v>
      </c>
      <c r="D132" s="65" t="s">
        <v>592</v>
      </c>
      <c r="E132" s="65"/>
      <c r="F132" s="66">
        <v>13231.4</v>
      </c>
    </row>
    <row r="133" spans="1:6" ht="11.25">
      <c r="A133" s="71">
        <f t="shared" si="1"/>
        <v>114</v>
      </c>
      <c r="B133" s="64" t="s">
        <v>761</v>
      </c>
      <c r="C133" s="65" t="s">
        <v>171</v>
      </c>
      <c r="D133" s="65" t="s">
        <v>782</v>
      </c>
      <c r="E133" s="65"/>
      <c r="F133" s="66">
        <v>13231.4</v>
      </c>
    </row>
    <row r="134" spans="1:6" ht="11.25">
      <c r="A134" s="71">
        <f t="shared" si="1"/>
        <v>115</v>
      </c>
      <c r="B134" s="64" t="s">
        <v>762</v>
      </c>
      <c r="C134" s="65" t="s">
        <v>171</v>
      </c>
      <c r="D134" s="65" t="s">
        <v>782</v>
      </c>
      <c r="E134" s="65" t="s">
        <v>865</v>
      </c>
      <c r="F134" s="66">
        <v>13231.4</v>
      </c>
    </row>
    <row r="135" spans="1:6" ht="11.25">
      <c r="A135" s="71">
        <f t="shared" si="1"/>
        <v>116</v>
      </c>
      <c r="B135" s="96" t="s">
        <v>866</v>
      </c>
      <c r="C135" s="97" t="s">
        <v>171</v>
      </c>
      <c r="D135" s="97" t="s">
        <v>782</v>
      </c>
      <c r="E135" s="97" t="s">
        <v>867</v>
      </c>
      <c r="F135" s="66">
        <v>13231.4</v>
      </c>
    </row>
    <row r="136" spans="1:6" ht="22.5">
      <c r="A136" s="71">
        <f t="shared" si="1"/>
        <v>117</v>
      </c>
      <c r="B136" s="64" t="s">
        <v>759</v>
      </c>
      <c r="C136" s="65" t="s">
        <v>171</v>
      </c>
      <c r="D136" s="65" t="s">
        <v>355</v>
      </c>
      <c r="E136" s="65"/>
      <c r="F136" s="66">
        <f>19448-140.8</f>
        <v>19307.2</v>
      </c>
    </row>
    <row r="137" spans="1:6" ht="22.5">
      <c r="A137" s="71">
        <f t="shared" si="1"/>
        <v>118</v>
      </c>
      <c r="B137" s="64" t="s">
        <v>764</v>
      </c>
      <c r="C137" s="65" t="s">
        <v>171</v>
      </c>
      <c r="D137" s="65" t="s">
        <v>356</v>
      </c>
      <c r="E137" s="65"/>
      <c r="F137" s="66">
        <f>19448-140.8</f>
        <v>19307.2</v>
      </c>
    </row>
    <row r="138" spans="1:6" ht="11.25">
      <c r="A138" s="71">
        <f t="shared" si="1"/>
        <v>119</v>
      </c>
      <c r="B138" s="64" t="s">
        <v>762</v>
      </c>
      <c r="C138" s="65" t="s">
        <v>171</v>
      </c>
      <c r="D138" s="65" t="s">
        <v>356</v>
      </c>
      <c r="E138" s="65" t="s">
        <v>865</v>
      </c>
      <c r="F138" s="66">
        <f>19448-140.8</f>
        <v>19307.2</v>
      </c>
    </row>
    <row r="139" spans="1:6" ht="11.25">
      <c r="A139" s="71">
        <f t="shared" si="1"/>
        <v>120</v>
      </c>
      <c r="B139" s="96" t="s">
        <v>866</v>
      </c>
      <c r="C139" s="97" t="s">
        <v>171</v>
      </c>
      <c r="D139" s="97" t="s">
        <v>356</v>
      </c>
      <c r="E139" s="97" t="s">
        <v>867</v>
      </c>
      <c r="F139" s="66">
        <f>19448-140.8</f>
        <v>19307.2</v>
      </c>
    </row>
    <row r="140" spans="1:6" ht="11.25">
      <c r="A140" s="71">
        <f t="shared" si="1"/>
        <v>121</v>
      </c>
      <c r="B140" s="64" t="s">
        <v>409</v>
      </c>
      <c r="C140" s="65" t="s">
        <v>171</v>
      </c>
      <c r="D140" s="65" t="s">
        <v>410</v>
      </c>
      <c r="E140" s="65"/>
      <c r="F140" s="66">
        <v>171.5</v>
      </c>
    </row>
    <row r="141" spans="1:6" ht="11.25">
      <c r="A141" s="71">
        <f t="shared" si="1"/>
        <v>122</v>
      </c>
      <c r="B141" s="64" t="s">
        <v>384</v>
      </c>
      <c r="C141" s="65" t="s">
        <v>171</v>
      </c>
      <c r="D141" s="65" t="s">
        <v>385</v>
      </c>
      <c r="E141" s="65"/>
      <c r="F141" s="66">
        <v>156.7</v>
      </c>
    </row>
    <row r="142" spans="1:6" ht="11.25">
      <c r="A142" s="71">
        <f t="shared" si="1"/>
        <v>123</v>
      </c>
      <c r="B142" s="64" t="s">
        <v>762</v>
      </c>
      <c r="C142" s="65" t="s">
        <v>171</v>
      </c>
      <c r="D142" s="65" t="s">
        <v>385</v>
      </c>
      <c r="E142" s="65" t="s">
        <v>865</v>
      </c>
      <c r="F142" s="66">
        <v>156.7</v>
      </c>
    </row>
    <row r="143" spans="1:6" ht="11.25">
      <c r="A143" s="71">
        <f t="shared" si="1"/>
        <v>124</v>
      </c>
      <c r="B143" s="96" t="s">
        <v>866</v>
      </c>
      <c r="C143" s="97" t="s">
        <v>171</v>
      </c>
      <c r="D143" s="97" t="s">
        <v>385</v>
      </c>
      <c r="E143" s="97" t="s">
        <v>867</v>
      </c>
      <c r="F143" s="98">
        <v>156.7</v>
      </c>
    </row>
    <row r="144" spans="1:6" ht="11.25">
      <c r="A144" s="71">
        <f t="shared" si="1"/>
        <v>125</v>
      </c>
      <c r="B144" s="64" t="s">
        <v>411</v>
      </c>
      <c r="C144" s="65" t="s">
        <v>171</v>
      </c>
      <c r="D144" s="65" t="s">
        <v>412</v>
      </c>
      <c r="E144" s="65"/>
      <c r="F144" s="66">
        <v>14.8</v>
      </c>
    </row>
    <row r="145" spans="1:6" ht="11.25">
      <c r="A145" s="71">
        <f t="shared" si="1"/>
        <v>126</v>
      </c>
      <c r="B145" s="64" t="s">
        <v>762</v>
      </c>
      <c r="C145" s="65" t="s">
        <v>171</v>
      </c>
      <c r="D145" s="65" t="s">
        <v>412</v>
      </c>
      <c r="E145" s="65" t="s">
        <v>865</v>
      </c>
      <c r="F145" s="66">
        <v>14.8</v>
      </c>
    </row>
    <row r="146" spans="1:6" ht="11.25">
      <c r="A146" s="71">
        <f t="shared" si="1"/>
        <v>127</v>
      </c>
      <c r="B146" s="96" t="s">
        <v>866</v>
      </c>
      <c r="C146" s="97" t="s">
        <v>171</v>
      </c>
      <c r="D146" s="97" t="s">
        <v>412</v>
      </c>
      <c r="E146" s="97" t="s">
        <v>867</v>
      </c>
      <c r="F146" s="98">
        <v>14.8</v>
      </c>
    </row>
    <row r="147" spans="1:7" ht="45">
      <c r="A147" s="71">
        <f t="shared" si="1"/>
        <v>128</v>
      </c>
      <c r="B147" s="64" t="s">
        <v>756</v>
      </c>
      <c r="C147" s="65" t="s">
        <v>182</v>
      </c>
      <c r="D147" s="65"/>
      <c r="E147" s="65"/>
      <c r="F147" s="66">
        <f>8310.1+140.8</f>
        <v>8450.9</v>
      </c>
      <c r="G147" s="160"/>
    </row>
    <row r="148" spans="1:6" ht="45">
      <c r="A148" s="71">
        <f t="shared" si="1"/>
        <v>129</v>
      </c>
      <c r="B148" s="64" t="s">
        <v>591</v>
      </c>
      <c r="C148" s="65" t="s">
        <v>182</v>
      </c>
      <c r="D148" s="65" t="s">
        <v>592</v>
      </c>
      <c r="E148" s="65"/>
      <c r="F148" s="66">
        <v>3994.9</v>
      </c>
    </row>
    <row r="149" spans="1:6" ht="11.25">
      <c r="A149" s="71">
        <f t="shared" si="1"/>
        <v>130</v>
      </c>
      <c r="B149" s="64" t="s">
        <v>761</v>
      </c>
      <c r="C149" s="65" t="s">
        <v>182</v>
      </c>
      <c r="D149" s="65" t="s">
        <v>782</v>
      </c>
      <c r="E149" s="65"/>
      <c r="F149" s="66">
        <v>3994.9</v>
      </c>
    </row>
    <row r="150" spans="1:6" ht="11.25">
      <c r="A150" s="71">
        <f aca="true" t="shared" si="2" ref="A150:A213">A149+1</f>
        <v>131</v>
      </c>
      <c r="B150" s="64" t="s">
        <v>762</v>
      </c>
      <c r="C150" s="65" t="s">
        <v>182</v>
      </c>
      <c r="D150" s="65" t="s">
        <v>782</v>
      </c>
      <c r="E150" s="65" t="s">
        <v>865</v>
      </c>
      <c r="F150" s="66">
        <v>3994.9</v>
      </c>
    </row>
    <row r="151" spans="1:6" ht="11.25">
      <c r="A151" s="71">
        <f t="shared" si="2"/>
        <v>132</v>
      </c>
      <c r="B151" s="96" t="s">
        <v>868</v>
      </c>
      <c r="C151" s="97" t="s">
        <v>182</v>
      </c>
      <c r="D151" s="97" t="s">
        <v>782</v>
      </c>
      <c r="E151" s="97" t="s">
        <v>869</v>
      </c>
      <c r="F151" s="66">
        <v>3994.9</v>
      </c>
    </row>
    <row r="152" spans="1:6" ht="22.5">
      <c r="A152" s="71">
        <f t="shared" si="2"/>
        <v>133</v>
      </c>
      <c r="B152" s="64" t="s">
        <v>759</v>
      </c>
      <c r="C152" s="65" t="s">
        <v>182</v>
      </c>
      <c r="D152" s="65" t="s">
        <v>355</v>
      </c>
      <c r="E152" s="65"/>
      <c r="F152" s="66">
        <f>4311.8+140.8</f>
        <v>4452.6</v>
      </c>
    </row>
    <row r="153" spans="1:6" ht="22.5">
      <c r="A153" s="71">
        <f t="shared" si="2"/>
        <v>134</v>
      </c>
      <c r="B153" s="64" t="s">
        <v>764</v>
      </c>
      <c r="C153" s="65" t="s">
        <v>182</v>
      </c>
      <c r="D153" s="65" t="s">
        <v>356</v>
      </c>
      <c r="E153" s="65"/>
      <c r="F153" s="66">
        <f>4311.8+140.8</f>
        <v>4452.6</v>
      </c>
    </row>
    <row r="154" spans="1:6" ht="11.25">
      <c r="A154" s="71">
        <f t="shared" si="2"/>
        <v>135</v>
      </c>
      <c r="B154" s="64" t="s">
        <v>762</v>
      </c>
      <c r="C154" s="65" t="s">
        <v>182</v>
      </c>
      <c r="D154" s="65" t="s">
        <v>356</v>
      </c>
      <c r="E154" s="65" t="s">
        <v>865</v>
      </c>
      <c r="F154" s="66">
        <f>4311.8+140.8</f>
        <v>4452.6</v>
      </c>
    </row>
    <row r="155" spans="1:6" ht="11.25">
      <c r="A155" s="71">
        <f t="shared" si="2"/>
        <v>136</v>
      </c>
      <c r="B155" s="96" t="s">
        <v>868</v>
      </c>
      <c r="C155" s="97" t="s">
        <v>182</v>
      </c>
      <c r="D155" s="97" t="s">
        <v>356</v>
      </c>
      <c r="E155" s="97" t="s">
        <v>869</v>
      </c>
      <c r="F155" s="66">
        <f>4311.8+140.8</f>
        <v>4452.6</v>
      </c>
    </row>
    <row r="156" spans="1:6" ht="11.25">
      <c r="A156" s="71">
        <f t="shared" si="2"/>
        <v>137</v>
      </c>
      <c r="B156" s="64" t="s">
        <v>409</v>
      </c>
      <c r="C156" s="65" t="s">
        <v>182</v>
      </c>
      <c r="D156" s="65" t="s">
        <v>410</v>
      </c>
      <c r="E156" s="65"/>
      <c r="F156" s="66">
        <v>3.4</v>
      </c>
    </row>
    <row r="157" spans="1:6" ht="11.25">
      <c r="A157" s="71">
        <f t="shared" si="2"/>
        <v>138</v>
      </c>
      <c r="B157" s="64" t="s">
        <v>384</v>
      </c>
      <c r="C157" s="65" t="s">
        <v>182</v>
      </c>
      <c r="D157" s="65" t="s">
        <v>385</v>
      </c>
      <c r="E157" s="65"/>
      <c r="F157" s="66">
        <v>0.1</v>
      </c>
    </row>
    <row r="158" spans="1:6" ht="11.25">
      <c r="A158" s="71">
        <f t="shared" si="2"/>
        <v>139</v>
      </c>
      <c r="B158" s="64" t="s">
        <v>762</v>
      </c>
      <c r="C158" s="65" t="s">
        <v>182</v>
      </c>
      <c r="D158" s="65" t="s">
        <v>385</v>
      </c>
      <c r="E158" s="65" t="s">
        <v>865</v>
      </c>
      <c r="F158" s="66">
        <v>0.1</v>
      </c>
    </row>
    <row r="159" spans="1:6" ht="11.25">
      <c r="A159" s="71">
        <f t="shared" si="2"/>
        <v>140</v>
      </c>
      <c r="B159" s="96" t="s">
        <v>868</v>
      </c>
      <c r="C159" s="97" t="s">
        <v>182</v>
      </c>
      <c r="D159" s="97" t="s">
        <v>385</v>
      </c>
      <c r="E159" s="97" t="s">
        <v>869</v>
      </c>
      <c r="F159" s="98">
        <v>0.1</v>
      </c>
    </row>
    <row r="160" spans="1:6" ht="11.25">
      <c r="A160" s="71">
        <f t="shared" si="2"/>
        <v>141</v>
      </c>
      <c r="B160" s="64" t="s">
        <v>411</v>
      </c>
      <c r="C160" s="65" t="s">
        <v>182</v>
      </c>
      <c r="D160" s="65" t="s">
        <v>412</v>
      </c>
      <c r="E160" s="65"/>
      <c r="F160" s="66">
        <v>3.3</v>
      </c>
    </row>
    <row r="161" spans="1:6" ht="11.25">
      <c r="A161" s="71">
        <f t="shared" si="2"/>
        <v>142</v>
      </c>
      <c r="B161" s="64" t="s">
        <v>762</v>
      </c>
      <c r="C161" s="65" t="s">
        <v>182</v>
      </c>
      <c r="D161" s="65" t="s">
        <v>412</v>
      </c>
      <c r="E161" s="65" t="s">
        <v>865</v>
      </c>
      <c r="F161" s="66">
        <v>3.3</v>
      </c>
    </row>
    <row r="162" spans="1:6" ht="11.25">
      <c r="A162" s="71">
        <f t="shared" si="2"/>
        <v>143</v>
      </c>
      <c r="B162" s="96" t="s">
        <v>868</v>
      </c>
      <c r="C162" s="97" t="s">
        <v>182</v>
      </c>
      <c r="D162" s="97" t="s">
        <v>412</v>
      </c>
      <c r="E162" s="97" t="s">
        <v>869</v>
      </c>
      <c r="F162" s="98">
        <v>3.3</v>
      </c>
    </row>
    <row r="163" spans="1:6" ht="45">
      <c r="A163" s="71">
        <f t="shared" si="2"/>
        <v>144</v>
      </c>
      <c r="B163" s="64" t="s">
        <v>757</v>
      </c>
      <c r="C163" s="65" t="s">
        <v>183</v>
      </c>
      <c r="D163" s="65"/>
      <c r="E163" s="65"/>
      <c r="F163" s="66">
        <v>27519.8</v>
      </c>
    </row>
    <row r="164" spans="1:6" ht="45">
      <c r="A164" s="71">
        <f t="shared" si="2"/>
        <v>145</v>
      </c>
      <c r="B164" s="64" t="s">
        <v>591</v>
      </c>
      <c r="C164" s="65" t="s">
        <v>183</v>
      </c>
      <c r="D164" s="65" t="s">
        <v>592</v>
      </c>
      <c r="E164" s="65"/>
      <c r="F164" s="66">
        <v>25134</v>
      </c>
    </row>
    <row r="165" spans="1:6" ht="11.25">
      <c r="A165" s="71">
        <f t="shared" si="2"/>
        <v>146</v>
      </c>
      <c r="B165" s="64" t="s">
        <v>761</v>
      </c>
      <c r="C165" s="65" t="s">
        <v>183</v>
      </c>
      <c r="D165" s="65" t="s">
        <v>782</v>
      </c>
      <c r="E165" s="65"/>
      <c r="F165" s="66">
        <v>25134</v>
      </c>
    </row>
    <row r="166" spans="1:6" ht="11.25">
      <c r="A166" s="71">
        <f t="shared" si="2"/>
        <v>147</v>
      </c>
      <c r="B166" s="64" t="s">
        <v>762</v>
      </c>
      <c r="C166" s="65" t="s">
        <v>183</v>
      </c>
      <c r="D166" s="65" t="s">
        <v>782</v>
      </c>
      <c r="E166" s="65" t="s">
        <v>865</v>
      </c>
      <c r="F166" s="66">
        <v>25134</v>
      </c>
    </row>
    <row r="167" spans="1:6" ht="11.25">
      <c r="A167" s="71">
        <f t="shared" si="2"/>
        <v>148</v>
      </c>
      <c r="B167" s="96" t="s">
        <v>868</v>
      </c>
      <c r="C167" s="97" t="s">
        <v>183</v>
      </c>
      <c r="D167" s="97" t="s">
        <v>782</v>
      </c>
      <c r="E167" s="97" t="s">
        <v>869</v>
      </c>
      <c r="F167" s="98">
        <v>25134</v>
      </c>
    </row>
    <row r="168" spans="1:6" ht="22.5">
      <c r="A168" s="71">
        <f t="shared" si="2"/>
        <v>149</v>
      </c>
      <c r="B168" s="64" t="s">
        <v>759</v>
      </c>
      <c r="C168" s="65" t="s">
        <v>183</v>
      </c>
      <c r="D168" s="65" t="s">
        <v>355</v>
      </c>
      <c r="E168" s="65"/>
      <c r="F168" s="66">
        <v>2257.1</v>
      </c>
    </row>
    <row r="169" spans="1:6" ht="22.5">
      <c r="A169" s="71">
        <f t="shared" si="2"/>
        <v>150</v>
      </c>
      <c r="B169" s="64" t="s">
        <v>764</v>
      </c>
      <c r="C169" s="65" t="s">
        <v>183</v>
      </c>
      <c r="D169" s="65" t="s">
        <v>356</v>
      </c>
      <c r="E169" s="65"/>
      <c r="F169" s="66">
        <v>2257.1</v>
      </c>
    </row>
    <row r="170" spans="1:6" ht="11.25">
      <c r="A170" s="71">
        <f t="shared" si="2"/>
        <v>151</v>
      </c>
      <c r="B170" s="64" t="s">
        <v>762</v>
      </c>
      <c r="C170" s="65" t="s">
        <v>183</v>
      </c>
      <c r="D170" s="65" t="s">
        <v>356</v>
      </c>
      <c r="E170" s="65" t="s">
        <v>865</v>
      </c>
      <c r="F170" s="66">
        <v>2257.1</v>
      </c>
    </row>
    <row r="171" spans="1:6" ht="11.25">
      <c r="A171" s="71">
        <f t="shared" si="2"/>
        <v>152</v>
      </c>
      <c r="B171" s="96" t="s">
        <v>868</v>
      </c>
      <c r="C171" s="97" t="s">
        <v>183</v>
      </c>
      <c r="D171" s="97" t="s">
        <v>356</v>
      </c>
      <c r="E171" s="97" t="s">
        <v>869</v>
      </c>
      <c r="F171" s="98">
        <v>2257.1</v>
      </c>
    </row>
    <row r="172" spans="1:6" ht="11.25">
      <c r="A172" s="71">
        <f t="shared" si="2"/>
        <v>153</v>
      </c>
      <c r="B172" s="64" t="s">
        <v>229</v>
      </c>
      <c r="C172" s="65" t="s">
        <v>183</v>
      </c>
      <c r="D172" s="65" t="s">
        <v>230</v>
      </c>
      <c r="E172" s="65"/>
      <c r="F172" s="66">
        <v>17</v>
      </c>
    </row>
    <row r="173" spans="1:6" ht="11.25">
      <c r="A173" s="71">
        <f t="shared" si="2"/>
        <v>154</v>
      </c>
      <c r="B173" s="64" t="s">
        <v>736</v>
      </c>
      <c r="C173" s="65" t="s">
        <v>183</v>
      </c>
      <c r="D173" s="65" t="s">
        <v>737</v>
      </c>
      <c r="E173" s="65"/>
      <c r="F173" s="66">
        <v>17</v>
      </c>
    </row>
    <row r="174" spans="1:6" ht="11.25">
      <c r="A174" s="71">
        <f t="shared" si="2"/>
        <v>155</v>
      </c>
      <c r="B174" s="64" t="s">
        <v>762</v>
      </c>
      <c r="C174" s="65" t="s">
        <v>183</v>
      </c>
      <c r="D174" s="65" t="s">
        <v>737</v>
      </c>
      <c r="E174" s="65" t="s">
        <v>865</v>
      </c>
      <c r="F174" s="66">
        <v>17</v>
      </c>
    </row>
    <row r="175" spans="1:6" ht="11.25">
      <c r="A175" s="71">
        <f t="shared" si="2"/>
        <v>156</v>
      </c>
      <c r="B175" s="96" t="s">
        <v>868</v>
      </c>
      <c r="C175" s="97" t="s">
        <v>183</v>
      </c>
      <c r="D175" s="97" t="s">
        <v>737</v>
      </c>
      <c r="E175" s="97" t="s">
        <v>869</v>
      </c>
      <c r="F175" s="98">
        <v>17</v>
      </c>
    </row>
    <row r="176" spans="1:6" ht="11.25">
      <c r="A176" s="71">
        <f t="shared" si="2"/>
        <v>157</v>
      </c>
      <c r="B176" s="64" t="s">
        <v>409</v>
      </c>
      <c r="C176" s="65" t="s">
        <v>183</v>
      </c>
      <c r="D176" s="65" t="s">
        <v>410</v>
      </c>
      <c r="E176" s="65"/>
      <c r="F176" s="66">
        <v>111.6</v>
      </c>
    </row>
    <row r="177" spans="1:6" ht="11.25">
      <c r="A177" s="71">
        <f t="shared" si="2"/>
        <v>158</v>
      </c>
      <c r="B177" s="64" t="s">
        <v>384</v>
      </c>
      <c r="C177" s="65" t="s">
        <v>183</v>
      </c>
      <c r="D177" s="65" t="s">
        <v>385</v>
      </c>
      <c r="E177" s="65"/>
      <c r="F177" s="66">
        <v>100</v>
      </c>
    </row>
    <row r="178" spans="1:6" ht="11.25">
      <c r="A178" s="71">
        <f t="shared" si="2"/>
        <v>159</v>
      </c>
      <c r="B178" s="64" t="s">
        <v>762</v>
      </c>
      <c r="C178" s="65" t="s">
        <v>183</v>
      </c>
      <c r="D178" s="65" t="s">
        <v>385</v>
      </c>
      <c r="E178" s="65" t="s">
        <v>865</v>
      </c>
      <c r="F178" s="66">
        <v>100</v>
      </c>
    </row>
    <row r="179" spans="1:6" ht="11.25">
      <c r="A179" s="71">
        <f t="shared" si="2"/>
        <v>160</v>
      </c>
      <c r="B179" s="96" t="s">
        <v>868</v>
      </c>
      <c r="C179" s="97" t="s">
        <v>183</v>
      </c>
      <c r="D179" s="97" t="s">
        <v>385</v>
      </c>
      <c r="E179" s="97" t="s">
        <v>869</v>
      </c>
      <c r="F179" s="98">
        <v>100</v>
      </c>
    </row>
    <row r="180" spans="1:6" ht="11.25">
      <c r="A180" s="71">
        <f t="shared" si="2"/>
        <v>161</v>
      </c>
      <c r="B180" s="64" t="s">
        <v>411</v>
      </c>
      <c r="C180" s="65" t="s">
        <v>183</v>
      </c>
      <c r="D180" s="65" t="s">
        <v>412</v>
      </c>
      <c r="E180" s="65"/>
      <c r="F180" s="66">
        <v>11.6</v>
      </c>
    </row>
    <row r="181" spans="1:6" ht="11.25">
      <c r="A181" s="71">
        <f t="shared" si="2"/>
        <v>162</v>
      </c>
      <c r="B181" s="64" t="s">
        <v>762</v>
      </c>
      <c r="C181" s="65" t="s">
        <v>183</v>
      </c>
      <c r="D181" s="65" t="s">
        <v>412</v>
      </c>
      <c r="E181" s="65" t="s">
        <v>865</v>
      </c>
      <c r="F181" s="66">
        <v>11.6</v>
      </c>
    </row>
    <row r="182" spans="1:6" ht="11.25">
      <c r="A182" s="71">
        <f t="shared" si="2"/>
        <v>163</v>
      </c>
      <c r="B182" s="96" t="s">
        <v>868</v>
      </c>
      <c r="C182" s="97" t="s">
        <v>183</v>
      </c>
      <c r="D182" s="97" t="s">
        <v>412</v>
      </c>
      <c r="E182" s="97" t="s">
        <v>869</v>
      </c>
      <c r="F182" s="98">
        <v>11.6</v>
      </c>
    </row>
    <row r="183" spans="1:6" ht="67.5">
      <c r="A183" s="71">
        <f t="shared" si="2"/>
        <v>164</v>
      </c>
      <c r="B183" s="68" t="s">
        <v>719</v>
      </c>
      <c r="C183" s="65" t="s">
        <v>184</v>
      </c>
      <c r="D183" s="65"/>
      <c r="E183" s="65"/>
      <c r="F183" s="66">
        <v>26093</v>
      </c>
    </row>
    <row r="184" spans="1:6" ht="11.25">
      <c r="A184" s="71">
        <f t="shared" si="2"/>
        <v>165</v>
      </c>
      <c r="B184" s="64" t="s">
        <v>264</v>
      </c>
      <c r="C184" s="65" t="s">
        <v>184</v>
      </c>
      <c r="D184" s="65" t="s">
        <v>141</v>
      </c>
      <c r="E184" s="65"/>
      <c r="F184" s="66">
        <v>26093</v>
      </c>
    </row>
    <row r="185" spans="1:6" ht="11.25">
      <c r="A185" s="71">
        <f t="shared" si="2"/>
        <v>166</v>
      </c>
      <c r="B185" s="64" t="s">
        <v>328</v>
      </c>
      <c r="C185" s="65" t="s">
        <v>184</v>
      </c>
      <c r="D185" s="65" t="s">
        <v>265</v>
      </c>
      <c r="E185" s="65"/>
      <c r="F185" s="66">
        <v>26093</v>
      </c>
    </row>
    <row r="186" spans="1:6" ht="11.25">
      <c r="A186" s="71">
        <f t="shared" si="2"/>
        <v>167</v>
      </c>
      <c r="B186" s="64" t="s">
        <v>762</v>
      </c>
      <c r="C186" s="65" t="s">
        <v>184</v>
      </c>
      <c r="D186" s="65" t="s">
        <v>265</v>
      </c>
      <c r="E186" s="65" t="s">
        <v>865</v>
      </c>
      <c r="F186" s="66">
        <v>26093</v>
      </c>
    </row>
    <row r="187" spans="1:6" ht="11.25">
      <c r="A187" s="71">
        <f t="shared" si="2"/>
        <v>168</v>
      </c>
      <c r="B187" s="96" t="s">
        <v>868</v>
      </c>
      <c r="C187" s="97" t="s">
        <v>184</v>
      </c>
      <c r="D187" s="97" t="s">
        <v>265</v>
      </c>
      <c r="E187" s="97" t="s">
        <v>869</v>
      </c>
      <c r="F187" s="98">
        <v>26093</v>
      </c>
    </row>
    <row r="188" spans="1:6" ht="45">
      <c r="A188" s="71">
        <f t="shared" si="2"/>
        <v>169</v>
      </c>
      <c r="B188" s="64" t="s">
        <v>28</v>
      </c>
      <c r="C188" s="65" t="s">
        <v>29</v>
      </c>
      <c r="D188" s="65"/>
      <c r="E188" s="65"/>
      <c r="F188" s="66">
        <v>70</v>
      </c>
    </row>
    <row r="189" spans="1:6" ht="11.25">
      <c r="A189" s="71">
        <f t="shared" si="2"/>
        <v>170</v>
      </c>
      <c r="B189" s="64" t="s">
        <v>229</v>
      </c>
      <c r="C189" s="65" t="s">
        <v>29</v>
      </c>
      <c r="D189" s="65" t="s">
        <v>230</v>
      </c>
      <c r="E189" s="65"/>
      <c r="F189" s="66">
        <v>70</v>
      </c>
    </row>
    <row r="190" spans="1:6" ht="11.25">
      <c r="A190" s="71">
        <f t="shared" si="2"/>
        <v>171</v>
      </c>
      <c r="B190" s="64" t="s">
        <v>736</v>
      </c>
      <c r="C190" s="65" t="s">
        <v>29</v>
      </c>
      <c r="D190" s="65" t="s">
        <v>737</v>
      </c>
      <c r="E190" s="65"/>
      <c r="F190" s="66">
        <v>70</v>
      </c>
    </row>
    <row r="191" spans="1:6" ht="11.25">
      <c r="A191" s="71">
        <f t="shared" si="2"/>
        <v>172</v>
      </c>
      <c r="B191" s="64" t="s">
        <v>762</v>
      </c>
      <c r="C191" s="65" t="s">
        <v>29</v>
      </c>
      <c r="D191" s="65" t="s">
        <v>737</v>
      </c>
      <c r="E191" s="65" t="s">
        <v>865</v>
      </c>
      <c r="F191" s="66">
        <v>70</v>
      </c>
    </row>
    <row r="192" spans="1:6" ht="11.25">
      <c r="A192" s="71">
        <f t="shared" si="2"/>
        <v>173</v>
      </c>
      <c r="B192" s="96" t="s">
        <v>868</v>
      </c>
      <c r="C192" s="97" t="s">
        <v>29</v>
      </c>
      <c r="D192" s="97" t="s">
        <v>737</v>
      </c>
      <c r="E192" s="97" t="s">
        <v>869</v>
      </c>
      <c r="F192" s="98">
        <v>70</v>
      </c>
    </row>
    <row r="193" spans="1:6" ht="45">
      <c r="A193" s="71">
        <f t="shared" si="2"/>
        <v>174</v>
      </c>
      <c r="B193" s="64" t="s">
        <v>26</v>
      </c>
      <c r="C193" s="65" t="s">
        <v>27</v>
      </c>
      <c r="D193" s="65"/>
      <c r="E193" s="65"/>
      <c r="F193" s="66">
        <v>180</v>
      </c>
    </row>
    <row r="194" spans="1:6" ht="22.5">
      <c r="A194" s="71">
        <f t="shared" si="2"/>
        <v>175</v>
      </c>
      <c r="B194" s="64" t="s">
        <v>759</v>
      </c>
      <c r="C194" s="65" t="s">
        <v>27</v>
      </c>
      <c r="D194" s="65" t="s">
        <v>355</v>
      </c>
      <c r="E194" s="65"/>
      <c r="F194" s="66">
        <v>180</v>
      </c>
    </row>
    <row r="195" spans="1:6" ht="22.5">
      <c r="A195" s="71">
        <f t="shared" si="2"/>
        <v>176</v>
      </c>
      <c r="B195" s="64" t="s">
        <v>764</v>
      </c>
      <c r="C195" s="65" t="s">
        <v>27</v>
      </c>
      <c r="D195" s="65" t="s">
        <v>356</v>
      </c>
      <c r="E195" s="65"/>
      <c r="F195" s="66">
        <v>180</v>
      </c>
    </row>
    <row r="196" spans="1:6" ht="11.25">
      <c r="A196" s="71">
        <f t="shared" si="2"/>
        <v>177</v>
      </c>
      <c r="B196" s="64" t="s">
        <v>762</v>
      </c>
      <c r="C196" s="65" t="s">
        <v>27</v>
      </c>
      <c r="D196" s="65" t="s">
        <v>356</v>
      </c>
      <c r="E196" s="65" t="s">
        <v>865</v>
      </c>
      <c r="F196" s="66">
        <v>180</v>
      </c>
    </row>
    <row r="197" spans="1:6" ht="11.25">
      <c r="A197" s="71">
        <f t="shared" si="2"/>
        <v>178</v>
      </c>
      <c r="B197" s="96" t="s">
        <v>866</v>
      </c>
      <c r="C197" s="97" t="s">
        <v>27</v>
      </c>
      <c r="D197" s="97" t="s">
        <v>356</v>
      </c>
      <c r="E197" s="97" t="s">
        <v>867</v>
      </c>
      <c r="F197" s="98">
        <v>180</v>
      </c>
    </row>
    <row r="198" spans="1:6" ht="45">
      <c r="A198" s="71">
        <f t="shared" si="2"/>
        <v>179</v>
      </c>
      <c r="B198" s="64" t="s">
        <v>172</v>
      </c>
      <c r="C198" s="65" t="s">
        <v>173</v>
      </c>
      <c r="D198" s="65"/>
      <c r="E198" s="65"/>
      <c r="F198" s="66">
        <v>46511.9</v>
      </c>
    </row>
    <row r="199" spans="1:6" ht="22.5">
      <c r="A199" s="71">
        <f t="shared" si="2"/>
        <v>180</v>
      </c>
      <c r="B199" s="64" t="s">
        <v>353</v>
      </c>
      <c r="C199" s="65" t="s">
        <v>173</v>
      </c>
      <c r="D199" s="65" t="s">
        <v>829</v>
      </c>
      <c r="E199" s="65"/>
      <c r="F199" s="66">
        <v>46511.9</v>
      </c>
    </row>
    <row r="200" spans="1:6" ht="11.25">
      <c r="A200" s="71">
        <f t="shared" si="2"/>
        <v>181</v>
      </c>
      <c r="B200" s="64" t="s">
        <v>830</v>
      </c>
      <c r="C200" s="65" t="s">
        <v>173</v>
      </c>
      <c r="D200" s="65" t="s">
        <v>831</v>
      </c>
      <c r="E200" s="65"/>
      <c r="F200" s="66">
        <v>46511.9</v>
      </c>
    </row>
    <row r="201" spans="1:7" ht="11.25">
      <c r="A201" s="71">
        <f t="shared" si="2"/>
        <v>182</v>
      </c>
      <c r="B201" s="64" t="s">
        <v>762</v>
      </c>
      <c r="C201" s="65" t="s">
        <v>173</v>
      </c>
      <c r="D201" s="65" t="s">
        <v>831</v>
      </c>
      <c r="E201" s="65" t="s">
        <v>865</v>
      </c>
      <c r="F201" s="66">
        <v>46511.9</v>
      </c>
      <c r="G201" s="160"/>
    </row>
    <row r="202" spans="1:6" ht="11.25">
      <c r="A202" s="71">
        <f t="shared" si="2"/>
        <v>183</v>
      </c>
      <c r="B202" s="96" t="s">
        <v>866</v>
      </c>
      <c r="C202" s="97" t="s">
        <v>173</v>
      </c>
      <c r="D202" s="97" t="s">
        <v>831</v>
      </c>
      <c r="E202" s="97" t="s">
        <v>867</v>
      </c>
      <c r="F202" s="98">
        <v>11129.9</v>
      </c>
    </row>
    <row r="203" spans="1:6" ht="11.25">
      <c r="A203" s="71">
        <f t="shared" si="2"/>
        <v>184</v>
      </c>
      <c r="B203" s="96" t="s">
        <v>868</v>
      </c>
      <c r="C203" s="97" t="s">
        <v>173</v>
      </c>
      <c r="D203" s="97" t="s">
        <v>831</v>
      </c>
      <c r="E203" s="97" t="s">
        <v>869</v>
      </c>
      <c r="F203" s="98">
        <v>35382</v>
      </c>
    </row>
    <row r="204" spans="1:6" ht="56.25">
      <c r="A204" s="71">
        <f t="shared" si="2"/>
        <v>185</v>
      </c>
      <c r="B204" s="64" t="s">
        <v>174</v>
      </c>
      <c r="C204" s="65" t="s">
        <v>175</v>
      </c>
      <c r="D204" s="65"/>
      <c r="E204" s="65"/>
      <c r="F204" s="66">
        <v>40147.9</v>
      </c>
    </row>
    <row r="205" spans="1:6" ht="22.5">
      <c r="A205" s="71">
        <f t="shared" si="2"/>
        <v>186</v>
      </c>
      <c r="B205" s="64" t="s">
        <v>353</v>
      </c>
      <c r="C205" s="65" t="s">
        <v>175</v>
      </c>
      <c r="D205" s="65" t="s">
        <v>829</v>
      </c>
      <c r="E205" s="65"/>
      <c r="F205" s="66">
        <v>40147.9</v>
      </c>
    </row>
    <row r="206" spans="1:6" ht="11.25">
      <c r="A206" s="71">
        <f t="shared" si="2"/>
        <v>187</v>
      </c>
      <c r="B206" s="64" t="s">
        <v>830</v>
      </c>
      <c r="C206" s="65" t="s">
        <v>175</v>
      </c>
      <c r="D206" s="65" t="s">
        <v>831</v>
      </c>
      <c r="E206" s="65"/>
      <c r="F206" s="66">
        <v>40147.9</v>
      </c>
    </row>
    <row r="207" spans="1:6" ht="11.25">
      <c r="A207" s="71">
        <f t="shared" si="2"/>
        <v>188</v>
      </c>
      <c r="B207" s="64" t="s">
        <v>762</v>
      </c>
      <c r="C207" s="65" t="s">
        <v>175</v>
      </c>
      <c r="D207" s="65" t="s">
        <v>831</v>
      </c>
      <c r="E207" s="65" t="s">
        <v>865</v>
      </c>
      <c r="F207" s="66">
        <v>40147.9</v>
      </c>
    </row>
    <row r="208" spans="1:6" ht="11.25">
      <c r="A208" s="71">
        <f t="shared" si="2"/>
        <v>189</v>
      </c>
      <c r="B208" s="96" t="s">
        <v>866</v>
      </c>
      <c r="C208" s="97" t="s">
        <v>175</v>
      </c>
      <c r="D208" s="97" t="s">
        <v>831</v>
      </c>
      <c r="E208" s="97" t="s">
        <v>867</v>
      </c>
      <c r="F208" s="98">
        <v>12611.6</v>
      </c>
    </row>
    <row r="209" spans="1:6" ht="11.25">
      <c r="A209" s="71">
        <f t="shared" si="2"/>
        <v>190</v>
      </c>
      <c r="B209" s="96" t="s">
        <v>868</v>
      </c>
      <c r="C209" s="97" t="s">
        <v>175</v>
      </c>
      <c r="D209" s="97" t="s">
        <v>831</v>
      </c>
      <c r="E209" s="97" t="s">
        <v>869</v>
      </c>
      <c r="F209" s="98">
        <v>27536.3</v>
      </c>
    </row>
    <row r="210" spans="1:6" ht="45">
      <c r="A210" s="71">
        <f t="shared" si="2"/>
        <v>191</v>
      </c>
      <c r="B210" s="64" t="s">
        <v>419</v>
      </c>
      <c r="C210" s="65" t="s">
        <v>420</v>
      </c>
      <c r="D210" s="65"/>
      <c r="E210" s="65"/>
      <c r="F210" s="66">
        <v>185.9</v>
      </c>
    </row>
    <row r="211" spans="1:6" ht="22.5">
      <c r="A211" s="71">
        <f t="shared" si="2"/>
        <v>192</v>
      </c>
      <c r="B211" s="64" t="s">
        <v>759</v>
      </c>
      <c r="C211" s="65" t="s">
        <v>420</v>
      </c>
      <c r="D211" s="65" t="s">
        <v>355</v>
      </c>
      <c r="E211" s="65"/>
      <c r="F211" s="66">
        <v>185.9</v>
      </c>
    </row>
    <row r="212" spans="1:6" ht="22.5">
      <c r="A212" s="71">
        <f t="shared" si="2"/>
        <v>193</v>
      </c>
      <c r="B212" s="64" t="s">
        <v>764</v>
      </c>
      <c r="C212" s="65" t="s">
        <v>420</v>
      </c>
      <c r="D212" s="65" t="s">
        <v>356</v>
      </c>
      <c r="E212" s="65"/>
      <c r="F212" s="66">
        <v>185.9</v>
      </c>
    </row>
    <row r="213" spans="1:6" ht="11.25">
      <c r="A213" s="71">
        <f t="shared" si="2"/>
        <v>194</v>
      </c>
      <c r="B213" s="64" t="s">
        <v>762</v>
      </c>
      <c r="C213" s="65" t="s">
        <v>420</v>
      </c>
      <c r="D213" s="65" t="s">
        <v>356</v>
      </c>
      <c r="E213" s="65" t="s">
        <v>865</v>
      </c>
      <c r="F213" s="66">
        <v>185.9</v>
      </c>
    </row>
    <row r="214" spans="1:6" ht="11.25">
      <c r="A214" s="71">
        <f aca="true" t="shared" si="3" ref="A214:A277">A213+1</f>
        <v>195</v>
      </c>
      <c r="B214" s="96" t="s">
        <v>868</v>
      </c>
      <c r="C214" s="97" t="s">
        <v>420</v>
      </c>
      <c r="D214" s="97" t="s">
        <v>356</v>
      </c>
      <c r="E214" s="97" t="s">
        <v>869</v>
      </c>
      <c r="F214" s="98">
        <v>185.9</v>
      </c>
    </row>
    <row r="215" spans="1:6" ht="56.25">
      <c r="A215" s="71">
        <f t="shared" si="3"/>
        <v>196</v>
      </c>
      <c r="B215" s="68" t="s">
        <v>0</v>
      </c>
      <c r="C215" s="65" t="s">
        <v>1</v>
      </c>
      <c r="D215" s="65"/>
      <c r="E215" s="65"/>
      <c r="F215" s="66">
        <v>2922.8</v>
      </c>
    </row>
    <row r="216" spans="1:6" ht="22.5">
      <c r="A216" s="71">
        <f t="shared" si="3"/>
        <v>197</v>
      </c>
      <c r="B216" s="64" t="s">
        <v>759</v>
      </c>
      <c r="C216" s="65" t="s">
        <v>1</v>
      </c>
      <c r="D216" s="65" t="s">
        <v>355</v>
      </c>
      <c r="E216" s="65"/>
      <c r="F216" s="66">
        <v>2922.8</v>
      </c>
    </row>
    <row r="217" spans="1:6" ht="22.5">
      <c r="A217" s="71">
        <f t="shared" si="3"/>
        <v>198</v>
      </c>
      <c r="B217" s="64" t="s">
        <v>764</v>
      </c>
      <c r="C217" s="65" t="s">
        <v>1</v>
      </c>
      <c r="D217" s="65" t="s">
        <v>356</v>
      </c>
      <c r="E217" s="65"/>
      <c r="F217" s="66">
        <v>2922.8</v>
      </c>
    </row>
    <row r="218" spans="1:6" ht="11.25">
      <c r="A218" s="71">
        <f t="shared" si="3"/>
        <v>199</v>
      </c>
      <c r="B218" s="64" t="s">
        <v>762</v>
      </c>
      <c r="C218" s="65" t="s">
        <v>1</v>
      </c>
      <c r="D218" s="65" t="s">
        <v>356</v>
      </c>
      <c r="E218" s="65" t="s">
        <v>865</v>
      </c>
      <c r="F218" s="66">
        <v>2922.8</v>
      </c>
    </row>
    <row r="219" spans="1:6" ht="11.25">
      <c r="A219" s="71">
        <f t="shared" si="3"/>
        <v>200</v>
      </c>
      <c r="B219" s="96" t="s">
        <v>868</v>
      </c>
      <c r="C219" s="97" t="s">
        <v>1</v>
      </c>
      <c r="D219" s="97" t="s">
        <v>356</v>
      </c>
      <c r="E219" s="97" t="s">
        <v>869</v>
      </c>
      <c r="F219" s="98">
        <v>2922.8</v>
      </c>
    </row>
    <row r="220" spans="1:6" ht="67.5">
      <c r="A220" s="71">
        <f t="shared" si="3"/>
        <v>201</v>
      </c>
      <c r="B220" s="68" t="s">
        <v>2</v>
      </c>
      <c r="C220" s="65" t="s">
        <v>3</v>
      </c>
      <c r="D220" s="65"/>
      <c r="E220" s="65"/>
      <c r="F220" s="66">
        <v>29.2</v>
      </c>
    </row>
    <row r="221" spans="1:6" ht="22.5">
      <c r="A221" s="71">
        <f t="shared" si="3"/>
        <v>202</v>
      </c>
      <c r="B221" s="64" t="s">
        <v>759</v>
      </c>
      <c r="C221" s="65" t="s">
        <v>3</v>
      </c>
      <c r="D221" s="65" t="s">
        <v>355</v>
      </c>
      <c r="E221" s="65"/>
      <c r="F221" s="66">
        <v>29.2</v>
      </c>
    </row>
    <row r="222" spans="1:6" ht="22.5">
      <c r="A222" s="71">
        <f t="shared" si="3"/>
        <v>203</v>
      </c>
      <c r="B222" s="64" t="s">
        <v>764</v>
      </c>
      <c r="C222" s="65" t="s">
        <v>3</v>
      </c>
      <c r="D222" s="65" t="s">
        <v>356</v>
      </c>
      <c r="E222" s="65"/>
      <c r="F222" s="66">
        <v>29.2</v>
      </c>
    </row>
    <row r="223" spans="1:6" ht="11.25">
      <c r="A223" s="71">
        <f t="shared" si="3"/>
        <v>204</v>
      </c>
      <c r="B223" s="64" t="s">
        <v>762</v>
      </c>
      <c r="C223" s="65" t="s">
        <v>3</v>
      </c>
      <c r="D223" s="65" t="s">
        <v>356</v>
      </c>
      <c r="E223" s="65" t="s">
        <v>865</v>
      </c>
      <c r="F223" s="66">
        <v>29.2</v>
      </c>
    </row>
    <row r="224" spans="1:6" ht="11.25">
      <c r="A224" s="71">
        <f t="shared" si="3"/>
        <v>205</v>
      </c>
      <c r="B224" s="96" t="s">
        <v>868</v>
      </c>
      <c r="C224" s="97" t="s">
        <v>3</v>
      </c>
      <c r="D224" s="97" t="s">
        <v>356</v>
      </c>
      <c r="E224" s="97" t="s">
        <v>869</v>
      </c>
      <c r="F224" s="98">
        <v>29.2</v>
      </c>
    </row>
    <row r="225" spans="1:6" ht="78.75">
      <c r="A225" s="71">
        <f t="shared" si="3"/>
        <v>206</v>
      </c>
      <c r="B225" s="68" t="s">
        <v>45</v>
      </c>
      <c r="C225" s="65" t="s">
        <v>46</v>
      </c>
      <c r="D225" s="65"/>
      <c r="E225" s="65"/>
      <c r="F225" s="66">
        <v>3.8</v>
      </c>
    </row>
    <row r="226" spans="1:6" ht="22.5">
      <c r="A226" s="71">
        <f t="shared" si="3"/>
        <v>207</v>
      </c>
      <c r="B226" s="64" t="s">
        <v>759</v>
      </c>
      <c r="C226" s="65" t="s">
        <v>46</v>
      </c>
      <c r="D226" s="65" t="s">
        <v>355</v>
      </c>
      <c r="E226" s="65"/>
      <c r="F226" s="66">
        <v>3.8</v>
      </c>
    </row>
    <row r="227" spans="1:6" ht="22.5">
      <c r="A227" s="71">
        <f t="shared" si="3"/>
        <v>208</v>
      </c>
      <c r="B227" s="64" t="s">
        <v>764</v>
      </c>
      <c r="C227" s="65" t="s">
        <v>46</v>
      </c>
      <c r="D227" s="65" t="s">
        <v>356</v>
      </c>
      <c r="E227" s="65"/>
      <c r="F227" s="66">
        <v>3.8</v>
      </c>
    </row>
    <row r="228" spans="1:6" ht="11.25">
      <c r="A228" s="71">
        <f t="shared" si="3"/>
        <v>209</v>
      </c>
      <c r="B228" s="64" t="s">
        <v>378</v>
      </c>
      <c r="C228" s="65" t="s">
        <v>46</v>
      </c>
      <c r="D228" s="65" t="s">
        <v>356</v>
      </c>
      <c r="E228" s="65" t="s">
        <v>342</v>
      </c>
      <c r="F228" s="66">
        <v>3.8</v>
      </c>
    </row>
    <row r="229" spans="1:6" ht="11.25">
      <c r="A229" s="71">
        <f t="shared" si="3"/>
        <v>210</v>
      </c>
      <c r="B229" s="96" t="s">
        <v>343</v>
      </c>
      <c r="C229" s="97" t="s">
        <v>46</v>
      </c>
      <c r="D229" s="97" t="s">
        <v>356</v>
      </c>
      <c r="E229" s="97" t="s">
        <v>344</v>
      </c>
      <c r="F229" s="98">
        <v>3.8</v>
      </c>
    </row>
    <row r="230" spans="1:6" ht="67.5">
      <c r="A230" s="71">
        <f t="shared" si="3"/>
        <v>211</v>
      </c>
      <c r="B230" s="68" t="s">
        <v>436</v>
      </c>
      <c r="C230" s="65" t="s">
        <v>176</v>
      </c>
      <c r="D230" s="65"/>
      <c r="E230" s="65"/>
      <c r="F230" s="66">
        <v>46</v>
      </c>
    </row>
    <row r="231" spans="1:6" ht="45">
      <c r="A231" s="71">
        <f t="shared" si="3"/>
        <v>212</v>
      </c>
      <c r="B231" s="64" t="s">
        <v>591</v>
      </c>
      <c r="C231" s="65" t="s">
        <v>176</v>
      </c>
      <c r="D231" s="65" t="s">
        <v>592</v>
      </c>
      <c r="E231" s="65"/>
      <c r="F231" s="66">
        <v>46</v>
      </c>
    </row>
    <row r="232" spans="1:6" ht="11.25">
      <c r="A232" s="71">
        <f t="shared" si="3"/>
        <v>213</v>
      </c>
      <c r="B232" s="64" t="s">
        <v>761</v>
      </c>
      <c r="C232" s="65" t="s">
        <v>176</v>
      </c>
      <c r="D232" s="65" t="s">
        <v>782</v>
      </c>
      <c r="E232" s="65"/>
      <c r="F232" s="66">
        <v>46</v>
      </c>
    </row>
    <row r="233" spans="1:6" ht="11.25">
      <c r="A233" s="71">
        <f t="shared" si="3"/>
        <v>214</v>
      </c>
      <c r="B233" s="64" t="s">
        <v>762</v>
      </c>
      <c r="C233" s="65" t="s">
        <v>176</v>
      </c>
      <c r="D233" s="65" t="s">
        <v>782</v>
      </c>
      <c r="E233" s="65" t="s">
        <v>865</v>
      </c>
      <c r="F233" s="66">
        <v>46</v>
      </c>
    </row>
    <row r="234" spans="1:6" ht="11.25">
      <c r="A234" s="71">
        <f t="shared" si="3"/>
        <v>215</v>
      </c>
      <c r="B234" s="96" t="s">
        <v>866</v>
      </c>
      <c r="C234" s="97" t="s">
        <v>176</v>
      </c>
      <c r="D234" s="97" t="s">
        <v>782</v>
      </c>
      <c r="E234" s="97" t="s">
        <v>867</v>
      </c>
      <c r="F234" s="98">
        <v>46</v>
      </c>
    </row>
    <row r="235" spans="1:6" ht="56.25">
      <c r="A235" s="71">
        <f t="shared" si="3"/>
        <v>216</v>
      </c>
      <c r="B235" s="64" t="s">
        <v>30</v>
      </c>
      <c r="C235" s="65" t="s">
        <v>31</v>
      </c>
      <c r="D235" s="65"/>
      <c r="E235" s="65"/>
      <c r="F235" s="66">
        <v>218.4</v>
      </c>
    </row>
    <row r="236" spans="1:6" ht="22.5">
      <c r="A236" s="71">
        <f t="shared" si="3"/>
        <v>217</v>
      </c>
      <c r="B236" s="64" t="s">
        <v>760</v>
      </c>
      <c r="C236" s="65" t="s">
        <v>31</v>
      </c>
      <c r="D236" s="65" t="s">
        <v>159</v>
      </c>
      <c r="E236" s="65"/>
      <c r="F236" s="66">
        <v>191.7</v>
      </c>
    </row>
    <row r="237" spans="1:6" ht="67.5">
      <c r="A237" s="71">
        <f t="shared" si="3"/>
        <v>218</v>
      </c>
      <c r="B237" s="68" t="s">
        <v>112</v>
      </c>
      <c r="C237" s="65" t="s">
        <v>31</v>
      </c>
      <c r="D237" s="65" t="s">
        <v>113</v>
      </c>
      <c r="E237" s="65"/>
      <c r="F237" s="66">
        <v>191.7</v>
      </c>
    </row>
    <row r="238" spans="1:6" ht="11.25">
      <c r="A238" s="71">
        <f t="shared" si="3"/>
        <v>219</v>
      </c>
      <c r="B238" s="64" t="s">
        <v>762</v>
      </c>
      <c r="C238" s="65" t="s">
        <v>31</v>
      </c>
      <c r="D238" s="65" t="s">
        <v>113</v>
      </c>
      <c r="E238" s="65" t="s">
        <v>865</v>
      </c>
      <c r="F238" s="66">
        <v>191.7</v>
      </c>
    </row>
    <row r="239" spans="1:6" ht="11.25">
      <c r="A239" s="71">
        <f t="shared" si="3"/>
        <v>220</v>
      </c>
      <c r="B239" s="96" t="s">
        <v>868</v>
      </c>
      <c r="C239" s="97" t="s">
        <v>31</v>
      </c>
      <c r="D239" s="97" t="s">
        <v>113</v>
      </c>
      <c r="E239" s="97" t="s">
        <v>869</v>
      </c>
      <c r="F239" s="98">
        <v>191.7</v>
      </c>
    </row>
    <row r="240" spans="1:6" ht="22.5">
      <c r="A240" s="71">
        <f t="shared" si="3"/>
        <v>221</v>
      </c>
      <c r="B240" s="64" t="s">
        <v>353</v>
      </c>
      <c r="C240" s="65" t="s">
        <v>31</v>
      </c>
      <c r="D240" s="65" t="s">
        <v>829</v>
      </c>
      <c r="E240" s="65"/>
      <c r="F240" s="66">
        <v>26.7</v>
      </c>
    </row>
    <row r="241" spans="1:6" ht="11.25">
      <c r="A241" s="71">
        <f t="shared" si="3"/>
        <v>222</v>
      </c>
      <c r="B241" s="64" t="s">
        <v>830</v>
      </c>
      <c r="C241" s="65" t="s">
        <v>31</v>
      </c>
      <c r="D241" s="65" t="s">
        <v>831</v>
      </c>
      <c r="E241" s="65"/>
      <c r="F241" s="66">
        <v>26.7</v>
      </c>
    </row>
    <row r="242" spans="1:6" ht="11.25">
      <c r="A242" s="71">
        <f t="shared" si="3"/>
        <v>223</v>
      </c>
      <c r="B242" s="64" t="s">
        <v>762</v>
      </c>
      <c r="C242" s="65" t="s">
        <v>31</v>
      </c>
      <c r="D242" s="65" t="s">
        <v>831</v>
      </c>
      <c r="E242" s="65" t="s">
        <v>865</v>
      </c>
      <c r="F242" s="66">
        <v>26.7</v>
      </c>
    </row>
    <row r="243" spans="1:6" ht="11.25">
      <c r="A243" s="71">
        <f t="shared" si="3"/>
        <v>224</v>
      </c>
      <c r="B243" s="96" t="s">
        <v>868</v>
      </c>
      <c r="C243" s="97" t="s">
        <v>31</v>
      </c>
      <c r="D243" s="97" t="s">
        <v>831</v>
      </c>
      <c r="E243" s="97" t="s">
        <v>869</v>
      </c>
      <c r="F243" s="98">
        <v>26.7</v>
      </c>
    </row>
    <row r="244" spans="1:6" ht="11.25">
      <c r="A244" s="71">
        <f t="shared" si="3"/>
        <v>225</v>
      </c>
      <c r="B244" s="64" t="s">
        <v>720</v>
      </c>
      <c r="C244" s="65" t="s">
        <v>185</v>
      </c>
      <c r="D244" s="65"/>
      <c r="E244" s="65"/>
      <c r="F244" s="66">
        <v>130</v>
      </c>
    </row>
    <row r="245" spans="1:6" ht="67.5">
      <c r="A245" s="71">
        <f t="shared" si="3"/>
        <v>226</v>
      </c>
      <c r="B245" s="68" t="s">
        <v>758</v>
      </c>
      <c r="C245" s="65" t="s">
        <v>186</v>
      </c>
      <c r="D245" s="65"/>
      <c r="E245" s="65"/>
      <c r="F245" s="66">
        <v>130</v>
      </c>
    </row>
    <row r="246" spans="1:6" ht="45">
      <c r="A246" s="71">
        <f t="shared" si="3"/>
        <v>227</v>
      </c>
      <c r="B246" s="64" t="s">
        <v>591</v>
      </c>
      <c r="C246" s="65" t="s">
        <v>186</v>
      </c>
      <c r="D246" s="65" t="s">
        <v>592</v>
      </c>
      <c r="E246" s="65"/>
      <c r="F246" s="66">
        <v>53</v>
      </c>
    </row>
    <row r="247" spans="1:6" ht="11.25">
      <c r="A247" s="71">
        <f t="shared" si="3"/>
        <v>228</v>
      </c>
      <c r="B247" s="64" t="s">
        <v>761</v>
      </c>
      <c r="C247" s="65" t="s">
        <v>186</v>
      </c>
      <c r="D247" s="65" t="s">
        <v>782</v>
      </c>
      <c r="E247" s="65"/>
      <c r="F247" s="66">
        <v>53</v>
      </c>
    </row>
    <row r="248" spans="1:6" ht="11.25">
      <c r="A248" s="71">
        <f t="shared" si="3"/>
        <v>229</v>
      </c>
      <c r="B248" s="64" t="s">
        <v>762</v>
      </c>
      <c r="C248" s="65" t="s">
        <v>186</v>
      </c>
      <c r="D248" s="65" t="s">
        <v>782</v>
      </c>
      <c r="E248" s="65" t="s">
        <v>865</v>
      </c>
      <c r="F248" s="66">
        <v>53</v>
      </c>
    </row>
    <row r="249" spans="1:6" ht="11.25">
      <c r="A249" s="71">
        <f t="shared" si="3"/>
        <v>230</v>
      </c>
      <c r="B249" s="96" t="s">
        <v>868</v>
      </c>
      <c r="C249" s="97" t="s">
        <v>186</v>
      </c>
      <c r="D249" s="97" t="s">
        <v>782</v>
      </c>
      <c r="E249" s="97" t="s">
        <v>869</v>
      </c>
      <c r="F249" s="98">
        <v>53</v>
      </c>
    </row>
    <row r="250" spans="1:6" ht="22.5">
      <c r="A250" s="71">
        <f t="shared" si="3"/>
        <v>231</v>
      </c>
      <c r="B250" s="64" t="s">
        <v>759</v>
      </c>
      <c r="C250" s="65" t="s">
        <v>186</v>
      </c>
      <c r="D250" s="65" t="s">
        <v>355</v>
      </c>
      <c r="E250" s="65"/>
      <c r="F250" s="66">
        <v>60</v>
      </c>
    </row>
    <row r="251" spans="1:6" ht="22.5">
      <c r="A251" s="71">
        <f t="shared" si="3"/>
        <v>232</v>
      </c>
      <c r="B251" s="64" t="s">
        <v>764</v>
      </c>
      <c r="C251" s="65" t="s">
        <v>186</v>
      </c>
      <c r="D251" s="65" t="s">
        <v>356</v>
      </c>
      <c r="E251" s="65"/>
      <c r="F251" s="66">
        <v>60</v>
      </c>
    </row>
    <row r="252" spans="1:6" ht="11.25">
      <c r="A252" s="71">
        <f t="shared" si="3"/>
        <v>233</v>
      </c>
      <c r="B252" s="64" t="s">
        <v>762</v>
      </c>
      <c r="C252" s="65" t="s">
        <v>186</v>
      </c>
      <c r="D252" s="65" t="s">
        <v>356</v>
      </c>
      <c r="E252" s="65" t="s">
        <v>865</v>
      </c>
      <c r="F252" s="66">
        <v>60</v>
      </c>
    </row>
    <row r="253" spans="1:6" ht="11.25">
      <c r="A253" s="71">
        <f t="shared" si="3"/>
        <v>234</v>
      </c>
      <c r="B253" s="96" t="s">
        <v>868</v>
      </c>
      <c r="C253" s="97" t="s">
        <v>186</v>
      </c>
      <c r="D253" s="97" t="s">
        <v>356</v>
      </c>
      <c r="E253" s="97" t="s">
        <v>869</v>
      </c>
      <c r="F253" s="98">
        <v>60</v>
      </c>
    </row>
    <row r="254" spans="1:6" ht="11.25">
      <c r="A254" s="71">
        <f t="shared" si="3"/>
        <v>235</v>
      </c>
      <c r="B254" s="64" t="s">
        <v>229</v>
      </c>
      <c r="C254" s="65" t="s">
        <v>186</v>
      </c>
      <c r="D254" s="65" t="s">
        <v>230</v>
      </c>
      <c r="E254" s="65"/>
      <c r="F254" s="66">
        <v>4.5</v>
      </c>
    </row>
    <row r="255" spans="1:6" ht="22.5">
      <c r="A255" s="71">
        <f t="shared" si="3"/>
        <v>236</v>
      </c>
      <c r="B255" s="64" t="s">
        <v>231</v>
      </c>
      <c r="C255" s="65" t="s">
        <v>186</v>
      </c>
      <c r="D255" s="65" t="s">
        <v>232</v>
      </c>
      <c r="E255" s="65"/>
      <c r="F255" s="66">
        <v>4.5</v>
      </c>
    </row>
    <row r="256" spans="1:6" ht="11.25">
      <c r="A256" s="71">
        <f t="shared" si="3"/>
        <v>237</v>
      </c>
      <c r="B256" s="64" t="s">
        <v>762</v>
      </c>
      <c r="C256" s="65" t="s">
        <v>186</v>
      </c>
      <c r="D256" s="65" t="s">
        <v>232</v>
      </c>
      <c r="E256" s="65" t="s">
        <v>865</v>
      </c>
      <c r="F256" s="66">
        <v>4.5</v>
      </c>
    </row>
    <row r="257" spans="1:6" ht="11.25">
      <c r="A257" s="71">
        <f t="shared" si="3"/>
        <v>238</v>
      </c>
      <c r="B257" s="96" t="s">
        <v>868</v>
      </c>
      <c r="C257" s="97" t="s">
        <v>186</v>
      </c>
      <c r="D257" s="97" t="s">
        <v>232</v>
      </c>
      <c r="E257" s="97" t="s">
        <v>869</v>
      </c>
      <c r="F257" s="98">
        <v>4.5</v>
      </c>
    </row>
    <row r="258" spans="1:6" ht="22.5">
      <c r="A258" s="71">
        <f t="shared" si="3"/>
        <v>239</v>
      </c>
      <c r="B258" s="64" t="s">
        <v>353</v>
      </c>
      <c r="C258" s="65" t="s">
        <v>186</v>
      </c>
      <c r="D258" s="65" t="s">
        <v>829</v>
      </c>
      <c r="E258" s="65"/>
      <c r="F258" s="66">
        <v>12.4</v>
      </c>
    </row>
    <row r="259" spans="1:6" ht="11.25">
      <c r="A259" s="71">
        <f t="shared" si="3"/>
        <v>240</v>
      </c>
      <c r="B259" s="64" t="s">
        <v>830</v>
      </c>
      <c r="C259" s="65" t="s">
        <v>186</v>
      </c>
      <c r="D259" s="65" t="s">
        <v>831</v>
      </c>
      <c r="E259" s="65"/>
      <c r="F259" s="66">
        <v>12.4</v>
      </c>
    </row>
    <row r="260" spans="1:6" ht="11.25">
      <c r="A260" s="71">
        <f t="shared" si="3"/>
        <v>241</v>
      </c>
      <c r="B260" s="64" t="s">
        <v>762</v>
      </c>
      <c r="C260" s="65" t="s">
        <v>186</v>
      </c>
      <c r="D260" s="65" t="s">
        <v>831</v>
      </c>
      <c r="E260" s="65" t="s">
        <v>865</v>
      </c>
      <c r="F260" s="66">
        <v>12.4</v>
      </c>
    </row>
    <row r="261" spans="1:6" ht="11.25">
      <c r="A261" s="71">
        <f t="shared" si="3"/>
        <v>242</v>
      </c>
      <c r="B261" s="96" t="s">
        <v>868</v>
      </c>
      <c r="C261" s="97" t="s">
        <v>186</v>
      </c>
      <c r="D261" s="97" t="s">
        <v>831</v>
      </c>
      <c r="E261" s="97" t="s">
        <v>869</v>
      </c>
      <c r="F261" s="98">
        <v>12.4</v>
      </c>
    </row>
    <row r="262" spans="1:6" ht="22.5">
      <c r="A262" s="71">
        <f t="shared" si="3"/>
        <v>243</v>
      </c>
      <c r="B262" s="64" t="s">
        <v>721</v>
      </c>
      <c r="C262" s="65" t="s">
        <v>187</v>
      </c>
      <c r="D262" s="65"/>
      <c r="E262" s="65"/>
      <c r="F262" s="66">
        <v>3504.6</v>
      </c>
    </row>
    <row r="263" spans="1:6" ht="56.25">
      <c r="A263" s="71">
        <f t="shared" si="3"/>
        <v>244</v>
      </c>
      <c r="B263" s="68" t="s">
        <v>36</v>
      </c>
      <c r="C263" s="65" t="s">
        <v>37</v>
      </c>
      <c r="D263" s="65"/>
      <c r="E263" s="65"/>
      <c r="F263" s="66">
        <v>1727.8</v>
      </c>
    </row>
    <row r="264" spans="1:6" ht="22.5">
      <c r="A264" s="71">
        <f t="shared" si="3"/>
        <v>245</v>
      </c>
      <c r="B264" s="64" t="s">
        <v>759</v>
      </c>
      <c r="C264" s="65" t="s">
        <v>37</v>
      </c>
      <c r="D264" s="65" t="s">
        <v>355</v>
      </c>
      <c r="E264" s="65"/>
      <c r="F264" s="66">
        <v>143.5</v>
      </c>
    </row>
    <row r="265" spans="1:6" ht="22.5">
      <c r="A265" s="71">
        <f t="shared" si="3"/>
        <v>246</v>
      </c>
      <c r="B265" s="64" t="s">
        <v>764</v>
      </c>
      <c r="C265" s="65" t="s">
        <v>37</v>
      </c>
      <c r="D265" s="65" t="s">
        <v>356</v>
      </c>
      <c r="E265" s="65"/>
      <c r="F265" s="66">
        <v>143.5</v>
      </c>
    </row>
    <row r="266" spans="1:6" ht="11.25">
      <c r="A266" s="71">
        <f t="shared" si="3"/>
        <v>247</v>
      </c>
      <c r="B266" s="64" t="s">
        <v>762</v>
      </c>
      <c r="C266" s="65" t="s">
        <v>37</v>
      </c>
      <c r="D266" s="65" t="s">
        <v>356</v>
      </c>
      <c r="E266" s="65" t="s">
        <v>865</v>
      </c>
      <c r="F266" s="66">
        <v>143.5</v>
      </c>
    </row>
    <row r="267" spans="1:6" ht="11.25">
      <c r="A267" s="71">
        <f t="shared" si="3"/>
        <v>248</v>
      </c>
      <c r="B267" s="96" t="s">
        <v>870</v>
      </c>
      <c r="C267" s="97" t="s">
        <v>37</v>
      </c>
      <c r="D267" s="97" t="s">
        <v>356</v>
      </c>
      <c r="E267" s="97" t="s">
        <v>871</v>
      </c>
      <c r="F267" s="98">
        <v>143.5</v>
      </c>
    </row>
    <row r="268" spans="1:6" ht="22.5">
      <c r="A268" s="71">
        <f t="shared" si="3"/>
        <v>249</v>
      </c>
      <c r="B268" s="64" t="s">
        <v>353</v>
      </c>
      <c r="C268" s="65" t="s">
        <v>37</v>
      </c>
      <c r="D268" s="65" t="s">
        <v>829</v>
      </c>
      <c r="E268" s="65"/>
      <c r="F268" s="66">
        <v>1584.3</v>
      </c>
    </row>
    <row r="269" spans="1:6" ht="11.25">
      <c r="A269" s="71">
        <f t="shared" si="3"/>
        <v>250</v>
      </c>
      <c r="B269" s="64" t="s">
        <v>830</v>
      </c>
      <c r="C269" s="65" t="s">
        <v>37</v>
      </c>
      <c r="D269" s="65" t="s">
        <v>831</v>
      </c>
      <c r="E269" s="65"/>
      <c r="F269" s="66">
        <v>1584.3</v>
      </c>
    </row>
    <row r="270" spans="1:6" ht="11.25">
      <c r="A270" s="71">
        <f t="shared" si="3"/>
        <v>251</v>
      </c>
      <c r="B270" s="64" t="s">
        <v>762</v>
      </c>
      <c r="C270" s="65" t="s">
        <v>37</v>
      </c>
      <c r="D270" s="65" t="s">
        <v>831</v>
      </c>
      <c r="E270" s="65" t="s">
        <v>865</v>
      </c>
      <c r="F270" s="66">
        <v>1584.3</v>
      </c>
    </row>
    <row r="271" spans="1:6" ht="11.25">
      <c r="A271" s="71">
        <f t="shared" si="3"/>
        <v>252</v>
      </c>
      <c r="B271" s="96" t="s">
        <v>870</v>
      </c>
      <c r="C271" s="97" t="s">
        <v>37</v>
      </c>
      <c r="D271" s="97" t="s">
        <v>831</v>
      </c>
      <c r="E271" s="97" t="s">
        <v>871</v>
      </c>
      <c r="F271" s="98">
        <v>1584.3</v>
      </c>
    </row>
    <row r="272" spans="1:6" ht="90">
      <c r="A272" s="71">
        <f t="shared" si="3"/>
        <v>253</v>
      </c>
      <c r="B272" s="68" t="s">
        <v>38</v>
      </c>
      <c r="C272" s="65" t="s">
        <v>39</v>
      </c>
      <c r="D272" s="65"/>
      <c r="E272" s="65"/>
      <c r="F272" s="66">
        <v>602.8</v>
      </c>
    </row>
    <row r="273" spans="1:6" ht="11.25">
      <c r="A273" s="71">
        <f t="shared" si="3"/>
        <v>254</v>
      </c>
      <c r="B273" s="64" t="s">
        <v>229</v>
      </c>
      <c r="C273" s="65" t="s">
        <v>39</v>
      </c>
      <c r="D273" s="65" t="s">
        <v>230</v>
      </c>
      <c r="E273" s="65"/>
      <c r="F273" s="66">
        <v>602.8</v>
      </c>
    </row>
    <row r="274" spans="1:6" ht="22.5">
      <c r="A274" s="71">
        <f t="shared" si="3"/>
        <v>255</v>
      </c>
      <c r="B274" s="64" t="s">
        <v>231</v>
      </c>
      <c r="C274" s="65" t="s">
        <v>39</v>
      </c>
      <c r="D274" s="65" t="s">
        <v>232</v>
      </c>
      <c r="E274" s="65"/>
      <c r="F274" s="66">
        <v>602.8</v>
      </c>
    </row>
    <row r="275" spans="1:6" ht="11.25">
      <c r="A275" s="71">
        <f t="shared" si="3"/>
        <v>256</v>
      </c>
      <c r="B275" s="64" t="s">
        <v>762</v>
      </c>
      <c r="C275" s="65" t="s">
        <v>39</v>
      </c>
      <c r="D275" s="65" t="s">
        <v>232</v>
      </c>
      <c r="E275" s="65" t="s">
        <v>865</v>
      </c>
      <c r="F275" s="66">
        <v>602.8</v>
      </c>
    </row>
    <row r="276" spans="1:6" ht="11.25">
      <c r="A276" s="71">
        <f t="shared" si="3"/>
        <v>257</v>
      </c>
      <c r="B276" s="96" t="s">
        <v>870</v>
      </c>
      <c r="C276" s="97" t="s">
        <v>39</v>
      </c>
      <c r="D276" s="97" t="s">
        <v>232</v>
      </c>
      <c r="E276" s="97" t="s">
        <v>871</v>
      </c>
      <c r="F276" s="98">
        <v>602.8</v>
      </c>
    </row>
    <row r="277" spans="1:6" ht="45">
      <c r="A277" s="71">
        <f t="shared" si="3"/>
        <v>258</v>
      </c>
      <c r="B277" s="64" t="s">
        <v>114</v>
      </c>
      <c r="C277" s="65" t="s">
        <v>188</v>
      </c>
      <c r="D277" s="65"/>
      <c r="E277" s="65"/>
      <c r="F277" s="66">
        <v>9.5</v>
      </c>
    </row>
    <row r="278" spans="1:6" ht="22.5">
      <c r="A278" s="71">
        <f aca="true" t="shared" si="4" ref="A278:A341">A277+1</f>
        <v>259</v>
      </c>
      <c r="B278" s="64" t="s">
        <v>759</v>
      </c>
      <c r="C278" s="65" t="s">
        <v>188</v>
      </c>
      <c r="D278" s="65" t="s">
        <v>355</v>
      </c>
      <c r="E278" s="65"/>
      <c r="F278" s="66">
        <v>9.5</v>
      </c>
    </row>
    <row r="279" spans="1:6" ht="22.5">
      <c r="A279" s="71">
        <f t="shared" si="4"/>
        <v>260</v>
      </c>
      <c r="B279" s="64" t="s">
        <v>764</v>
      </c>
      <c r="C279" s="65" t="s">
        <v>188</v>
      </c>
      <c r="D279" s="65" t="s">
        <v>356</v>
      </c>
      <c r="E279" s="65"/>
      <c r="F279" s="66">
        <v>9.5</v>
      </c>
    </row>
    <row r="280" spans="1:6" ht="11.25">
      <c r="A280" s="71">
        <f t="shared" si="4"/>
        <v>261</v>
      </c>
      <c r="B280" s="64" t="s">
        <v>762</v>
      </c>
      <c r="C280" s="65" t="s">
        <v>188</v>
      </c>
      <c r="D280" s="65" t="s">
        <v>356</v>
      </c>
      <c r="E280" s="65" t="s">
        <v>865</v>
      </c>
      <c r="F280" s="66">
        <v>9.5</v>
      </c>
    </row>
    <row r="281" spans="1:6" ht="11.25">
      <c r="A281" s="71">
        <f t="shared" si="4"/>
        <v>262</v>
      </c>
      <c r="B281" s="96" t="s">
        <v>870</v>
      </c>
      <c r="C281" s="97" t="s">
        <v>188</v>
      </c>
      <c r="D281" s="97" t="s">
        <v>356</v>
      </c>
      <c r="E281" s="97" t="s">
        <v>871</v>
      </c>
      <c r="F281" s="98">
        <v>9.5</v>
      </c>
    </row>
    <row r="282" spans="1:6" ht="56.25">
      <c r="A282" s="71">
        <f t="shared" si="4"/>
        <v>263</v>
      </c>
      <c r="B282" s="68" t="s">
        <v>115</v>
      </c>
      <c r="C282" s="65" t="s">
        <v>189</v>
      </c>
      <c r="D282" s="65"/>
      <c r="E282" s="65"/>
      <c r="F282" s="66">
        <v>153.6</v>
      </c>
    </row>
    <row r="283" spans="1:6" ht="22.5">
      <c r="A283" s="71">
        <f t="shared" si="4"/>
        <v>264</v>
      </c>
      <c r="B283" s="64" t="s">
        <v>759</v>
      </c>
      <c r="C283" s="65" t="s">
        <v>189</v>
      </c>
      <c r="D283" s="65" t="s">
        <v>355</v>
      </c>
      <c r="E283" s="65"/>
      <c r="F283" s="66">
        <v>153.6</v>
      </c>
    </row>
    <row r="284" spans="1:6" ht="22.5">
      <c r="A284" s="71">
        <f t="shared" si="4"/>
        <v>265</v>
      </c>
      <c r="B284" s="64" t="s">
        <v>764</v>
      </c>
      <c r="C284" s="65" t="s">
        <v>189</v>
      </c>
      <c r="D284" s="65" t="s">
        <v>356</v>
      </c>
      <c r="E284" s="65"/>
      <c r="F284" s="66">
        <v>153.6</v>
      </c>
    </row>
    <row r="285" spans="1:6" ht="11.25">
      <c r="A285" s="71">
        <f t="shared" si="4"/>
        <v>266</v>
      </c>
      <c r="B285" s="64" t="s">
        <v>762</v>
      </c>
      <c r="C285" s="65" t="s">
        <v>189</v>
      </c>
      <c r="D285" s="65" t="s">
        <v>356</v>
      </c>
      <c r="E285" s="65" t="s">
        <v>865</v>
      </c>
      <c r="F285" s="66">
        <v>153.6</v>
      </c>
    </row>
    <row r="286" spans="1:6" ht="11.25">
      <c r="A286" s="71">
        <f t="shared" si="4"/>
        <v>267</v>
      </c>
      <c r="B286" s="96" t="s">
        <v>870</v>
      </c>
      <c r="C286" s="97" t="s">
        <v>189</v>
      </c>
      <c r="D286" s="97" t="s">
        <v>356</v>
      </c>
      <c r="E286" s="97" t="s">
        <v>871</v>
      </c>
      <c r="F286" s="98">
        <v>153.6</v>
      </c>
    </row>
    <row r="287" spans="1:6" ht="67.5">
      <c r="A287" s="71">
        <f t="shared" si="4"/>
        <v>268</v>
      </c>
      <c r="B287" s="68" t="s">
        <v>225</v>
      </c>
      <c r="C287" s="65" t="s">
        <v>40</v>
      </c>
      <c r="D287" s="65"/>
      <c r="E287" s="65"/>
      <c r="F287" s="66">
        <v>740.9</v>
      </c>
    </row>
    <row r="288" spans="1:6" ht="22.5">
      <c r="A288" s="71">
        <f t="shared" si="4"/>
        <v>269</v>
      </c>
      <c r="B288" s="64" t="s">
        <v>759</v>
      </c>
      <c r="C288" s="65" t="s">
        <v>40</v>
      </c>
      <c r="D288" s="65" t="s">
        <v>355</v>
      </c>
      <c r="E288" s="65"/>
      <c r="F288" s="66">
        <v>61.5</v>
      </c>
    </row>
    <row r="289" spans="1:6" ht="22.5">
      <c r="A289" s="71">
        <f t="shared" si="4"/>
        <v>270</v>
      </c>
      <c r="B289" s="64" t="s">
        <v>764</v>
      </c>
      <c r="C289" s="65" t="s">
        <v>40</v>
      </c>
      <c r="D289" s="65" t="s">
        <v>356</v>
      </c>
      <c r="E289" s="65"/>
      <c r="F289" s="66">
        <v>61.5</v>
      </c>
    </row>
    <row r="290" spans="1:6" ht="11.25">
      <c r="A290" s="71">
        <f t="shared" si="4"/>
        <v>271</v>
      </c>
      <c r="B290" s="64" t="s">
        <v>762</v>
      </c>
      <c r="C290" s="65" t="s">
        <v>40</v>
      </c>
      <c r="D290" s="65" t="s">
        <v>356</v>
      </c>
      <c r="E290" s="65" t="s">
        <v>865</v>
      </c>
      <c r="F290" s="66">
        <v>61.5</v>
      </c>
    </row>
    <row r="291" spans="1:6" ht="11.25">
      <c r="A291" s="71">
        <f t="shared" si="4"/>
        <v>272</v>
      </c>
      <c r="B291" s="96" t="s">
        <v>870</v>
      </c>
      <c r="C291" s="97" t="s">
        <v>40</v>
      </c>
      <c r="D291" s="97" t="s">
        <v>356</v>
      </c>
      <c r="E291" s="97" t="s">
        <v>871</v>
      </c>
      <c r="F291" s="98">
        <v>61.5</v>
      </c>
    </row>
    <row r="292" spans="1:6" ht="22.5">
      <c r="A292" s="71">
        <f t="shared" si="4"/>
        <v>273</v>
      </c>
      <c r="B292" s="64" t="s">
        <v>353</v>
      </c>
      <c r="C292" s="65" t="s">
        <v>40</v>
      </c>
      <c r="D292" s="65" t="s">
        <v>829</v>
      </c>
      <c r="E292" s="65"/>
      <c r="F292" s="66">
        <v>679.4</v>
      </c>
    </row>
    <row r="293" spans="1:6" ht="11.25">
      <c r="A293" s="71">
        <f t="shared" si="4"/>
        <v>274</v>
      </c>
      <c r="B293" s="64" t="s">
        <v>830</v>
      </c>
      <c r="C293" s="65" t="s">
        <v>40</v>
      </c>
      <c r="D293" s="65" t="s">
        <v>831</v>
      </c>
      <c r="E293" s="65"/>
      <c r="F293" s="66">
        <v>679.4</v>
      </c>
    </row>
    <row r="294" spans="1:6" ht="11.25">
      <c r="A294" s="71">
        <f t="shared" si="4"/>
        <v>275</v>
      </c>
      <c r="B294" s="64" t="s">
        <v>762</v>
      </c>
      <c r="C294" s="65" t="s">
        <v>40</v>
      </c>
      <c r="D294" s="65" t="s">
        <v>831</v>
      </c>
      <c r="E294" s="65" t="s">
        <v>865</v>
      </c>
      <c r="F294" s="66">
        <v>679.4</v>
      </c>
    </row>
    <row r="295" spans="1:6" ht="11.25">
      <c r="A295" s="71">
        <f t="shared" si="4"/>
        <v>276</v>
      </c>
      <c r="B295" s="96" t="s">
        <v>870</v>
      </c>
      <c r="C295" s="97" t="s">
        <v>40</v>
      </c>
      <c r="D295" s="97" t="s">
        <v>831</v>
      </c>
      <c r="E295" s="97" t="s">
        <v>871</v>
      </c>
      <c r="F295" s="98">
        <v>679.4</v>
      </c>
    </row>
    <row r="296" spans="1:6" ht="101.25">
      <c r="A296" s="71">
        <f t="shared" si="4"/>
        <v>277</v>
      </c>
      <c r="B296" s="68" t="s">
        <v>41</v>
      </c>
      <c r="C296" s="65" t="s">
        <v>42</v>
      </c>
      <c r="D296" s="65"/>
      <c r="E296" s="65"/>
      <c r="F296" s="66">
        <v>270</v>
      </c>
    </row>
    <row r="297" spans="1:6" ht="11.25">
      <c r="A297" s="71">
        <f t="shared" si="4"/>
        <v>278</v>
      </c>
      <c r="B297" s="64" t="s">
        <v>229</v>
      </c>
      <c r="C297" s="65" t="s">
        <v>42</v>
      </c>
      <c r="D297" s="65" t="s">
        <v>230</v>
      </c>
      <c r="E297" s="65"/>
      <c r="F297" s="66">
        <v>270</v>
      </c>
    </row>
    <row r="298" spans="1:6" ht="22.5">
      <c r="A298" s="71">
        <f t="shared" si="4"/>
        <v>279</v>
      </c>
      <c r="B298" s="64" t="s">
        <v>231</v>
      </c>
      <c r="C298" s="65" t="s">
        <v>42</v>
      </c>
      <c r="D298" s="65" t="s">
        <v>232</v>
      </c>
      <c r="E298" s="65"/>
      <c r="F298" s="66">
        <v>270</v>
      </c>
    </row>
    <row r="299" spans="1:6" ht="11.25">
      <c r="A299" s="71">
        <f t="shared" si="4"/>
        <v>280</v>
      </c>
      <c r="B299" s="64" t="s">
        <v>762</v>
      </c>
      <c r="C299" s="65" t="s">
        <v>42</v>
      </c>
      <c r="D299" s="65" t="s">
        <v>232</v>
      </c>
      <c r="E299" s="65" t="s">
        <v>865</v>
      </c>
      <c r="F299" s="66">
        <v>270</v>
      </c>
    </row>
    <row r="300" spans="1:6" ht="11.25">
      <c r="A300" s="71">
        <f t="shared" si="4"/>
        <v>281</v>
      </c>
      <c r="B300" s="96" t="s">
        <v>870</v>
      </c>
      <c r="C300" s="97" t="s">
        <v>42</v>
      </c>
      <c r="D300" s="97" t="s">
        <v>232</v>
      </c>
      <c r="E300" s="97" t="s">
        <v>871</v>
      </c>
      <c r="F300" s="98">
        <v>270</v>
      </c>
    </row>
    <row r="301" spans="1:6" ht="22.5">
      <c r="A301" s="71">
        <f t="shared" si="4"/>
        <v>282</v>
      </c>
      <c r="B301" s="64" t="s">
        <v>722</v>
      </c>
      <c r="C301" s="65" t="s">
        <v>190</v>
      </c>
      <c r="D301" s="65"/>
      <c r="E301" s="65"/>
      <c r="F301" s="66">
        <v>17617.9</v>
      </c>
    </row>
    <row r="302" spans="1:6" ht="45">
      <c r="A302" s="71">
        <f t="shared" si="4"/>
        <v>283</v>
      </c>
      <c r="B302" s="64" t="s">
        <v>116</v>
      </c>
      <c r="C302" s="65" t="s">
        <v>191</v>
      </c>
      <c r="D302" s="65"/>
      <c r="E302" s="65"/>
      <c r="F302" s="66">
        <v>14248.5</v>
      </c>
    </row>
    <row r="303" spans="1:6" ht="45">
      <c r="A303" s="71">
        <f t="shared" si="4"/>
        <v>284</v>
      </c>
      <c r="B303" s="64" t="s">
        <v>591</v>
      </c>
      <c r="C303" s="65" t="s">
        <v>191</v>
      </c>
      <c r="D303" s="65" t="s">
        <v>592</v>
      </c>
      <c r="E303" s="65"/>
      <c r="F303" s="66">
        <v>12558.5</v>
      </c>
    </row>
    <row r="304" spans="1:6" ht="11.25">
      <c r="A304" s="71">
        <f t="shared" si="4"/>
        <v>285</v>
      </c>
      <c r="B304" s="64" t="s">
        <v>761</v>
      </c>
      <c r="C304" s="65" t="s">
        <v>191</v>
      </c>
      <c r="D304" s="65" t="s">
        <v>782</v>
      </c>
      <c r="E304" s="65"/>
      <c r="F304" s="66">
        <v>12558.5</v>
      </c>
    </row>
    <row r="305" spans="1:6" ht="11.25">
      <c r="A305" s="71">
        <f t="shared" si="4"/>
        <v>286</v>
      </c>
      <c r="B305" s="64" t="s">
        <v>762</v>
      </c>
      <c r="C305" s="65" t="s">
        <v>191</v>
      </c>
      <c r="D305" s="65" t="s">
        <v>782</v>
      </c>
      <c r="E305" s="65" t="s">
        <v>865</v>
      </c>
      <c r="F305" s="66">
        <v>12558.5</v>
      </c>
    </row>
    <row r="306" spans="1:6" ht="11.25">
      <c r="A306" s="71">
        <f t="shared" si="4"/>
        <v>287</v>
      </c>
      <c r="B306" s="96" t="s">
        <v>872</v>
      </c>
      <c r="C306" s="97" t="s">
        <v>191</v>
      </c>
      <c r="D306" s="97" t="s">
        <v>782</v>
      </c>
      <c r="E306" s="97" t="s">
        <v>873</v>
      </c>
      <c r="F306" s="98">
        <v>12558.5</v>
      </c>
    </row>
    <row r="307" spans="1:6" ht="22.5">
      <c r="A307" s="71">
        <f t="shared" si="4"/>
        <v>288</v>
      </c>
      <c r="B307" s="64" t="s">
        <v>759</v>
      </c>
      <c r="C307" s="65" t="s">
        <v>191</v>
      </c>
      <c r="D307" s="65" t="s">
        <v>355</v>
      </c>
      <c r="E307" s="65"/>
      <c r="F307" s="66">
        <v>1641.8</v>
      </c>
    </row>
    <row r="308" spans="1:6" ht="22.5">
      <c r="A308" s="71">
        <f t="shared" si="4"/>
        <v>289</v>
      </c>
      <c r="B308" s="64" t="s">
        <v>764</v>
      </c>
      <c r="C308" s="65" t="s">
        <v>191</v>
      </c>
      <c r="D308" s="65" t="s">
        <v>356</v>
      </c>
      <c r="E308" s="65"/>
      <c r="F308" s="66">
        <v>1641.8</v>
      </c>
    </row>
    <row r="309" spans="1:6" ht="11.25">
      <c r="A309" s="71">
        <f t="shared" si="4"/>
        <v>290</v>
      </c>
      <c r="B309" s="64" t="s">
        <v>762</v>
      </c>
      <c r="C309" s="65" t="s">
        <v>191</v>
      </c>
      <c r="D309" s="65" t="s">
        <v>356</v>
      </c>
      <c r="E309" s="65" t="s">
        <v>865</v>
      </c>
      <c r="F309" s="66">
        <v>1641.8</v>
      </c>
    </row>
    <row r="310" spans="1:6" ht="11.25">
      <c r="A310" s="71">
        <f t="shared" si="4"/>
        <v>291</v>
      </c>
      <c r="B310" s="96" t="s">
        <v>872</v>
      </c>
      <c r="C310" s="97" t="s">
        <v>191</v>
      </c>
      <c r="D310" s="97" t="s">
        <v>356</v>
      </c>
      <c r="E310" s="97" t="s">
        <v>873</v>
      </c>
      <c r="F310" s="98">
        <v>1641.8</v>
      </c>
    </row>
    <row r="311" spans="1:6" ht="11.25">
      <c r="A311" s="71">
        <f t="shared" si="4"/>
        <v>292</v>
      </c>
      <c r="B311" s="64" t="s">
        <v>409</v>
      </c>
      <c r="C311" s="65" t="s">
        <v>191</v>
      </c>
      <c r="D311" s="65" t="s">
        <v>410</v>
      </c>
      <c r="E311" s="65"/>
      <c r="F311" s="66">
        <v>48.1</v>
      </c>
    </row>
    <row r="312" spans="1:6" ht="11.25">
      <c r="A312" s="71">
        <f t="shared" si="4"/>
        <v>293</v>
      </c>
      <c r="B312" s="64" t="s">
        <v>384</v>
      </c>
      <c r="C312" s="65" t="s">
        <v>191</v>
      </c>
      <c r="D312" s="65" t="s">
        <v>385</v>
      </c>
      <c r="E312" s="65"/>
      <c r="F312" s="66">
        <v>21</v>
      </c>
    </row>
    <row r="313" spans="1:6" ht="11.25">
      <c r="A313" s="71">
        <f t="shared" si="4"/>
        <v>294</v>
      </c>
      <c r="B313" s="64" t="s">
        <v>762</v>
      </c>
      <c r="C313" s="65" t="s">
        <v>191</v>
      </c>
      <c r="D313" s="65" t="s">
        <v>385</v>
      </c>
      <c r="E313" s="65" t="s">
        <v>865</v>
      </c>
      <c r="F313" s="66">
        <v>21</v>
      </c>
    </row>
    <row r="314" spans="1:6" ht="11.25">
      <c r="A314" s="71">
        <f t="shared" si="4"/>
        <v>295</v>
      </c>
      <c r="B314" s="96" t="s">
        <v>872</v>
      </c>
      <c r="C314" s="97" t="s">
        <v>191</v>
      </c>
      <c r="D314" s="97" t="s">
        <v>385</v>
      </c>
      <c r="E314" s="97" t="s">
        <v>873</v>
      </c>
      <c r="F314" s="98">
        <v>21</v>
      </c>
    </row>
    <row r="315" spans="1:6" ht="11.25">
      <c r="A315" s="71">
        <f t="shared" si="4"/>
        <v>296</v>
      </c>
      <c r="B315" s="64" t="s">
        <v>411</v>
      </c>
      <c r="C315" s="65" t="s">
        <v>191</v>
      </c>
      <c r="D315" s="65" t="s">
        <v>412</v>
      </c>
      <c r="E315" s="65"/>
      <c r="F315" s="66">
        <v>27.1</v>
      </c>
    </row>
    <row r="316" spans="1:6" ht="11.25">
      <c r="A316" s="71">
        <f t="shared" si="4"/>
        <v>297</v>
      </c>
      <c r="B316" s="64" t="s">
        <v>762</v>
      </c>
      <c r="C316" s="65" t="s">
        <v>191</v>
      </c>
      <c r="D316" s="65" t="s">
        <v>412</v>
      </c>
      <c r="E316" s="65" t="s">
        <v>865</v>
      </c>
      <c r="F316" s="66">
        <v>27.1</v>
      </c>
    </row>
    <row r="317" spans="1:6" ht="11.25">
      <c r="A317" s="71">
        <f t="shared" si="4"/>
        <v>298</v>
      </c>
      <c r="B317" s="96" t="s">
        <v>872</v>
      </c>
      <c r="C317" s="97" t="s">
        <v>191</v>
      </c>
      <c r="D317" s="97" t="s">
        <v>412</v>
      </c>
      <c r="E317" s="97" t="s">
        <v>873</v>
      </c>
      <c r="F317" s="98">
        <v>27.1</v>
      </c>
    </row>
    <row r="318" spans="1:6" ht="45">
      <c r="A318" s="71">
        <f t="shared" si="4"/>
        <v>299</v>
      </c>
      <c r="B318" s="64" t="s">
        <v>117</v>
      </c>
      <c r="C318" s="65" t="s">
        <v>192</v>
      </c>
      <c r="D318" s="65"/>
      <c r="E318" s="65"/>
      <c r="F318" s="66">
        <v>3369.4</v>
      </c>
    </row>
    <row r="319" spans="1:6" ht="45">
      <c r="A319" s="71">
        <f t="shared" si="4"/>
        <v>300</v>
      </c>
      <c r="B319" s="64" t="s">
        <v>591</v>
      </c>
      <c r="C319" s="65" t="s">
        <v>192</v>
      </c>
      <c r="D319" s="65" t="s">
        <v>592</v>
      </c>
      <c r="E319" s="65"/>
      <c r="F319" s="66">
        <v>3361.8</v>
      </c>
    </row>
    <row r="320" spans="1:6" ht="22.5">
      <c r="A320" s="71">
        <f t="shared" si="4"/>
        <v>301</v>
      </c>
      <c r="B320" s="64" t="s">
        <v>354</v>
      </c>
      <c r="C320" s="65" t="s">
        <v>192</v>
      </c>
      <c r="D320" s="65" t="s">
        <v>312</v>
      </c>
      <c r="E320" s="65"/>
      <c r="F320" s="66">
        <v>3361.8</v>
      </c>
    </row>
    <row r="321" spans="1:6" ht="11.25">
      <c r="A321" s="71">
        <f t="shared" si="4"/>
        <v>302</v>
      </c>
      <c r="B321" s="64" t="s">
        <v>762</v>
      </c>
      <c r="C321" s="65" t="s">
        <v>192</v>
      </c>
      <c r="D321" s="65" t="s">
        <v>312</v>
      </c>
      <c r="E321" s="65" t="s">
        <v>865</v>
      </c>
      <c r="F321" s="66">
        <v>3361.8</v>
      </c>
    </row>
    <row r="322" spans="1:6" ht="11.25">
      <c r="A322" s="71">
        <f t="shared" si="4"/>
        <v>303</v>
      </c>
      <c r="B322" s="96" t="s">
        <v>872</v>
      </c>
      <c r="C322" s="97" t="s">
        <v>192</v>
      </c>
      <c r="D322" s="97" t="s">
        <v>312</v>
      </c>
      <c r="E322" s="97" t="s">
        <v>873</v>
      </c>
      <c r="F322" s="98">
        <v>3361.8</v>
      </c>
    </row>
    <row r="323" spans="1:6" ht="22.5">
      <c r="A323" s="71">
        <f t="shared" si="4"/>
        <v>304</v>
      </c>
      <c r="B323" s="64" t="s">
        <v>759</v>
      </c>
      <c r="C323" s="65" t="s">
        <v>192</v>
      </c>
      <c r="D323" s="65" t="s">
        <v>355</v>
      </c>
      <c r="E323" s="65"/>
      <c r="F323" s="66">
        <v>5.9</v>
      </c>
    </row>
    <row r="324" spans="1:6" ht="22.5">
      <c r="A324" s="71">
        <f t="shared" si="4"/>
        <v>305</v>
      </c>
      <c r="B324" s="64" t="s">
        <v>764</v>
      </c>
      <c r="C324" s="65" t="s">
        <v>192</v>
      </c>
      <c r="D324" s="65" t="s">
        <v>356</v>
      </c>
      <c r="E324" s="65"/>
      <c r="F324" s="66">
        <v>5.9</v>
      </c>
    </row>
    <row r="325" spans="1:6" ht="11.25">
      <c r="A325" s="71">
        <f t="shared" si="4"/>
        <v>306</v>
      </c>
      <c r="B325" s="64" t="s">
        <v>762</v>
      </c>
      <c r="C325" s="65" t="s">
        <v>192</v>
      </c>
      <c r="D325" s="65" t="s">
        <v>356</v>
      </c>
      <c r="E325" s="65" t="s">
        <v>865</v>
      </c>
      <c r="F325" s="66">
        <v>5.9</v>
      </c>
    </row>
    <row r="326" spans="1:6" ht="11.25">
      <c r="A326" s="71">
        <f t="shared" si="4"/>
        <v>307</v>
      </c>
      <c r="B326" s="96" t="s">
        <v>872</v>
      </c>
      <c r="C326" s="97" t="s">
        <v>192</v>
      </c>
      <c r="D326" s="97" t="s">
        <v>356</v>
      </c>
      <c r="E326" s="97" t="s">
        <v>873</v>
      </c>
      <c r="F326" s="98">
        <v>5.9</v>
      </c>
    </row>
    <row r="327" spans="1:6" ht="11.25">
      <c r="A327" s="71">
        <f t="shared" si="4"/>
        <v>308</v>
      </c>
      <c r="B327" s="64" t="s">
        <v>409</v>
      </c>
      <c r="C327" s="65" t="s">
        <v>192</v>
      </c>
      <c r="D327" s="65" t="s">
        <v>410</v>
      </c>
      <c r="E327" s="65"/>
      <c r="F327" s="66">
        <v>1.7</v>
      </c>
    </row>
    <row r="328" spans="1:6" ht="11.25">
      <c r="A328" s="71">
        <f t="shared" si="4"/>
        <v>309</v>
      </c>
      <c r="B328" s="64" t="s">
        <v>384</v>
      </c>
      <c r="C328" s="65" t="s">
        <v>192</v>
      </c>
      <c r="D328" s="65" t="s">
        <v>385</v>
      </c>
      <c r="E328" s="65"/>
      <c r="F328" s="66">
        <v>1.7</v>
      </c>
    </row>
    <row r="329" spans="1:6" ht="11.25">
      <c r="A329" s="71">
        <f t="shared" si="4"/>
        <v>310</v>
      </c>
      <c r="B329" s="64" t="s">
        <v>762</v>
      </c>
      <c r="C329" s="65" t="s">
        <v>192</v>
      </c>
      <c r="D329" s="65" t="s">
        <v>385</v>
      </c>
      <c r="E329" s="65" t="s">
        <v>865</v>
      </c>
      <c r="F329" s="66">
        <v>1.7</v>
      </c>
    </row>
    <row r="330" spans="1:6" ht="11.25">
      <c r="A330" s="71">
        <f t="shared" si="4"/>
        <v>311</v>
      </c>
      <c r="B330" s="96" t="s">
        <v>872</v>
      </c>
      <c r="C330" s="97" t="s">
        <v>192</v>
      </c>
      <c r="D330" s="97" t="s">
        <v>385</v>
      </c>
      <c r="E330" s="97" t="s">
        <v>873</v>
      </c>
      <c r="F330" s="98">
        <v>1.7</v>
      </c>
    </row>
    <row r="331" spans="1:6" ht="21.75">
      <c r="A331" s="105">
        <f t="shared" si="4"/>
        <v>312</v>
      </c>
      <c r="B331" s="93" t="s">
        <v>794</v>
      </c>
      <c r="C331" s="94" t="s">
        <v>212</v>
      </c>
      <c r="D331" s="94"/>
      <c r="E331" s="94"/>
      <c r="F331" s="95">
        <v>18829.2</v>
      </c>
    </row>
    <row r="332" spans="1:6" ht="22.5">
      <c r="A332" s="71">
        <f t="shared" si="4"/>
        <v>313</v>
      </c>
      <c r="B332" s="64" t="s">
        <v>571</v>
      </c>
      <c r="C332" s="65" t="s">
        <v>213</v>
      </c>
      <c r="D332" s="65"/>
      <c r="E332" s="65"/>
      <c r="F332" s="66">
        <v>415.6</v>
      </c>
    </row>
    <row r="333" spans="1:6" ht="56.25">
      <c r="A333" s="71">
        <f t="shared" si="4"/>
        <v>314</v>
      </c>
      <c r="B333" s="64" t="s">
        <v>214</v>
      </c>
      <c r="C333" s="65" t="s">
        <v>215</v>
      </c>
      <c r="D333" s="65"/>
      <c r="E333" s="65"/>
      <c r="F333" s="66">
        <v>415.6</v>
      </c>
    </row>
    <row r="334" spans="1:6" ht="11.25">
      <c r="A334" s="71">
        <f t="shared" si="4"/>
        <v>315</v>
      </c>
      <c r="B334" s="64" t="s">
        <v>229</v>
      </c>
      <c r="C334" s="65" t="s">
        <v>215</v>
      </c>
      <c r="D334" s="65" t="s">
        <v>230</v>
      </c>
      <c r="E334" s="65"/>
      <c r="F334" s="66">
        <v>415.6</v>
      </c>
    </row>
    <row r="335" spans="1:6" ht="11.25">
      <c r="A335" s="71">
        <f t="shared" si="4"/>
        <v>316</v>
      </c>
      <c r="B335" s="64" t="s">
        <v>572</v>
      </c>
      <c r="C335" s="65" t="s">
        <v>215</v>
      </c>
      <c r="D335" s="65" t="s">
        <v>573</v>
      </c>
      <c r="E335" s="65"/>
      <c r="F335" s="66">
        <v>415.6</v>
      </c>
    </row>
    <row r="336" spans="1:6" ht="11.25">
      <c r="A336" s="71">
        <f t="shared" si="4"/>
        <v>317</v>
      </c>
      <c r="B336" s="64" t="s">
        <v>487</v>
      </c>
      <c r="C336" s="65" t="s">
        <v>215</v>
      </c>
      <c r="D336" s="65" t="s">
        <v>573</v>
      </c>
      <c r="E336" s="65" t="s">
        <v>277</v>
      </c>
      <c r="F336" s="66">
        <v>415.6</v>
      </c>
    </row>
    <row r="337" spans="1:6" ht="11.25">
      <c r="A337" s="71">
        <f t="shared" si="4"/>
        <v>318</v>
      </c>
      <c r="B337" s="96" t="s">
        <v>278</v>
      </c>
      <c r="C337" s="97" t="s">
        <v>215</v>
      </c>
      <c r="D337" s="97" t="s">
        <v>573</v>
      </c>
      <c r="E337" s="97" t="s">
        <v>279</v>
      </c>
      <c r="F337" s="98">
        <v>415.6</v>
      </c>
    </row>
    <row r="338" spans="1:6" ht="11.25">
      <c r="A338" s="71">
        <f t="shared" si="4"/>
        <v>319</v>
      </c>
      <c r="B338" s="64" t="s">
        <v>270</v>
      </c>
      <c r="C338" s="65" t="s">
        <v>219</v>
      </c>
      <c r="D338" s="65"/>
      <c r="E338" s="65"/>
      <c r="F338" s="66">
        <v>85</v>
      </c>
    </row>
    <row r="339" spans="1:6" ht="90">
      <c r="A339" s="71">
        <f t="shared" si="4"/>
        <v>320</v>
      </c>
      <c r="B339" s="68" t="s">
        <v>61</v>
      </c>
      <c r="C339" s="65" t="s">
        <v>62</v>
      </c>
      <c r="D339" s="65"/>
      <c r="E339" s="65"/>
      <c r="F339" s="66">
        <v>85</v>
      </c>
    </row>
    <row r="340" spans="1:6" ht="22.5">
      <c r="A340" s="71">
        <f t="shared" si="4"/>
        <v>321</v>
      </c>
      <c r="B340" s="64" t="s">
        <v>759</v>
      </c>
      <c r="C340" s="65" t="s">
        <v>62</v>
      </c>
      <c r="D340" s="65" t="s">
        <v>355</v>
      </c>
      <c r="E340" s="65"/>
      <c r="F340" s="66">
        <v>85</v>
      </c>
    </row>
    <row r="341" spans="1:6" ht="22.5">
      <c r="A341" s="71">
        <f t="shared" si="4"/>
        <v>322</v>
      </c>
      <c r="B341" s="64" t="s">
        <v>764</v>
      </c>
      <c r="C341" s="65" t="s">
        <v>62</v>
      </c>
      <c r="D341" s="65" t="s">
        <v>356</v>
      </c>
      <c r="E341" s="65"/>
      <c r="F341" s="66">
        <v>85</v>
      </c>
    </row>
    <row r="342" spans="1:6" ht="11.25">
      <c r="A342" s="71">
        <f aca="true" t="shared" si="5" ref="A342:A405">A341+1</f>
        <v>323</v>
      </c>
      <c r="B342" s="64" t="s">
        <v>487</v>
      </c>
      <c r="C342" s="65" t="s">
        <v>62</v>
      </c>
      <c r="D342" s="65" t="s">
        <v>356</v>
      </c>
      <c r="E342" s="65" t="s">
        <v>277</v>
      </c>
      <c r="F342" s="66">
        <v>85</v>
      </c>
    </row>
    <row r="343" spans="1:6" ht="11.25">
      <c r="A343" s="71">
        <f t="shared" si="5"/>
        <v>324</v>
      </c>
      <c r="B343" s="96" t="s">
        <v>282</v>
      </c>
      <c r="C343" s="97" t="s">
        <v>62</v>
      </c>
      <c r="D343" s="97" t="s">
        <v>356</v>
      </c>
      <c r="E343" s="97" t="s">
        <v>283</v>
      </c>
      <c r="F343" s="98">
        <v>85</v>
      </c>
    </row>
    <row r="344" spans="1:6" ht="22.5">
      <c r="A344" s="71">
        <f t="shared" si="5"/>
        <v>325</v>
      </c>
      <c r="B344" s="64" t="s">
        <v>574</v>
      </c>
      <c r="C344" s="65" t="s">
        <v>216</v>
      </c>
      <c r="D344" s="65"/>
      <c r="E344" s="65"/>
      <c r="F344" s="66">
        <v>10920.4</v>
      </c>
    </row>
    <row r="345" spans="1:6" ht="67.5">
      <c r="A345" s="71">
        <f t="shared" si="5"/>
        <v>326</v>
      </c>
      <c r="B345" s="68" t="s">
        <v>217</v>
      </c>
      <c r="C345" s="65" t="s">
        <v>218</v>
      </c>
      <c r="D345" s="65"/>
      <c r="E345" s="65"/>
      <c r="F345" s="66">
        <v>10920.4</v>
      </c>
    </row>
    <row r="346" spans="1:6" ht="22.5">
      <c r="A346" s="71">
        <f t="shared" si="5"/>
        <v>327</v>
      </c>
      <c r="B346" s="64" t="s">
        <v>353</v>
      </c>
      <c r="C346" s="65" t="s">
        <v>218</v>
      </c>
      <c r="D346" s="65" t="s">
        <v>829</v>
      </c>
      <c r="E346" s="65"/>
      <c r="F346" s="66">
        <v>10920.4</v>
      </c>
    </row>
    <row r="347" spans="1:6" ht="11.25">
      <c r="A347" s="71">
        <f t="shared" si="5"/>
        <v>328</v>
      </c>
      <c r="B347" s="64" t="s">
        <v>830</v>
      </c>
      <c r="C347" s="65" t="s">
        <v>218</v>
      </c>
      <c r="D347" s="65" t="s">
        <v>831</v>
      </c>
      <c r="E347" s="65"/>
      <c r="F347" s="66">
        <v>10920.4</v>
      </c>
    </row>
    <row r="348" spans="1:6" ht="11.25">
      <c r="A348" s="71">
        <f t="shared" si="5"/>
        <v>329</v>
      </c>
      <c r="B348" s="64" t="s">
        <v>487</v>
      </c>
      <c r="C348" s="65" t="s">
        <v>218</v>
      </c>
      <c r="D348" s="65" t="s">
        <v>831</v>
      </c>
      <c r="E348" s="65" t="s">
        <v>277</v>
      </c>
      <c r="F348" s="66">
        <v>10920.4</v>
      </c>
    </row>
    <row r="349" spans="1:6" ht="11.25">
      <c r="A349" s="71">
        <f t="shared" si="5"/>
        <v>330</v>
      </c>
      <c r="B349" s="96" t="s">
        <v>280</v>
      </c>
      <c r="C349" s="97" t="s">
        <v>218</v>
      </c>
      <c r="D349" s="97" t="s">
        <v>831</v>
      </c>
      <c r="E349" s="97" t="s">
        <v>281</v>
      </c>
      <c r="F349" s="98">
        <v>10920.4</v>
      </c>
    </row>
    <row r="350" spans="1:6" ht="22.5">
      <c r="A350" s="71">
        <f t="shared" si="5"/>
        <v>331</v>
      </c>
      <c r="B350" s="64" t="s">
        <v>569</v>
      </c>
      <c r="C350" s="65" t="s">
        <v>220</v>
      </c>
      <c r="D350" s="65"/>
      <c r="E350" s="65"/>
      <c r="F350" s="66">
        <v>7408.2</v>
      </c>
    </row>
    <row r="351" spans="1:7" ht="67.5">
      <c r="A351" s="71">
        <f t="shared" si="5"/>
        <v>332</v>
      </c>
      <c r="B351" s="68" t="s">
        <v>400</v>
      </c>
      <c r="C351" s="65" t="s">
        <v>221</v>
      </c>
      <c r="D351" s="65"/>
      <c r="E351" s="65"/>
      <c r="F351" s="66">
        <v>7408.2</v>
      </c>
      <c r="G351" s="160"/>
    </row>
    <row r="352" spans="1:6" ht="45">
      <c r="A352" s="71">
        <f t="shared" si="5"/>
        <v>333</v>
      </c>
      <c r="B352" s="64" t="s">
        <v>591</v>
      </c>
      <c r="C352" s="65" t="s">
        <v>221</v>
      </c>
      <c r="D352" s="65" t="s">
        <v>592</v>
      </c>
      <c r="E352" s="65"/>
      <c r="F352" s="66">
        <v>6551.3</v>
      </c>
    </row>
    <row r="353" spans="1:6" ht="22.5">
      <c r="A353" s="71">
        <f t="shared" si="5"/>
        <v>334</v>
      </c>
      <c r="B353" s="64" t="s">
        <v>354</v>
      </c>
      <c r="C353" s="65" t="s">
        <v>221</v>
      </c>
      <c r="D353" s="65" t="s">
        <v>312</v>
      </c>
      <c r="E353" s="65"/>
      <c r="F353" s="66">
        <v>6551.3</v>
      </c>
    </row>
    <row r="354" spans="1:6" ht="11.25">
      <c r="A354" s="71">
        <f t="shared" si="5"/>
        <v>335</v>
      </c>
      <c r="B354" s="64" t="s">
        <v>487</v>
      </c>
      <c r="C354" s="65" t="s">
        <v>221</v>
      </c>
      <c r="D354" s="65" t="s">
        <v>312</v>
      </c>
      <c r="E354" s="65" t="s">
        <v>277</v>
      </c>
      <c r="F354" s="66">
        <v>6551.3</v>
      </c>
    </row>
    <row r="355" spans="1:6" ht="11.25">
      <c r="A355" s="71">
        <f t="shared" si="5"/>
        <v>336</v>
      </c>
      <c r="B355" s="96" t="s">
        <v>340</v>
      </c>
      <c r="C355" s="97" t="s">
        <v>221</v>
      </c>
      <c r="D355" s="97" t="s">
        <v>312</v>
      </c>
      <c r="E355" s="97" t="s">
        <v>341</v>
      </c>
      <c r="F355" s="98">
        <v>6551.3</v>
      </c>
    </row>
    <row r="356" spans="1:6" ht="22.5">
      <c r="A356" s="71">
        <f t="shared" si="5"/>
        <v>337</v>
      </c>
      <c r="B356" s="64" t="s">
        <v>759</v>
      </c>
      <c r="C356" s="65" t="s">
        <v>221</v>
      </c>
      <c r="D356" s="65" t="s">
        <v>355</v>
      </c>
      <c r="E356" s="65"/>
      <c r="F356" s="66">
        <v>856.9</v>
      </c>
    </row>
    <row r="357" spans="1:6" ht="22.5">
      <c r="A357" s="71">
        <f t="shared" si="5"/>
        <v>338</v>
      </c>
      <c r="B357" s="64" t="s">
        <v>764</v>
      </c>
      <c r="C357" s="65" t="s">
        <v>221</v>
      </c>
      <c r="D357" s="65" t="s">
        <v>356</v>
      </c>
      <c r="E357" s="65"/>
      <c r="F357" s="66">
        <v>856.9</v>
      </c>
    </row>
    <row r="358" spans="1:6" ht="11.25">
      <c r="A358" s="71">
        <f t="shared" si="5"/>
        <v>339</v>
      </c>
      <c r="B358" s="64" t="s">
        <v>487</v>
      </c>
      <c r="C358" s="65" t="s">
        <v>221</v>
      </c>
      <c r="D358" s="65" t="s">
        <v>356</v>
      </c>
      <c r="E358" s="65" t="s">
        <v>277</v>
      </c>
      <c r="F358" s="66">
        <v>856.9</v>
      </c>
    </row>
    <row r="359" spans="1:6" ht="11.25">
      <c r="A359" s="71">
        <f t="shared" si="5"/>
        <v>340</v>
      </c>
      <c r="B359" s="96" t="s">
        <v>340</v>
      </c>
      <c r="C359" s="97" t="s">
        <v>221</v>
      </c>
      <c r="D359" s="97" t="s">
        <v>356</v>
      </c>
      <c r="E359" s="97" t="s">
        <v>341</v>
      </c>
      <c r="F359" s="98">
        <v>856.9</v>
      </c>
    </row>
    <row r="360" spans="1:6" ht="32.25">
      <c r="A360" s="105">
        <f t="shared" si="5"/>
        <v>341</v>
      </c>
      <c r="B360" s="93" t="s">
        <v>262</v>
      </c>
      <c r="C360" s="94" t="s">
        <v>467</v>
      </c>
      <c r="D360" s="94"/>
      <c r="E360" s="94"/>
      <c r="F360" s="95">
        <v>24679</v>
      </c>
    </row>
    <row r="361" spans="1:6" ht="22.5">
      <c r="A361" s="71">
        <f t="shared" si="5"/>
        <v>342</v>
      </c>
      <c r="B361" s="64" t="s">
        <v>263</v>
      </c>
      <c r="C361" s="65" t="s">
        <v>474</v>
      </c>
      <c r="D361" s="65"/>
      <c r="E361" s="65"/>
      <c r="F361" s="66">
        <v>12760</v>
      </c>
    </row>
    <row r="362" spans="1:6" ht="135">
      <c r="A362" s="71">
        <f t="shared" si="5"/>
        <v>343</v>
      </c>
      <c r="B362" s="68" t="s">
        <v>618</v>
      </c>
      <c r="C362" s="65" t="s">
        <v>619</v>
      </c>
      <c r="D362" s="65"/>
      <c r="E362" s="65"/>
      <c r="F362" s="66">
        <v>11100</v>
      </c>
    </row>
    <row r="363" spans="1:6" ht="22.5">
      <c r="A363" s="71">
        <f t="shared" si="5"/>
        <v>344</v>
      </c>
      <c r="B363" s="64" t="s">
        <v>759</v>
      </c>
      <c r="C363" s="65" t="s">
        <v>619</v>
      </c>
      <c r="D363" s="65" t="s">
        <v>355</v>
      </c>
      <c r="E363" s="65"/>
      <c r="F363" s="66">
        <v>11100</v>
      </c>
    </row>
    <row r="364" spans="1:6" ht="22.5">
      <c r="A364" s="71">
        <f t="shared" si="5"/>
        <v>345</v>
      </c>
      <c r="B364" s="64" t="s">
        <v>764</v>
      </c>
      <c r="C364" s="65" t="s">
        <v>619</v>
      </c>
      <c r="D364" s="65" t="s">
        <v>356</v>
      </c>
      <c r="E364" s="65"/>
      <c r="F364" s="66">
        <v>11100</v>
      </c>
    </row>
    <row r="365" spans="1:6" ht="11.25">
      <c r="A365" s="71">
        <f t="shared" si="5"/>
        <v>346</v>
      </c>
      <c r="B365" s="64" t="s">
        <v>260</v>
      </c>
      <c r="C365" s="65" t="s">
        <v>619</v>
      </c>
      <c r="D365" s="65" t="s">
        <v>356</v>
      </c>
      <c r="E365" s="65" t="s">
        <v>860</v>
      </c>
      <c r="F365" s="66">
        <v>11100</v>
      </c>
    </row>
    <row r="366" spans="1:6" ht="11.25">
      <c r="A366" s="71">
        <f t="shared" si="5"/>
        <v>347</v>
      </c>
      <c r="B366" s="96" t="s">
        <v>861</v>
      </c>
      <c r="C366" s="97" t="s">
        <v>619</v>
      </c>
      <c r="D366" s="97" t="s">
        <v>356</v>
      </c>
      <c r="E366" s="97" t="s">
        <v>862</v>
      </c>
      <c r="F366" s="98">
        <v>11100</v>
      </c>
    </row>
    <row r="367" spans="1:6" ht="78.75">
      <c r="A367" s="71">
        <f t="shared" si="5"/>
        <v>348</v>
      </c>
      <c r="B367" s="68" t="s">
        <v>266</v>
      </c>
      <c r="C367" s="65" t="s">
        <v>475</v>
      </c>
      <c r="D367" s="65"/>
      <c r="E367" s="65"/>
      <c r="F367" s="66">
        <v>924</v>
      </c>
    </row>
    <row r="368" spans="1:6" ht="22.5">
      <c r="A368" s="71">
        <f t="shared" si="5"/>
        <v>349</v>
      </c>
      <c r="B368" s="64" t="s">
        <v>759</v>
      </c>
      <c r="C368" s="65" t="s">
        <v>475</v>
      </c>
      <c r="D368" s="65" t="s">
        <v>355</v>
      </c>
      <c r="E368" s="65"/>
      <c r="F368" s="66">
        <v>425</v>
      </c>
    </row>
    <row r="369" spans="1:6" ht="22.5">
      <c r="A369" s="71">
        <f t="shared" si="5"/>
        <v>350</v>
      </c>
      <c r="B369" s="64" t="s">
        <v>764</v>
      </c>
      <c r="C369" s="65" t="s">
        <v>475</v>
      </c>
      <c r="D369" s="65" t="s">
        <v>356</v>
      </c>
      <c r="E369" s="65"/>
      <c r="F369" s="66">
        <v>425</v>
      </c>
    </row>
    <row r="370" spans="1:6" ht="11.25">
      <c r="A370" s="71">
        <f t="shared" si="5"/>
        <v>351</v>
      </c>
      <c r="B370" s="64" t="s">
        <v>260</v>
      </c>
      <c r="C370" s="65" t="s">
        <v>475</v>
      </c>
      <c r="D370" s="65" t="s">
        <v>356</v>
      </c>
      <c r="E370" s="65" t="s">
        <v>860</v>
      </c>
      <c r="F370" s="66">
        <v>425</v>
      </c>
    </row>
    <row r="371" spans="1:6" ht="11.25">
      <c r="A371" s="71">
        <f t="shared" si="5"/>
        <v>352</v>
      </c>
      <c r="B371" s="96" t="s">
        <v>861</v>
      </c>
      <c r="C371" s="97" t="s">
        <v>475</v>
      </c>
      <c r="D371" s="97" t="s">
        <v>356</v>
      </c>
      <c r="E371" s="97" t="s">
        <v>862</v>
      </c>
      <c r="F371" s="98">
        <v>425</v>
      </c>
    </row>
    <row r="372" spans="1:6" ht="22.5">
      <c r="A372" s="71">
        <f t="shared" si="5"/>
        <v>353</v>
      </c>
      <c r="B372" s="64" t="s">
        <v>760</v>
      </c>
      <c r="C372" s="65" t="s">
        <v>475</v>
      </c>
      <c r="D372" s="65" t="s">
        <v>159</v>
      </c>
      <c r="E372" s="65"/>
      <c r="F372" s="66">
        <v>499</v>
      </c>
    </row>
    <row r="373" spans="1:6" ht="11.25">
      <c r="A373" s="71">
        <f t="shared" si="5"/>
        <v>354</v>
      </c>
      <c r="B373" s="64" t="s">
        <v>160</v>
      </c>
      <c r="C373" s="65" t="s">
        <v>475</v>
      </c>
      <c r="D373" s="65" t="s">
        <v>161</v>
      </c>
      <c r="E373" s="65"/>
      <c r="F373" s="66">
        <v>499</v>
      </c>
    </row>
    <row r="374" spans="1:6" ht="11.25">
      <c r="A374" s="71">
        <f t="shared" si="5"/>
        <v>355</v>
      </c>
      <c r="B374" s="64" t="s">
        <v>260</v>
      </c>
      <c r="C374" s="65" t="s">
        <v>475</v>
      </c>
      <c r="D374" s="65" t="s">
        <v>161</v>
      </c>
      <c r="E374" s="65" t="s">
        <v>860</v>
      </c>
      <c r="F374" s="66">
        <v>499</v>
      </c>
    </row>
    <row r="375" spans="1:6" ht="11.25">
      <c r="A375" s="71">
        <f t="shared" si="5"/>
        <v>356</v>
      </c>
      <c r="B375" s="96" t="s">
        <v>861</v>
      </c>
      <c r="C375" s="97" t="s">
        <v>475</v>
      </c>
      <c r="D375" s="97" t="s">
        <v>161</v>
      </c>
      <c r="E375" s="97" t="s">
        <v>862</v>
      </c>
      <c r="F375" s="98">
        <v>499</v>
      </c>
    </row>
    <row r="376" spans="1:6" ht="67.5">
      <c r="A376" s="71">
        <f t="shared" si="5"/>
        <v>357</v>
      </c>
      <c r="B376" s="68" t="s">
        <v>267</v>
      </c>
      <c r="C376" s="65" t="s">
        <v>476</v>
      </c>
      <c r="D376" s="65"/>
      <c r="E376" s="65"/>
      <c r="F376" s="66">
        <v>625</v>
      </c>
    </row>
    <row r="377" spans="1:6" ht="22.5">
      <c r="A377" s="71">
        <f t="shared" si="5"/>
        <v>358</v>
      </c>
      <c r="B377" s="64" t="s">
        <v>759</v>
      </c>
      <c r="C377" s="65" t="s">
        <v>476</v>
      </c>
      <c r="D377" s="65" t="s">
        <v>355</v>
      </c>
      <c r="E377" s="65"/>
      <c r="F377" s="66">
        <v>625</v>
      </c>
    </row>
    <row r="378" spans="1:6" ht="22.5">
      <c r="A378" s="71">
        <f t="shared" si="5"/>
        <v>359</v>
      </c>
      <c r="B378" s="64" t="s">
        <v>764</v>
      </c>
      <c r="C378" s="65" t="s">
        <v>476</v>
      </c>
      <c r="D378" s="65" t="s">
        <v>356</v>
      </c>
      <c r="E378" s="65"/>
      <c r="F378" s="66">
        <v>625</v>
      </c>
    </row>
    <row r="379" spans="1:6" ht="11.25">
      <c r="A379" s="71">
        <f t="shared" si="5"/>
        <v>360</v>
      </c>
      <c r="B379" s="64" t="s">
        <v>260</v>
      </c>
      <c r="C379" s="65" t="s">
        <v>476</v>
      </c>
      <c r="D379" s="65" t="s">
        <v>356</v>
      </c>
      <c r="E379" s="65" t="s">
        <v>860</v>
      </c>
      <c r="F379" s="66">
        <v>625</v>
      </c>
    </row>
    <row r="380" spans="1:6" ht="11.25">
      <c r="A380" s="71">
        <f t="shared" si="5"/>
        <v>361</v>
      </c>
      <c r="B380" s="96" t="s">
        <v>861</v>
      </c>
      <c r="C380" s="97" t="s">
        <v>476</v>
      </c>
      <c r="D380" s="97" t="s">
        <v>356</v>
      </c>
      <c r="E380" s="97" t="s">
        <v>862</v>
      </c>
      <c r="F380" s="98">
        <v>625</v>
      </c>
    </row>
    <row r="381" spans="1:6" ht="146.25">
      <c r="A381" s="71">
        <f t="shared" si="5"/>
        <v>362</v>
      </c>
      <c r="B381" s="68" t="s">
        <v>620</v>
      </c>
      <c r="C381" s="65" t="s">
        <v>621</v>
      </c>
      <c r="D381" s="65"/>
      <c r="E381" s="65"/>
      <c r="F381" s="66">
        <v>111</v>
      </c>
    </row>
    <row r="382" spans="1:6" ht="22.5">
      <c r="A382" s="71">
        <f t="shared" si="5"/>
        <v>363</v>
      </c>
      <c r="B382" s="64" t="s">
        <v>759</v>
      </c>
      <c r="C382" s="65" t="s">
        <v>621</v>
      </c>
      <c r="D382" s="65" t="s">
        <v>355</v>
      </c>
      <c r="E382" s="65"/>
      <c r="F382" s="66">
        <v>111</v>
      </c>
    </row>
    <row r="383" spans="1:6" ht="22.5">
      <c r="A383" s="71">
        <f t="shared" si="5"/>
        <v>364</v>
      </c>
      <c r="B383" s="64" t="s">
        <v>764</v>
      </c>
      <c r="C383" s="65" t="s">
        <v>621</v>
      </c>
      <c r="D383" s="65" t="s">
        <v>356</v>
      </c>
      <c r="E383" s="65"/>
      <c r="F383" s="66">
        <v>111</v>
      </c>
    </row>
    <row r="384" spans="1:6" ht="11.25">
      <c r="A384" s="71">
        <f t="shared" si="5"/>
        <v>365</v>
      </c>
      <c r="B384" s="64" t="s">
        <v>260</v>
      </c>
      <c r="C384" s="65" t="s">
        <v>621</v>
      </c>
      <c r="D384" s="65" t="s">
        <v>356</v>
      </c>
      <c r="E384" s="65" t="s">
        <v>860</v>
      </c>
      <c r="F384" s="66">
        <v>111</v>
      </c>
    </row>
    <row r="385" spans="1:6" ht="11.25">
      <c r="A385" s="71">
        <f t="shared" si="5"/>
        <v>366</v>
      </c>
      <c r="B385" s="96" t="s">
        <v>861</v>
      </c>
      <c r="C385" s="97" t="s">
        <v>621</v>
      </c>
      <c r="D385" s="97" t="s">
        <v>356</v>
      </c>
      <c r="E385" s="97" t="s">
        <v>862</v>
      </c>
      <c r="F385" s="98">
        <v>111</v>
      </c>
    </row>
    <row r="386" spans="1:6" ht="22.5">
      <c r="A386" s="71">
        <f t="shared" si="5"/>
        <v>367</v>
      </c>
      <c r="B386" s="64" t="s">
        <v>569</v>
      </c>
      <c r="C386" s="65" t="s">
        <v>478</v>
      </c>
      <c r="D386" s="65"/>
      <c r="E386" s="65"/>
      <c r="F386" s="66">
        <v>3416.1</v>
      </c>
    </row>
    <row r="387" spans="1:6" ht="67.5">
      <c r="A387" s="71">
        <f t="shared" si="5"/>
        <v>368</v>
      </c>
      <c r="B387" s="68" t="s">
        <v>418</v>
      </c>
      <c r="C387" s="65" t="s">
        <v>479</v>
      </c>
      <c r="D387" s="65"/>
      <c r="E387" s="65"/>
      <c r="F387" s="66">
        <v>3416.1</v>
      </c>
    </row>
    <row r="388" spans="1:6" ht="45">
      <c r="A388" s="71">
        <f t="shared" si="5"/>
        <v>369</v>
      </c>
      <c r="B388" s="64" t="s">
        <v>591</v>
      </c>
      <c r="C388" s="65" t="s">
        <v>479</v>
      </c>
      <c r="D388" s="65" t="s">
        <v>592</v>
      </c>
      <c r="E388" s="65"/>
      <c r="F388" s="66">
        <v>2858.3</v>
      </c>
    </row>
    <row r="389" spans="1:6" ht="11.25">
      <c r="A389" s="71">
        <f t="shared" si="5"/>
        <v>370</v>
      </c>
      <c r="B389" s="64" t="s">
        <v>761</v>
      </c>
      <c r="C389" s="65" t="s">
        <v>479</v>
      </c>
      <c r="D389" s="65" t="s">
        <v>782</v>
      </c>
      <c r="E389" s="65"/>
      <c r="F389" s="66">
        <v>2858.3</v>
      </c>
    </row>
    <row r="390" spans="1:6" ht="11.25">
      <c r="A390" s="71">
        <f t="shared" si="5"/>
        <v>371</v>
      </c>
      <c r="B390" s="64" t="s">
        <v>260</v>
      </c>
      <c r="C390" s="65" t="s">
        <v>479</v>
      </c>
      <c r="D390" s="65" t="s">
        <v>782</v>
      </c>
      <c r="E390" s="65" t="s">
        <v>860</v>
      </c>
      <c r="F390" s="66">
        <v>2858.3</v>
      </c>
    </row>
    <row r="391" spans="1:6" ht="11.25">
      <c r="A391" s="71">
        <f t="shared" si="5"/>
        <v>372</v>
      </c>
      <c r="B391" s="96" t="s">
        <v>863</v>
      </c>
      <c r="C391" s="97" t="s">
        <v>479</v>
      </c>
      <c r="D391" s="97" t="s">
        <v>782</v>
      </c>
      <c r="E391" s="97" t="s">
        <v>864</v>
      </c>
      <c r="F391" s="98">
        <v>2858.3</v>
      </c>
    </row>
    <row r="392" spans="1:6" ht="22.5">
      <c r="A392" s="71">
        <f t="shared" si="5"/>
        <v>373</v>
      </c>
      <c r="B392" s="64" t="s">
        <v>759</v>
      </c>
      <c r="C392" s="65" t="s">
        <v>479</v>
      </c>
      <c r="D392" s="65" t="s">
        <v>355</v>
      </c>
      <c r="E392" s="65"/>
      <c r="F392" s="66">
        <v>457.8</v>
      </c>
    </row>
    <row r="393" spans="1:6" ht="22.5">
      <c r="A393" s="71">
        <f t="shared" si="5"/>
        <v>374</v>
      </c>
      <c r="B393" s="64" t="s">
        <v>764</v>
      </c>
      <c r="C393" s="65" t="s">
        <v>479</v>
      </c>
      <c r="D393" s="65" t="s">
        <v>356</v>
      </c>
      <c r="E393" s="65"/>
      <c r="F393" s="66">
        <v>457.8</v>
      </c>
    </row>
    <row r="394" spans="1:6" ht="11.25">
      <c r="A394" s="71">
        <f t="shared" si="5"/>
        <v>375</v>
      </c>
      <c r="B394" s="64" t="s">
        <v>260</v>
      </c>
      <c r="C394" s="65" t="s">
        <v>479</v>
      </c>
      <c r="D394" s="65" t="s">
        <v>356</v>
      </c>
      <c r="E394" s="65" t="s">
        <v>860</v>
      </c>
      <c r="F394" s="66">
        <v>457.8</v>
      </c>
    </row>
    <row r="395" spans="1:6" ht="11.25">
      <c r="A395" s="71">
        <f t="shared" si="5"/>
        <v>376</v>
      </c>
      <c r="B395" s="96" t="s">
        <v>863</v>
      </c>
      <c r="C395" s="97" t="s">
        <v>479</v>
      </c>
      <c r="D395" s="97" t="s">
        <v>356</v>
      </c>
      <c r="E395" s="97" t="s">
        <v>864</v>
      </c>
      <c r="F395" s="98">
        <v>457.8</v>
      </c>
    </row>
    <row r="396" spans="1:6" ht="11.25">
      <c r="A396" s="71">
        <f t="shared" si="5"/>
        <v>377</v>
      </c>
      <c r="B396" s="64" t="s">
        <v>409</v>
      </c>
      <c r="C396" s="65" t="s">
        <v>479</v>
      </c>
      <c r="D396" s="65" t="s">
        <v>410</v>
      </c>
      <c r="E396" s="65"/>
      <c r="F396" s="66">
        <v>100</v>
      </c>
    </row>
    <row r="397" spans="1:6" ht="11.25">
      <c r="A397" s="71">
        <f t="shared" si="5"/>
        <v>378</v>
      </c>
      <c r="B397" s="64" t="s">
        <v>411</v>
      </c>
      <c r="C397" s="65" t="s">
        <v>479</v>
      </c>
      <c r="D397" s="65" t="s">
        <v>412</v>
      </c>
      <c r="E397" s="65"/>
      <c r="F397" s="66">
        <v>100</v>
      </c>
    </row>
    <row r="398" spans="1:6" ht="11.25">
      <c r="A398" s="71">
        <f t="shared" si="5"/>
        <v>379</v>
      </c>
      <c r="B398" s="64" t="s">
        <v>260</v>
      </c>
      <c r="C398" s="65" t="s">
        <v>479</v>
      </c>
      <c r="D398" s="65" t="s">
        <v>412</v>
      </c>
      <c r="E398" s="65" t="s">
        <v>860</v>
      </c>
      <c r="F398" s="66">
        <v>100</v>
      </c>
    </row>
    <row r="399" spans="1:6" ht="11.25">
      <c r="A399" s="71">
        <f t="shared" si="5"/>
        <v>380</v>
      </c>
      <c r="B399" s="96" t="s">
        <v>863</v>
      </c>
      <c r="C399" s="97" t="s">
        <v>479</v>
      </c>
      <c r="D399" s="97" t="s">
        <v>412</v>
      </c>
      <c r="E399" s="97" t="s">
        <v>864</v>
      </c>
      <c r="F399" s="98">
        <v>100</v>
      </c>
    </row>
    <row r="400" spans="1:6" ht="11.25">
      <c r="A400" s="71">
        <f t="shared" si="5"/>
        <v>381</v>
      </c>
      <c r="B400" s="64" t="s">
        <v>593</v>
      </c>
      <c r="C400" s="65" t="s">
        <v>468</v>
      </c>
      <c r="D400" s="65"/>
      <c r="E400" s="65"/>
      <c r="F400" s="66">
        <v>8502.9</v>
      </c>
    </row>
    <row r="401" spans="1:6" ht="56.25">
      <c r="A401" s="71">
        <f t="shared" si="5"/>
        <v>382</v>
      </c>
      <c r="B401" s="64" t="s">
        <v>417</v>
      </c>
      <c r="C401" s="65" t="s">
        <v>477</v>
      </c>
      <c r="D401" s="65"/>
      <c r="E401" s="65"/>
      <c r="F401" s="66">
        <v>7994.9</v>
      </c>
    </row>
    <row r="402" spans="1:6" ht="11.25">
      <c r="A402" s="71">
        <f t="shared" si="5"/>
        <v>383</v>
      </c>
      <c r="B402" s="64" t="s">
        <v>409</v>
      </c>
      <c r="C402" s="65" t="s">
        <v>477</v>
      </c>
      <c r="D402" s="65" t="s">
        <v>410</v>
      </c>
      <c r="E402" s="65"/>
      <c r="F402" s="66">
        <v>7994.9</v>
      </c>
    </row>
    <row r="403" spans="1:6" ht="33.75">
      <c r="A403" s="71">
        <f t="shared" si="5"/>
        <v>384</v>
      </c>
      <c r="B403" s="64" t="s">
        <v>386</v>
      </c>
      <c r="C403" s="65" t="s">
        <v>477</v>
      </c>
      <c r="D403" s="65" t="s">
        <v>707</v>
      </c>
      <c r="E403" s="65"/>
      <c r="F403" s="66">
        <v>7994.9</v>
      </c>
    </row>
    <row r="404" spans="1:6" ht="11.25">
      <c r="A404" s="71">
        <f t="shared" si="5"/>
        <v>385</v>
      </c>
      <c r="B404" s="64" t="s">
        <v>260</v>
      </c>
      <c r="C404" s="65" t="s">
        <v>477</v>
      </c>
      <c r="D404" s="65" t="s">
        <v>707</v>
      </c>
      <c r="E404" s="65" t="s">
        <v>860</v>
      </c>
      <c r="F404" s="66">
        <v>7994.9</v>
      </c>
    </row>
    <row r="405" spans="1:6" ht="11.25">
      <c r="A405" s="71">
        <f t="shared" si="5"/>
        <v>386</v>
      </c>
      <c r="B405" s="96" t="s">
        <v>861</v>
      </c>
      <c r="C405" s="97" t="s">
        <v>477</v>
      </c>
      <c r="D405" s="97" t="s">
        <v>707</v>
      </c>
      <c r="E405" s="97" t="s">
        <v>862</v>
      </c>
      <c r="F405" s="98">
        <v>7994.9</v>
      </c>
    </row>
    <row r="406" spans="1:6" ht="56.25">
      <c r="A406" s="71">
        <f aca="true" t="shared" si="6" ref="A406:A469">A405+1</f>
        <v>387</v>
      </c>
      <c r="B406" s="68" t="s">
        <v>469</v>
      </c>
      <c r="C406" s="65" t="s">
        <v>470</v>
      </c>
      <c r="D406" s="65"/>
      <c r="E406" s="65"/>
      <c r="F406" s="66">
        <v>478</v>
      </c>
    </row>
    <row r="407" spans="1:6" ht="22.5">
      <c r="A407" s="71">
        <f t="shared" si="6"/>
        <v>388</v>
      </c>
      <c r="B407" s="64" t="s">
        <v>759</v>
      </c>
      <c r="C407" s="65" t="s">
        <v>470</v>
      </c>
      <c r="D407" s="65" t="s">
        <v>355</v>
      </c>
      <c r="E407" s="65"/>
      <c r="F407" s="66">
        <v>478</v>
      </c>
    </row>
    <row r="408" spans="1:6" ht="22.5">
      <c r="A408" s="71">
        <f t="shared" si="6"/>
        <v>389</v>
      </c>
      <c r="B408" s="64" t="s">
        <v>764</v>
      </c>
      <c r="C408" s="65" t="s">
        <v>470</v>
      </c>
      <c r="D408" s="65" t="s">
        <v>356</v>
      </c>
      <c r="E408" s="65"/>
      <c r="F408" s="66">
        <v>478</v>
      </c>
    </row>
    <row r="409" spans="1:6" ht="11.25">
      <c r="A409" s="71">
        <f t="shared" si="6"/>
        <v>390</v>
      </c>
      <c r="B409" s="64" t="s">
        <v>260</v>
      </c>
      <c r="C409" s="65" t="s">
        <v>470</v>
      </c>
      <c r="D409" s="65" t="s">
        <v>356</v>
      </c>
      <c r="E409" s="65" t="s">
        <v>860</v>
      </c>
      <c r="F409" s="66">
        <v>478</v>
      </c>
    </row>
    <row r="410" spans="1:6" ht="11.25">
      <c r="A410" s="71">
        <f t="shared" si="6"/>
        <v>391</v>
      </c>
      <c r="B410" s="96" t="s">
        <v>325</v>
      </c>
      <c r="C410" s="97" t="s">
        <v>470</v>
      </c>
      <c r="D410" s="97" t="s">
        <v>356</v>
      </c>
      <c r="E410" s="97" t="s">
        <v>326</v>
      </c>
      <c r="F410" s="98">
        <v>478</v>
      </c>
    </row>
    <row r="411" spans="1:6" ht="56.25">
      <c r="A411" s="71">
        <f t="shared" si="6"/>
        <v>392</v>
      </c>
      <c r="B411" s="64" t="s">
        <v>471</v>
      </c>
      <c r="C411" s="65" t="s">
        <v>472</v>
      </c>
      <c r="D411" s="65"/>
      <c r="E411" s="65"/>
      <c r="F411" s="66">
        <v>30</v>
      </c>
    </row>
    <row r="412" spans="1:6" ht="22.5">
      <c r="A412" s="71">
        <f t="shared" si="6"/>
        <v>393</v>
      </c>
      <c r="B412" s="64" t="s">
        <v>759</v>
      </c>
      <c r="C412" s="65" t="s">
        <v>472</v>
      </c>
      <c r="D412" s="65" t="s">
        <v>355</v>
      </c>
      <c r="E412" s="65"/>
      <c r="F412" s="66">
        <v>30</v>
      </c>
    </row>
    <row r="413" spans="1:6" ht="22.5">
      <c r="A413" s="71">
        <f t="shared" si="6"/>
        <v>394</v>
      </c>
      <c r="B413" s="64" t="s">
        <v>764</v>
      </c>
      <c r="C413" s="65" t="s">
        <v>472</v>
      </c>
      <c r="D413" s="65" t="s">
        <v>356</v>
      </c>
      <c r="E413" s="65"/>
      <c r="F413" s="66">
        <v>30</v>
      </c>
    </row>
    <row r="414" spans="1:6" ht="11.25">
      <c r="A414" s="71">
        <f t="shared" si="6"/>
        <v>395</v>
      </c>
      <c r="B414" s="64" t="s">
        <v>260</v>
      </c>
      <c r="C414" s="65" t="s">
        <v>472</v>
      </c>
      <c r="D414" s="65" t="s">
        <v>356</v>
      </c>
      <c r="E414" s="65" t="s">
        <v>860</v>
      </c>
      <c r="F414" s="66">
        <v>30</v>
      </c>
    </row>
    <row r="415" spans="1:6" ht="11.25">
      <c r="A415" s="71">
        <f t="shared" si="6"/>
        <v>396</v>
      </c>
      <c r="B415" s="96" t="s">
        <v>325</v>
      </c>
      <c r="C415" s="97" t="s">
        <v>472</v>
      </c>
      <c r="D415" s="97" t="s">
        <v>356</v>
      </c>
      <c r="E415" s="97" t="s">
        <v>326</v>
      </c>
      <c r="F415" s="98">
        <v>30</v>
      </c>
    </row>
    <row r="416" spans="1:6" ht="32.25">
      <c r="A416" s="105">
        <f t="shared" si="6"/>
        <v>397</v>
      </c>
      <c r="B416" s="93" t="s">
        <v>358</v>
      </c>
      <c r="C416" s="94" t="s">
        <v>105</v>
      </c>
      <c r="D416" s="94"/>
      <c r="E416" s="94"/>
      <c r="F416" s="95">
        <v>777.4</v>
      </c>
    </row>
    <row r="417" spans="1:6" ht="22.5">
      <c r="A417" s="71">
        <f t="shared" si="6"/>
        <v>398</v>
      </c>
      <c r="B417" s="64" t="s">
        <v>359</v>
      </c>
      <c r="C417" s="65" t="s">
        <v>106</v>
      </c>
      <c r="D417" s="65"/>
      <c r="E417" s="65"/>
      <c r="F417" s="66">
        <v>773</v>
      </c>
    </row>
    <row r="418" spans="1:6" ht="78.75">
      <c r="A418" s="71">
        <f t="shared" si="6"/>
        <v>399</v>
      </c>
      <c r="B418" s="68" t="s">
        <v>768</v>
      </c>
      <c r="C418" s="65" t="s">
        <v>449</v>
      </c>
      <c r="D418" s="65"/>
      <c r="E418" s="65"/>
      <c r="F418" s="66">
        <v>55.2</v>
      </c>
    </row>
    <row r="419" spans="1:6" ht="22.5">
      <c r="A419" s="71">
        <f t="shared" si="6"/>
        <v>400</v>
      </c>
      <c r="B419" s="64" t="s">
        <v>759</v>
      </c>
      <c r="C419" s="65" t="s">
        <v>449</v>
      </c>
      <c r="D419" s="65" t="s">
        <v>355</v>
      </c>
      <c r="E419" s="65"/>
      <c r="F419" s="66">
        <v>55.2</v>
      </c>
    </row>
    <row r="420" spans="1:6" ht="22.5">
      <c r="A420" s="71">
        <f t="shared" si="6"/>
        <v>401</v>
      </c>
      <c r="B420" s="64" t="s">
        <v>764</v>
      </c>
      <c r="C420" s="65" t="s">
        <v>449</v>
      </c>
      <c r="D420" s="65" t="s">
        <v>356</v>
      </c>
      <c r="E420" s="65"/>
      <c r="F420" s="66">
        <v>55.2</v>
      </c>
    </row>
    <row r="421" spans="1:6" ht="11.25">
      <c r="A421" s="71">
        <f t="shared" si="6"/>
        <v>402</v>
      </c>
      <c r="B421" s="64" t="s">
        <v>704</v>
      </c>
      <c r="C421" s="65" t="s">
        <v>449</v>
      </c>
      <c r="D421" s="65" t="s">
        <v>356</v>
      </c>
      <c r="E421" s="65" t="s">
        <v>855</v>
      </c>
      <c r="F421" s="66">
        <v>55.2</v>
      </c>
    </row>
    <row r="422" spans="1:6" ht="11.25">
      <c r="A422" s="71">
        <f t="shared" si="6"/>
        <v>403</v>
      </c>
      <c r="B422" s="96" t="s">
        <v>743</v>
      </c>
      <c r="C422" s="97" t="s">
        <v>449</v>
      </c>
      <c r="D422" s="97" t="s">
        <v>356</v>
      </c>
      <c r="E422" s="97" t="s">
        <v>744</v>
      </c>
      <c r="F422" s="98">
        <v>55.2</v>
      </c>
    </row>
    <row r="423" spans="1:6" ht="67.5">
      <c r="A423" s="71">
        <f t="shared" si="6"/>
        <v>404</v>
      </c>
      <c r="B423" s="68" t="s">
        <v>766</v>
      </c>
      <c r="C423" s="65" t="s">
        <v>443</v>
      </c>
      <c r="D423" s="65"/>
      <c r="E423" s="65"/>
      <c r="F423" s="66">
        <v>717.8</v>
      </c>
    </row>
    <row r="424" spans="1:6" ht="22.5">
      <c r="A424" s="71">
        <f t="shared" si="6"/>
        <v>405</v>
      </c>
      <c r="B424" s="64" t="s">
        <v>759</v>
      </c>
      <c r="C424" s="65" t="s">
        <v>443</v>
      </c>
      <c r="D424" s="65" t="s">
        <v>355</v>
      </c>
      <c r="E424" s="65"/>
      <c r="F424" s="66">
        <v>717.8</v>
      </c>
    </row>
    <row r="425" spans="1:6" ht="22.5">
      <c r="A425" s="71">
        <f t="shared" si="6"/>
        <v>406</v>
      </c>
      <c r="B425" s="64" t="s">
        <v>764</v>
      </c>
      <c r="C425" s="65" t="s">
        <v>443</v>
      </c>
      <c r="D425" s="65" t="s">
        <v>356</v>
      </c>
      <c r="E425" s="65"/>
      <c r="F425" s="66">
        <v>717.8</v>
      </c>
    </row>
    <row r="426" spans="1:6" ht="11.25">
      <c r="A426" s="71">
        <f t="shared" si="6"/>
        <v>407</v>
      </c>
      <c r="B426" s="64" t="s">
        <v>747</v>
      </c>
      <c r="C426" s="65" t="s">
        <v>443</v>
      </c>
      <c r="D426" s="65" t="s">
        <v>356</v>
      </c>
      <c r="E426" s="65" t="s">
        <v>331</v>
      </c>
      <c r="F426" s="66">
        <v>717.8</v>
      </c>
    </row>
    <row r="427" spans="1:6" ht="11.25">
      <c r="A427" s="71">
        <f t="shared" si="6"/>
        <v>408</v>
      </c>
      <c r="B427" s="96" t="s">
        <v>594</v>
      </c>
      <c r="C427" s="97" t="s">
        <v>443</v>
      </c>
      <c r="D427" s="97" t="s">
        <v>356</v>
      </c>
      <c r="E427" s="97" t="s">
        <v>323</v>
      </c>
      <c r="F427" s="98">
        <v>717.8</v>
      </c>
    </row>
    <row r="428" spans="1:6" ht="22.5">
      <c r="A428" s="71">
        <f t="shared" si="6"/>
        <v>409</v>
      </c>
      <c r="B428" s="64" t="s">
        <v>765</v>
      </c>
      <c r="C428" s="65" t="s">
        <v>107</v>
      </c>
      <c r="D428" s="65"/>
      <c r="E428" s="65"/>
      <c r="F428" s="66">
        <v>4.4</v>
      </c>
    </row>
    <row r="429" spans="1:6" ht="67.5">
      <c r="A429" s="71">
        <f t="shared" si="6"/>
        <v>410</v>
      </c>
      <c r="B429" s="68" t="s">
        <v>822</v>
      </c>
      <c r="C429" s="65" t="s">
        <v>823</v>
      </c>
      <c r="D429" s="65"/>
      <c r="E429" s="65"/>
      <c r="F429" s="66">
        <v>4.4</v>
      </c>
    </row>
    <row r="430" spans="1:6" ht="22.5">
      <c r="A430" s="71">
        <f t="shared" si="6"/>
        <v>411</v>
      </c>
      <c r="B430" s="64" t="s">
        <v>759</v>
      </c>
      <c r="C430" s="65" t="s">
        <v>823</v>
      </c>
      <c r="D430" s="65" t="s">
        <v>355</v>
      </c>
      <c r="E430" s="65"/>
      <c r="F430" s="66">
        <v>4.4</v>
      </c>
    </row>
    <row r="431" spans="1:6" ht="22.5">
      <c r="A431" s="71">
        <f t="shared" si="6"/>
        <v>412</v>
      </c>
      <c r="B431" s="64" t="s">
        <v>764</v>
      </c>
      <c r="C431" s="65" t="s">
        <v>823</v>
      </c>
      <c r="D431" s="65" t="s">
        <v>356</v>
      </c>
      <c r="E431" s="65"/>
      <c r="F431" s="66">
        <v>4.4</v>
      </c>
    </row>
    <row r="432" spans="1:6" ht="11.25">
      <c r="A432" s="71">
        <f t="shared" si="6"/>
        <v>413</v>
      </c>
      <c r="B432" s="64" t="s">
        <v>747</v>
      </c>
      <c r="C432" s="65" t="s">
        <v>823</v>
      </c>
      <c r="D432" s="65" t="s">
        <v>356</v>
      </c>
      <c r="E432" s="65" t="s">
        <v>331</v>
      </c>
      <c r="F432" s="66">
        <v>4.4</v>
      </c>
    </row>
    <row r="433" spans="1:6" ht="33.75">
      <c r="A433" s="71">
        <f t="shared" si="6"/>
        <v>414</v>
      </c>
      <c r="B433" s="96" t="s">
        <v>740</v>
      </c>
      <c r="C433" s="97" t="s">
        <v>823</v>
      </c>
      <c r="D433" s="97" t="s">
        <v>356</v>
      </c>
      <c r="E433" s="97" t="s">
        <v>336</v>
      </c>
      <c r="F433" s="98">
        <v>4.4</v>
      </c>
    </row>
    <row r="434" spans="1:6" ht="21.75">
      <c r="A434" s="105">
        <f t="shared" si="6"/>
        <v>415</v>
      </c>
      <c r="B434" s="93" t="s">
        <v>415</v>
      </c>
      <c r="C434" s="94" t="s">
        <v>453</v>
      </c>
      <c r="D434" s="94"/>
      <c r="E434" s="94"/>
      <c r="F434" s="95">
        <v>25</v>
      </c>
    </row>
    <row r="435" spans="1:6" ht="11.25">
      <c r="A435" s="71">
        <f t="shared" si="6"/>
        <v>416</v>
      </c>
      <c r="B435" s="64" t="s">
        <v>593</v>
      </c>
      <c r="C435" s="65" t="s">
        <v>454</v>
      </c>
      <c r="D435" s="65"/>
      <c r="E435" s="65"/>
      <c r="F435" s="66">
        <v>25</v>
      </c>
    </row>
    <row r="436" spans="1:6" ht="33.75">
      <c r="A436" s="71">
        <f t="shared" si="6"/>
        <v>417</v>
      </c>
      <c r="B436" s="64" t="s">
        <v>455</v>
      </c>
      <c r="C436" s="65" t="s">
        <v>456</v>
      </c>
      <c r="D436" s="65"/>
      <c r="E436" s="65"/>
      <c r="F436" s="66">
        <v>25</v>
      </c>
    </row>
    <row r="437" spans="1:6" ht="22.5">
      <c r="A437" s="71">
        <f t="shared" si="6"/>
        <v>418</v>
      </c>
      <c r="B437" s="64" t="s">
        <v>759</v>
      </c>
      <c r="C437" s="65" t="s">
        <v>456</v>
      </c>
      <c r="D437" s="65" t="s">
        <v>355</v>
      </c>
      <c r="E437" s="65"/>
      <c r="F437" s="66">
        <v>25</v>
      </c>
    </row>
    <row r="438" spans="1:6" ht="22.5">
      <c r="A438" s="71">
        <f t="shared" si="6"/>
        <v>419</v>
      </c>
      <c r="B438" s="64" t="s">
        <v>764</v>
      </c>
      <c r="C438" s="65" t="s">
        <v>456</v>
      </c>
      <c r="D438" s="65" t="s">
        <v>356</v>
      </c>
      <c r="E438" s="65"/>
      <c r="F438" s="66">
        <v>25</v>
      </c>
    </row>
    <row r="439" spans="1:6" ht="11.25">
      <c r="A439" s="71">
        <f t="shared" si="6"/>
        <v>420</v>
      </c>
      <c r="B439" s="64" t="s">
        <v>704</v>
      </c>
      <c r="C439" s="65" t="s">
        <v>456</v>
      </c>
      <c r="D439" s="65" t="s">
        <v>356</v>
      </c>
      <c r="E439" s="65" t="s">
        <v>855</v>
      </c>
      <c r="F439" s="66">
        <v>25</v>
      </c>
    </row>
    <row r="440" spans="1:6" ht="11.25">
      <c r="A440" s="71">
        <f t="shared" si="6"/>
        <v>421</v>
      </c>
      <c r="B440" s="96" t="s">
        <v>324</v>
      </c>
      <c r="C440" s="97" t="s">
        <v>456</v>
      </c>
      <c r="D440" s="97" t="s">
        <v>356</v>
      </c>
      <c r="E440" s="97" t="s">
        <v>321</v>
      </c>
      <c r="F440" s="98">
        <v>25</v>
      </c>
    </row>
    <row r="441" spans="1:6" ht="11.25">
      <c r="A441" s="105">
        <f t="shared" si="6"/>
        <v>422</v>
      </c>
      <c r="B441" s="93" t="s">
        <v>131</v>
      </c>
      <c r="C441" s="94" t="s">
        <v>586</v>
      </c>
      <c r="D441" s="94"/>
      <c r="E441" s="94"/>
      <c r="F441" s="95">
        <v>36918.9</v>
      </c>
    </row>
    <row r="442" spans="1:6" ht="11.25">
      <c r="A442" s="71">
        <f t="shared" si="6"/>
        <v>423</v>
      </c>
      <c r="B442" s="64" t="s">
        <v>234</v>
      </c>
      <c r="C442" s="65" t="s">
        <v>587</v>
      </c>
      <c r="D442" s="65"/>
      <c r="E442" s="65"/>
      <c r="F442" s="66">
        <v>678.8</v>
      </c>
    </row>
    <row r="443" spans="1:6" ht="45">
      <c r="A443" s="71">
        <f t="shared" si="6"/>
        <v>424</v>
      </c>
      <c r="B443" s="64" t="s">
        <v>588</v>
      </c>
      <c r="C443" s="65" t="s">
        <v>589</v>
      </c>
      <c r="D443" s="65"/>
      <c r="E443" s="65"/>
      <c r="F443" s="66">
        <v>27.9</v>
      </c>
    </row>
    <row r="444" spans="1:6" ht="22.5">
      <c r="A444" s="71">
        <f t="shared" si="6"/>
        <v>425</v>
      </c>
      <c r="B444" s="64" t="s">
        <v>353</v>
      </c>
      <c r="C444" s="65" t="s">
        <v>589</v>
      </c>
      <c r="D444" s="65" t="s">
        <v>829</v>
      </c>
      <c r="E444" s="65"/>
      <c r="F444" s="66">
        <v>27.9</v>
      </c>
    </row>
    <row r="445" spans="1:6" ht="11.25">
      <c r="A445" s="71">
        <f t="shared" si="6"/>
        <v>426</v>
      </c>
      <c r="B445" s="64" t="s">
        <v>830</v>
      </c>
      <c r="C445" s="65" t="s">
        <v>589</v>
      </c>
      <c r="D445" s="65" t="s">
        <v>831</v>
      </c>
      <c r="E445" s="65"/>
      <c r="F445" s="66">
        <v>27.9</v>
      </c>
    </row>
    <row r="446" spans="1:6" ht="11.25">
      <c r="A446" s="71">
        <f t="shared" si="6"/>
        <v>427</v>
      </c>
      <c r="B446" s="64" t="s">
        <v>377</v>
      </c>
      <c r="C446" s="65" t="s">
        <v>589</v>
      </c>
      <c r="D446" s="65" t="s">
        <v>831</v>
      </c>
      <c r="E446" s="65" t="s">
        <v>874</v>
      </c>
      <c r="F446" s="66">
        <v>27.9</v>
      </c>
    </row>
    <row r="447" spans="1:6" ht="11.25">
      <c r="A447" s="71">
        <f t="shared" si="6"/>
        <v>428</v>
      </c>
      <c r="B447" s="96" t="s">
        <v>875</v>
      </c>
      <c r="C447" s="97" t="s">
        <v>589</v>
      </c>
      <c r="D447" s="97" t="s">
        <v>831</v>
      </c>
      <c r="E447" s="97" t="s">
        <v>876</v>
      </c>
      <c r="F447" s="98">
        <v>27.9</v>
      </c>
    </row>
    <row r="448" spans="1:6" ht="45">
      <c r="A448" s="71">
        <f t="shared" si="6"/>
        <v>429</v>
      </c>
      <c r="B448" s="64" t="s">
        <v>421</v>
      </c>
      <c r="C448" s="65" t="s">
        <v>422</v>
      </c>
      <c r="D448" s="65"/>
      <c r="E448" s="65"/>
      <c r="F448" s="66">
        <v>520.5</v>
      </c>
    </row>
    <row r="449" spans="1:6" ht="22.5">
      <c r="A449" s="71">
        <f t="shared" si="6"/>
        <v>430</v>
      </c>
      <c r="B449" s="64" t="s">
        <v>353</v>
      </c>
      <c r="C449" s="65" t="s">
        <v>422</v>
      </c>
      <c r="D449" s="65" t="s">
        <v>829</v>
      </c>
      <c r="E449" s="65"/>
      <c r="F449" s="66">
        <v>520.5</v>
      </c>
    </row>
    <row r="450" spans="1:6" ht="11.25">
      <c r="A450" s="71">
        <f t="shared" si="6"/>
        <v>431</v>
      </c>
      <c r="B450" s="64" t="s">
        <v>830</v>
      </c>
      <c r="C450" s="65" t="s">
        <v>422</v>
      </c>
      <c r="D450" s="65" t="s">
        <v>831</v>
      </c>
      <c r="E450" s="65"/>
      <c r="F450" s="66">
        <v>520.5</v>
      </c>
    </row>
    <row r="451" spans="1:6" ht="11.25">
      <c r="A451" s="71">
        <f t="shared" si="6"/>
        <v>432</v>
      </c>
      <c r="B451" s="64" t="s">
        <v>377</v>
      </c>
      <c r="C451" s="65" t="s">
        <v>422</v>
      </c>
      <c r="D451" s="65" t="s">
        <v>831</v>
      </c>
      <c r="E451" s="65" t="s">
        <v>874</v>
      </c>
      <c r="F451" s="66">
        <v>520.5</v>
      </c>
    </row>
    <row r="452" spans="1:6" ht="11.25">
      <c r="A452" s="71">
        <f t="shared" si="6"/>
        <v>433</v>
      </c>
      <c r="B452" s="96" t="s">
        <v>875</v>
      </c>
      <c r="C452" s="97" t="s">
        <v>422</v>
      </c>
      <c r="D452" s="97" t="s">
        <v>831</v>
      </c>
      <c r="E452" s="97" t="s">
        <v>876</v>
      </c>
      <c r="F452" s="98">
        <v>520.5</v>
      </c>
    </row>
    <row r="453" spans="1:6" ht="45">
      <c r="A453" s="71">
        <f t="shared" si="6"/>
        <v>434</v>
      </c>
      <c r="B453" s="64" t="s">
        <v>423</v>
      </c>
      <c r="C453" s="65" t="s">
        <v>590</v>
      </c>
      <c r="D453" s="65"/>
      <c r="E453" s="65"/>
      <c r="F453" s="66">
        <v>0.3</v>
      </c>
    </row>
    <row r="454" spans="1:6" ht="22.5">
      <c r="A454" s="71">
        <f t="shared" si="6"/>
        <v>435</v>
      </c>
      <c r="B454" s="64" t="s">
        <v>353</v>
      </c>
      <c r="C454" s="65" t="s">
        <v>590</v>
      </c>
      <c r="D454" s="65" t="s">
        <v>829</v>
      </c>
      <c r="E454" s="65"/>
      <c r="F454" s="66">
        <v>0.3</v>
      </c>
    </row>
    <row r="455" spans="1:6" ht="11.25">
      <c r="A455" s="71">
        <f t="shared" si="6"/>
        <v>436</v>
      </c>
      <c r="B455" s="64" t="s">
        <v>830</v>
      </c>
      <c r="C455" s="65" t="s">
        <v>590</v>
      </c>
      <c r="D455" s="65" t="s">
        <v>831</v>
      </c>
      <c r="E455" s="65"/>
      <c r="F455" s="66">
        <v>0.3</v>
      </c>
    </row>
    <row r="456" spans="1:6" ht="11.25">
      <c r="A456" s="71">
        <f t="shared" si="6"/>
        <v>437</v>
      </c>
      <c r="B456" s="64" t="s">
        <v>377</v>
      </c>
      <c r="C456" s="65" t="s">
        <v>590</v>
      </c>
      <c r="D456" s="65" t="s">
        <v>831</v>
      </c>
      <c r="E456" s="65" t="s">
        <v>874</v>
      </c>
      <c r="F456" s="66">
        <v>0.3</v>
      </c>
    </row>
    <row r="457" spans="1:6" ht="11.25">
      <c r="A457" s="71">
        <f t="shared" si="6"/>
        <v>438</v>
      </c>
      <c r="B457" s="96" t="s">
        <v>875</v>
      </c>
      <c r="C457" s="97" t="s">
        <v>590</v>
      </c>
      <c r="D457" s="97" t="s">
        <v>831</v>
      </c>
      <c r="E457" s="97" t="s">
        <v>876</v>
      </c>
      <c r="F457" s="98">
        <v>0.3</v>
      </c>
    </row>
    <row r="458" spans="1:6" ht="45">
      <c r="A458" s="71">
        <f t="shared" si="6"/>
        <v>439</v>
      </c>
      <c r="B458" s="64" t="s">
        <v>224</v>
      </c>
      <c r="C458" s="65" t="s">
        <v>148</v>
      </c>
      <c r="D458" s="65"/>
      <c r="E458" s="65"/>
      <c r="F458" s="66">
        <v>130.1</v>
      </c>
    </row>
    <row r="459" spans="1:6" ht="22.5">
      <c r="A459" s="71">
        <f t="shared" si="6"/>
        <v>440</v>
      </c>
      <c r="B459" s="64" t="s">
        <v>353</v>
      </c>
      <c r="C459" s="65" t="s">
        <v>148</v>
      </c>
      <c r="D459" s="65" t="s">
        <v>829</v>
      </c>
      <c r="E459" s="65"/>
      <c r="F459" s="66">
        <v>130.1</v>
      </c>
    </row>
    <row r="460" spans="1:6" ht="11.25">
      <c r="A460" s="71">
        <f t="shared" si="6"/>
        <v>441</v>
      </c>
      <c r="B460" s="64" t="s">
        <v>830</v>
      </c>
      <c r="C460" s="65" t="s">
        <v>148</v>
      </c>
      <c r="D460" s="65" t="s">
        <v>831</v>
      </c>
      <c r="E460" s="65"/>
      <c r="F460" s="66">
        <v>130.1</v>
      </c>
    </row>
    <row r="461" spans="1:6" ht="11.25">
      <c r="A461" s="71">
        <f t="shared" si="6"/>
        <v>442</v>
      </c>
      <c r="B461" s="64" t="s">
        <v>377</v>
      </c>
      <c r="C461" s="65" t="s">
        <v>148</v>
      </c>
      <c r="D461" s="65" t="s">
        <v>831</v>
      </c>
      <c r="E461" s="65" t="s">
        <v>874</v>
      </c>
      <c r="F461" s="66">
        <v>130.1</v>
      </c>
    </row>
    <row r="462" spans="1:6" ht="11.25">
      <c r="A462" s="71">
        <f t="shared" si="6"/>
        <v>443</v>
      </c>
      <c r="B462" s="96" t="s">
        <v>875</v>
      </c>
      <c r="C462" s="97" t="s">
        <v>148</v>
      </c>
      <c r="D462" s="97" t="s">
        <v>831</v>
      </c>
      <c r="E462" s="97" t="s">
        <v>876</v>
      </c>
      <c r="F462" s="98">
        <v>130.1</v>
      </c>
    </row>
    <row r="463" spans="1:6" ht="11.25">
      <c r="A463" s="71">
        <f t="shared" si="6"/>
        <v>444</v>
      </c>
      <c r="B463" s="64" t="s">
        <v>235</v>
      </c>
      <c r="C463" s="65" t="s">
        <v>156</v>
      </c>
      <c r="D463" s="65"/>
      <c r="E463" s="65"/>
      <c r="F463" s="66">
        <v>1534.9</v>
      </c>
    </row>
    <row r="464" spans="1:6" ht="33.75">
      <c r="A464" s="71">
        <f t="shared" si="6"/>
        <v>445</v>
      </c>
      <c r="B464" s="64" t="s">
        <v>431</v>
      </c>
      <c r="C464" s="65" t="s">
        <v>157</v>
      </c>
      <c r="D464" s="65"/>
      <c r="E464" s="65"/>
      <c r="F464" s="66">
        <v>1534.9</v>
      </c>
    </row>
    <row r="465" spans="1:6" ht="45">
      <c r="A465" s="71">
        <f t="shared" si="6"/>
        <v>446</v>
      </c>
      <c r="B465" s="64" t="s">
        <v>591</v>
      </c>
      <c r="C465" s="65" t="s">
        <v>157</v>
      </c>
      <c r="D465" s="65" t="s">
        <v>592</v>
      </c>
      <c r="E465" s="65"/>
      <c r="F465" s="66">
        <v>129.4</v>
      </c>
    </row>
    <row r="466" spans="1:6" ht="11.25">
      <c r="A466" s="71">
        <f t="shared" si="6"/>
        <v>447</v>
      </c>
      <c r="B466" s="64" t="s">
        <v>761</v>
      </c>
      <c r="C466" s="65" t="s">
        <v>157</v>
      </c>
      <c r="D466" s="65" t="s">
        <v>782</v>
      </c>
      <c r="E466" s="65"/>
      <c r="F466" s="66">
        <v>129.4</v>
      </c>
    </row>
    <row r="467" spans="1:6" ht="11.25">
      <c r="A467" s="71">
        <f t="shared" si="6"/>
        <v>448</v>
      </c>
      <c r="B467" s="64" t="s">
        <v>377</v>
      </c>
      <c r="C467" s="65" t="s">
        <v>157</v>
      </c>
      <c r="D467" s="65" t="s">
        <v>782</v>
      </c>
      <c r="E467" s="65" t="s">
        <v>874</v>
      </c>
      <c r="F467" s="66">
        <v>129.4</v>
      </c>
    </row>
    <row r="468" spans="1:6" ht="11.25">
      <c r="A468" s="71">
        <f t="shared" si="6"/>
        <v>449</v>
      </c>
      <c r="B468" s="96" t="s">
        <v>877</v>
      </c>
      <c r="C468" s="97" t="s">
        <v>157</v>
      </c>
      <c r="D468" s="97" t="s">
        <v>782</v>
      </c>
      <c r="E468" s="97" t="s">
        <v>878</v>
      </c>
      <c r="F468" s="98">
        <v>129.4</v>
      </c>
    </row>
    <row r="469" spans="1:6" ht="22.5">
      <c r="A469" s="71">
        <f t="shared" si="6"/>
        <v>450</v>
      </c>
      <c r="B469" s="64" t="s">
        <v>759</v>
      </c>
      <c r="C469" s="65" t="s">
        <v>157</v>
      </c>
      <c r="D469" s="65" t="s">
        <v>355</v>
      </c>
      <c r="E469" s="65"/>
      <c r="F469" s="66">
        <v>1081.3</v>
      </c>
    </row>
    <row r="470" spans="1:6" ht="22.5">
      <c r="A470" s="71">
        <f aca="true" t="shared" si="7" ref="A470:A533">A469+1</f>
        <v>451</v>
      </c>
      <c r="B470" s="64" t="s">
        <v>764</v>
      </c>
      <c r="C470" s="65" t="s">
        <v>157</v>
      </c>
      <c r="D470" s="65" t="s">
        <v>356</v>
      </c>
      <c r="E470" s="65"/>
      <c r="F470" s="66">
        <v>1081.3</v>
      </c>
    </row>
    <row r="471" spans="1:6" ht="11.25">
      <c r="A471" s="71">
        <f t="shared" si="7"/>
        <v>452</v>
      </c>
      <c r="B471" s="64" t="s">
        <v>377</v>
      </c>
      <c r="C471" s="65" t="s">
        <v>157</v>
      </c>
      <c r="D471" s="65" t="s">
        <v>356</v>
      </c>
      <c r="E471" s="65" t="s">
        <v>874</v>
      </c>
      <c r="F471" s="66">
        <v>1081.3</v>
      </c>
    </row>
    <row r="472" spans="1:6" ht="11.25">
      <c r="A472" s="71">
        <f t="shared" si="7"/>
        <v>453</v>
      </c>
      <c r="B472" s="96" t="s">
        <v>877</v>
      </c>
      <c r="C472" s="97" t="s">
        <v>157</v>
      </c>
      <c r="D472" s="97" t="s">
        <v>356</v>
      </c>
      <c r="E472" s="97" t="s">
        <v>878</v>
      </c>
      <c r="F472" s="98">
        <v>1081.3</v>
      </c>
    </row>
    <row r="473" spans="1:6" ht="11.25">
      <c r="A473" s="71">
        <f t="shared" si="7"/>
        <v>454</v>
      </c>
      <c r="B473" s="64" t="s">
        <v>229</v>
      </c>
      <c r="C473" s="65" t="s">
        <v>157</v>
      </c>
      <c r="D473" s="65" t="s">
        <v>230</v>
      </c>
      <c r="E473" s="65"/>
      <c r="F473" s="66">
        <v>324.2</v>
      </c>
    </row>
    <row r="474" spans="1:6" ht="11.25">
      <c r="A474" s="71">
        <f t="shared" si="7"/>
        <v>455</v>
      </c>
      <c r="B474" s="64" t="s">
        <v>736</v>
      </c>
      <c r="C474" s="65" t="s">
        <v>157</v>
      </c>
      <c r="D474" s="65" t="s">
        <v>737</v>
      </c>
      <c r="E474" s="65"/>
      <c r="F474" s="66">
        <v>324.2</v>
      </c>
    </row>
    <row r="475" spans="1:6" ht="11.25">
      <c r="A475" s="71">
        <f t="shared" si="7"/>
        <v>456</v>
      </c>
      <c r="B475" s="64" t="s">
        <v>377</v>
      </c>
      <c r="C475" s="65" t="s">
        <v>157</v>
      </c>
      <c r="D475" s="65" t="s">
        <v>737</v>
      </c>
      <c r="E475" s="65" t="s">
        <v>874</v>
      </c>
      <c r="F475" s="66">
        <v>324.2</v>
      </c>
    </row>
    <row r="476" spans="1:6" ht="11.25">
      <c r="A476" s="71">
        <f t="shared" si="7"/>
        <v>457</v>
      </c>
      <c r="B476" s="96" t="s">
        <v>877</v>
      </c>
      <c r="C476" s="97" t="s">
        <v>157</v>
      </c>
      <c r="D476" s="97" t="s">
        <v>737</v>
      </c>
      <c r="E476" s="97" t="s">
        <v>878</v>
      </c>
      <c r="F476" s="98">
        <v>324.2</v>
      </c>
    </row>
    <row r="477" spans="1:6" ht="22.5">
      <c r="A477" s="71">
        <f t="shared" si="7"/>
        <v>458</v>
      </c>
      <c r="B477" s="64" t="s">
        <v>424</v>
      </c>
      <c r="C477" s="65" t="s">
        <v>149</v>
      </c>
      <c r="D477" s="65"/>
      <c r="E477" s="65"/>
      <c r="F477" s="66">
        <v>34705.2</v>
      </c>
    </row>
    <row r="478" spans="1:6" ht="67.5">
      <c r="A478" s="71">
        <f t="shared" si="7"/>
        <v>459</v>
      </c>
      <c r="B478" s="68" t="s">
        <v>10</v>
      </c>
      <c r="C478" s="65" t="s">
        <v>11</v>
      </c>
      <c r="D478" s="65"/>
      <c r="E478" s="65"/>
      <c r="F478" s="66">
        <v>124.4</v>
      </c>
    </row>
    <row r="479" spans="1:6" ht="22.5">
      <c r="A479" s="71">
        <f t="shared" si="7"/>
        <v>460</v>
      </c>
      <c r="B479" s="64" t="s">
        <v>353</v>
      </c>
      <c r="C479" s="65" t="s">
        <v>11</v>
      </c>
      <c r="D479" s="65" t="s">
        <v>829</v>
      </c>
      <c r="E479" s="65"/>
      <c r="F479" s="66">
        <v>124.4</v>
      </c>
    </row>
    <row r="480" spans="1:6" ht="11.25">
      <c r="A480" s="71">
        <f t="shared" si="7"/>
        <v>461</v>
      </c>
      <c r="B480" s="64" t="s">
        <v>830</v>
      </c>
      <c r="C480" s="65" t="s">
        <v>11</v>
      </c>
      <c r="D480" s="65" t="s">
        <v>831</v>
      </c>
      <c r="E480" s="65"/>
      <c r="F480" s="66">
        <v>124.4</v>
      </c>
    </row>
    <row r="481" spans="1:6" ht="11.25">
      <c r="A481" s="71">
        <f t="shared" si="7"/>
        <v>462</v>
      </c>
      <c r="B481" s="64" t="s">
        <v>377</v>
      </c>
      <c r="C481" s="65" t="s">
        <v>11</v>
      </c>
      <c r="D481" s="65" t="s">
        <v>831</v>
      </c>
      <c r="E481" s="65" t="s">
        <v>874</v>
      </c>
      <c r="F481" s="66">
        <v>124.4</v>
      </c>
    </row>
    <row r="482" spans="1:6" ht="11.25">
      <c r="A482" s="71">
        <f t="shared" si="7"/>
        <v>463</v>
      </c>
      <c r="B482" s="96" t="s">
        <v>875</v>
      </c>
      <c r="C482" s="97" t="s">
        <v>11</v>
      </c>
      <c r="D482" s="97" t="s">
        <v>831</v>
      </c>
      <c r="E482" s="97" t="s">
        <v>876</v>
      </c>
      <c r="F482" s="98">
        <v>124.4</v>
      </c>
    </row>
    <row r="483" spans="1:6" ht="78.75">
      <c r="A483" s="71">
        <f t="shared" si="7"/>
        <v>464</v>
      </c>
      <c r="B483" s="68" t="s">
        <v>12</v>
      </c>
      <c r="C483" s="65" t="s">
        <v>13</v>
      </c>
      <c r="D483" s="65"/>
      <c r="E483" s="65"/>
      <c r="F483" s="66">
        <v>117.5</v>
      </c>
    </row>
    <row r="484" spans="1:6" ht="22.5">
      <c r="A484" s="71">
        <f t="shared" si="7"/>
        <v>465</v>
      </c>
      <c r="B484" s="64" t="s">
        <v>353</v>
      </c>
      <c r="C484" s="65" t="s">
        <v>13</v>
      </c>
      <c r="D484" s="65" t="s">
        <v>829</v>
      </c>
      <c r="E484" s="65"/>
      <c r="F484" s="66">
        <v>117.5</v>
      </c>
    </row>
    <row r="485" spans="1:6" ht="11.25">
      <c r="A485" s="71">
        <f t="shared" si="7"/>
        <v>466</v>
      </c>
      <c r="B485" s="64" t="s">
        <v>830</v>
      </c>
      <c r="C485" s="65" t="s">
        <v>13</v>
      </c>
      <c r="D485" s="65" t="s">
        <v>831</v>
      </c>
      <c r="E485" s="65"/>
      <c r="F485" s="66">
        <v>117.5</v>
      </c>
    </row>
    <row r="486" spans="1:6" ht="11.25">
      <c r="A486" s="71">
        <f t="shared" si="7"/>
        <v>467</v>
      </c>
      <c r="B486" s="64" t="s">
        <v>377</v>
      </c>
      <c r="C486" s="65" t="s">
        <v>13</v>
      </c>
      <c r="D486" s="65" t="s">
        <v>831</v>
      </c>
      <c r="E486" s="65" t="s">
        <v>874</v>
      </c>
      <c r="F486" s="66">
        <v>117.5</v>
      </c>
    </row>
    <row r="487" spans="1:6" ht="11.25">
      <c r="A487" s="71">
        <f t="shared" si="7"/>
        <v>468</v>
      </c>
      <c r="B487" s="96" t="s">
        <v>875</v>
      </c>
      <c r="C487" s="97" t="s">
        <v>13</v>
      </c>
      <c r="D487" s="97" t="s">
        <v>831</v>
      </c>
      <c r="E487" s="97" t="s">
        <v>876</v>
      </c>
      <c r="F487" s="98">
        <v>117.5</v>
      </c>
    </row>
    <row r="488" spans="1:6" ht="67.5">
      <c r="A488" s="71">
        <f t="shared" si="7"/>
        <v>469</v>
      </c>
      <c r="B488" s="68" t="s">
        <v>14</v>
      </c>
      <c r="C488" s="65" t="s">
        <v>15</v>
      </c>
      <c r="D488" s="65"/>
      <c r="E488" s="65"/>
      <c r="F488" s="66">
        <v>33.5</v>
      </c>
    </row>
    <row r="489" spans="1:6" ht="22.5">
      <c r="A489" s="71">
        <f t="shared" si="7"/>
        <v>470</v>
      </c>
      <c r="B489" s="64" t="s">
        <v>353</v>
      </c>
      <c r="C489" s="65" t="s">
        <v>15</v>
      </c>
      <c r="D489" s="65" t="s">
        <v>829</v>
      </c>
      <c r="E489" s="65"/>
      <c r="F489" s="66">
        <v>33.5</v>
      </c>
    </row>
    <row r="490" spans="1:6" ht="11.25">
      <c r="A490" s="71">
        <f t="shared" si="7"/>
        <v>471</v>
      </c>
      <c r="B490" s="64" t="s">
        <v>830</v>
      </c>
      <c r="C490" s="65" t="s">
        <v>15</v>
      </c>
      <c r="D490" s="65" t="s">
        <v>831</v>
      </c>
      <c r="E490" s="65"/>
      <c r="F490" s="66">
        <v>33.5</v>
      </c>
    </row>
    <row r="491" spans="1:6" ht="11.25">
      <c r="A491" s="71">
        <f t="shared" si="7"/>
        <v>472</v>
      </c>
      <c r="B491" s="64" t="s">
        <v>377</v>
      </c>
      <c r="C491" s="65" t="s">
        <v>15</v>
      </c>
      <c r="D491" s="65" t="s">
        <v>831</v>
      </c>
      <c r="E491" s="65" t="s">
        <v>874</v>
      </c>
      <c r="F491" s="66">
        <v>33.5</v>
      </c>
    </row>
    <row r="492" spans="1:6" ht="11.25">
      <c r="A492" s="71">
        <f t="shared" si="7"/>
        <v>473</v>
      </c>
      <c r="B492" s="96" t="s">
        <v>875</v>
      </c>
      <c r="C492" s="97" t="s">
        <v>15</v>
      </c>
      <c r="D492" s="97" t="s">
        <v>831</v>
      </c>
      <c r="E492" s="97" t="s">
        <v>876</v>
      </c>
      <c r="F492" s="98">
        <v>33.5</v>
      </c>
    </row>
    <row r="493" spans="1:6" ht="56.25">
      <c r="A493" s="71">
        <f t="shared" si="7"/>
        <v>474</v>
      </c>
      <c r="B493" s="64" t="s">
        <v>16</v>
      </c>
      <c r="C493" s="65" t="s">
        <v>17</v>
      </c>
      <c r="D493" s="65"/>
      <c r="E493" s="65"/>
      <c r="F493" s="66">
        <v>100</v>
      </c>
    </row>
    <row r="494" spans="1:6" ht="11.25">
      <c r="A494" s="71">
        <f t="shared" si="7"/>
        <v>475</v>
      </c>
      <c r="B494" s="64" t="s">
        <v>264</v>
      </c>
      <c r="C494" s="65" t="s">
        <v>17</v>
      </c>
      <c r="D494" s="65" t="s">
        <v>141</v>
      </c>
      <c r="E494" s="65"/>
      <c r="F494" s="66">
        <v>100</v>
      </c>
    </row>
    <row r="495" spans="1:6" ht="11.25">
      <c r="A495" s="71">
        <f t="shared" si="7"/>
        <v>476</v>
      </c>
      <c r="B495" s="64" t="s">
        <v>328</v>
      </c>
      <c r="C495" s="65" t="s">
        <v>17</v>
      </c>
      <c r="D495" s="65" t="s">
        <v>265</v>
      </c>
      <c r="E495" s="65"/>
      <c r="F495" s="66">
        <v>100</v>
      </c>
    </row>
    <row r="496" spans="1:6" ht="11.25">
      <c r="A496" s="71">
        <f t="shared" si="7"/>
        <v>477</v>
      </c>
      <c r="B496" s="64" t="s">
        <v>377</v>
      </c>
      <c r="C496" s="65" t="s">
        <v>17</v>
      </c>
      <c r="D496" s="65" t="s">
        <v>265</v>
      </c>
      <c r="E496" s="65" t="s">
        <v>874</v>
      </c>
      <c r="F496" s="66">
        <v>100</v>
      </c>
    </row>
    <row r="497" spans="1:6" ht="11.25">
      <c r="A497" s="71">
        <f t="shared" si="7"/>
        <v>478</v>
      </c>
      <c r="B497" s="96" t="s">
        <v>875</v>
      </c>
      <c r="C497" s="97" t="s">
        <v>17</v>
      </c>
      <c r="D497" s="97" t="s">
        <v>265</v>
      </c>
      <c r="E497" s="97" t="s">
        <v>876</v>
      </c>
      <c r="F497" s="98">
        <v>100</v>
      </c>
    </row>
    <row r="498" spans="1:6" ht="67.5">
      <c r="A498" s="71">
        <f t="shared" si="7"/>
        <v>479</v>
      </c>
      <c r="B498" s="68" t="s">
        <v>18</v>
      </c>
      <c r="C498" s="65" t="s">
        <v>19</v>
      </c>
      <c r="D498" s="65"/>
      <c r="E498" s="65"/>
      <c r="F498" s="66">
        <v>50</v>
      </c>
    </row>
    <row r="499" spans="1:6" ht="11.25">
      <c r="A499" s="71">
        <f t="shared" si="7"/>
        <v>480</v>
      </c>
      <c r="B499" s="64" t="s">
        <v>264</v>
      </c>
      <c r="C499" s="65" t="s">
        <v>19</v>
      </c>
      <c r="D499" s="65" t="s">
        <v>141</v>
      </c>
      <c r="E499" s="65"/>
      <c r="F499" s="66">
        <v>50</v>
      </c>
    </row>
    <row r="500" spans="1:6" ht="11.25">
      <c r="A500" s="71">
        <f t="shared" si="7"/>
        <v>481</v>
      </c>
      <c r="B500" s="64" t="s">
        <v>328</v>
      </c>
      <c r="C500" s="65" t="s">
        <v>19</v>
      </c>
      <c r="D500" s="65" t="s">
        <v>265</v>
      </c>
      <c r="E500" s="65"/>
      <c r="F500" s="66">
        <v>50</v>
      </c>
    </row>
    <row r="501" spans="1:6" ht="11.25">
      <c r="A501" s="71">
        <f t="shared" si="7"/>
        <v>482</v>
      </c>
      <c r="B501" s="64" t="s">
        <v>377</v>
      </c>
      <c r="C501" s="65" t="s">
        <v>19</v>
      </c>
      <c r="D501" s="65" t="s">
        <v>265</v>
      </c>
      <c r="E501" s="65" t="s">
        <v>874</v>
      </c>
      <c r="F501" s="66">
        <v>50</v>
      </c>
    </row>
    <row r="502" spans="1:6" ht="11.25">
      <c r="A502" s="71">
        <f t="shared" si="7"/>
        <v>483</v>
      </c>
      <c r="B502" s="96" t="s">
        <v>875</v>
      </c>
      <c r="C502" s="97" t="s">
        <v>19</v>
      </c>
      <c r="D502" s="97" t="s">
        <v>265</v>
      </c>
      <c r="E502" s="97" t="s">
        <v>876</v>
      </c>
      <c r="F502" s="98">
        <v>50</v>
      </c>
    </row>
    <row r="503" spans="1:6" ht="45">
      <c r="A503" s="71">
        <f t="shared" si="7"/>
        <v>484</v>
      </c>
      <c r="B503" s="64" t="s">
        <v>425</v>
      </c>
      <c r="C503" s="65" t="s">
        <v>150</v>
      </c>
      <c r="D503" s="65"/>
      <c r="E503" s="65"/>
      <c r="F503" s="66">
        <v>1667.8</v>
      </c>
    </row>
    <row r="504" spans="1:6" ht="11.25">
      <c r="A504" s="71">
        <f t="shared" si="7"/>
        <v>485</v>
      </c>
      <c r="B504" s="64" t="s">
        <v>264</v>
      </c>
      <c r="C504" s="65" t="s">
        <v>150</v>
      </c>
      <c r="D504" s="65" t="s">
        <v>141</v>
      </c>
      <c r="E504" s="65"/>
      <c r="F504" s="66">
        <v>1467.8</v>
      </c>
    </row>
    <row r="505" spans="1:6" ht="11.25">
      <c r="A505" s="71">
        <f t="shared" si="7"/>
        <v>486</v>
      </c>
      <c r="B505" s="64" t="s">
        <v>328</v>
      </c>
      <c r="C505" s="65" t="s">
        <v>150</v>
      </c>
      <c r="D505" s="65" t="s">
        <v>265</v>
      </c>
      <c r="E505" s="65"/>
      <c r="F505" s="66">
        <v>1467.8</v>
      </c>
    </row>
    <row r="506" spans="1:6" ht="11.25">
      <c r="A506" s="71">
        <f t="shared" si="7"/>
        <v>487</v>
      </c>
      <c r="B506" s="64" t="s">
        <v>377</v>
      </c>
      <c r="C506" s="65" t="s">
        <v>150</v>
      </c>
      <c r="D506" s="65" t="s">
        <v>265</v>
      </c>
      <c r="E506" s="65" t="s">
        <v>874</v>
      </c>
      <c r="F506" s="66">
        <v>1467.8</v>
      </c>
    </row>
    <row r="507" spans="1:6" ht="11.25">
      <c r="A507" s="71">
        <f t="shared" si="7"/>
        <v>488</v>
      </c>
      <c r="B507" s="96" t="s">
        <v>875</v>
      </c>
      <c r="C507" s="97" t="s">
        <v>150</v>
      </c>
      <c r="D507" s="97" t="s">
        <v>265</v>
      </c>
      <c r="E507" s="97" t="s">
        <v>876</v>
      </c>
      <c r="F507" s="98">
        <v>1467.8</v>
      </c>
    </row>
    <row r="508" spans="1:6" ht="22.5">
      <c r="A508" s="71">
        <f t="shared" si="7"/>
        <v>489</v>
      </c>
      <c r="B508" s="64" t="s">
        <v>353</v>
      </c>
      <c r="C508" s="65" t="s">
        <v>150</v>
      </c>
      <c r="D508" s="65" t="s">
        <v>829</v>
      </c>
      <c r="E508" s="65"/>
      <c r="F508" s="66">
        <v>200</v>
      </c>
    </row>
    <row r="509" spans="1:6" ht="11.25">
      <c r="A509" s="71">
        <f t="shared" si="7"/>
        <v>490</v>
      </c>
      <c r="B509" s="64" t="s">
        <v>830</v>
      </c>
      <c r="C509" s="65" t="s">
        <v>150</v>
      </c>
      <c r="D509" s="65" t="s">
        <v>831</v>
      </c>
      <c r="E509" s="65"/>
      <c r="F509" s="66">
        <v>200</v>
      </c>
    </row>
    <row r="510" spans="1:6" ht="11.25">
      <c r="A510" s="71">
        <f t="shared" si="7"/>
        <v>491</v>
      </c>
      <c r="B510" s="64" t="s">
        <v>377</v>
      </c>
      <c r="C510" s="65" t="s">
        <v>150</v>
      </c>
      <c r="D510" s="65" t="s">
        <v>831</v>
      </c>
      <c r="E510" s="65" t="s">
        <v>874</v>
      </c>
      <c r="F510" s="66">
        <v>200</v>
      </c>
    </row>
    <row r="511" spans="1:6" ht="11.25">
      <c r="A511" s="71">
        <f t="shared" si="7"/>
        <v>492</v>
      </c>
      <c r="B511" s="96" t="s">
        <v>875</v>
      </c>
      <c r="C511" s="97" t="s">
        <v>150</v>
      </c>
      <c r="D511" s="97" t="s">
        <v>831</v>
      </c>
      <c r="E511" s="97" t="s">
        <v>876</v>
      </c>
      <c r="F511" s="98">
        <v>200</v>
      </c>
    </row>
    <row r="512" spans="1:6" ht="90">
      <c r="A512" s="71">
        <f t="shared" si="7"/>
        <v>493</v>
      </c>
      <c r="B512" s="68" t="s">
        <v>426</v>
      </c>
      <c r="C512" s="65" t="s">
        <v>151</v>
      </c>
      <c r="D512" s="65"/>
      <c r="E512" s="65"/>
      <c r="F512" s="66">
        <v>5932.2</v>
      </c>
    </row>
    <row r="513" spans="1:6" ht="22.5">
      <c r="A513" s="71">
        <f t="shared" si="7"/>
        <v>494</v>
      </c>
      <c r="B513" s="64" t="s">
        <v>759</v>
      </c>
      <c r="C513" s="65" t="s">
        <v>151</v>
      </c>
      <c r="D513" s="65" t="s">
        <v>355</v>
      </c>
      <c r="E513" s="65"/>
      <c r="F513" s="66">
        <v>3300</v>
      </c>
    </row>
    <row r="514" spans="1:6" ht="22.5">
      <c r="A514" s="71">
        <f t="shared" si="7"/>
        <v>495</v>
      </c>
      <c r="B514" s="64" t="s">
        <v>764</v>
      </c>
      <c r="C514" s="65" t="s">
        <v>151</v>
      </c>
      <c r="D514" s="65" t="s">
        <v>356</v>
      </c>
      <c r="E514" s="65"/>
      <c r="F514" s="66">
        <v>3300</v>
      </c>
    </row>
    <row r="515" spans="1:6" ht="11.25">
      <c r="A515" s="71">
        <f t="shared" si="7"/>
        <v>496</v>
      </c>
      <c r="B515" s="64" t="s">
        <v>377</v>
      </c>
      <c r="C515" s="65" t="s">
        <v>151</v>
      </c>
      <c r="D515" s="65" t="s">
        <v>356</v>
      </c>
      <c r="E515" s="65" t="s">
        <v>874</v>
      </c>
      <c r="F515" s="66">
        <v>3300</v>
      </c>
    </row>
    <row r="516" spans="1:6" ht="11.25">
      <c r="A516" s="71">
        <f t="shared" si="7"/>
        <v>497</v>
      </c>
      <c r="B516" s="96" t="s">
        <v>875</v>
      </c>
      <c r="C516" s="97" t="s">
        <v>151</v>
      </c>
      <c r="D516" s="97" t="s">
        <v>356</v>
      </c>
      <c r="E516" s="97" t="s">
        <v>876</v>
      </c>
      <c r="F516" s="98">
        <v>3300</v>
      </c>
    </row>
    <row r="517" spans="1:6" ht="11.25">
      <c r="A517" s="71">
        <f t="shared" si="7"/>
        <v>498</v>
      </c>
      <c r="B517" s="64" t="s">
        <v>264</v>
      </c>
      <c r="C517" s="65" t="s">
        <v>151</v>
      </c>
      <c r="D517" s="65" t="s">
        <v>141</v>
      </c>
      <c r="E517" s="65"/>
      <c r="F517" s="66">
        <v>2268.1</v>
      </c>
    </row>
    <row r="518" spans="1:6" ht="11.25">
      <c r="A518" s="71">
        <f t="shared" si="7"/>
        <v>499</v>
      </c>
      <c r="B518" s="64" t="s">
        <v>328</v>
      </c>
      <c r="C518" s="65" t="s">
        <v>151</v>
      </c>
      <c r="D518" s="65" t="s">
        <v>265</v>
      </c>
      <c r="E518" s="65"/>
      <c r="F518" s="66">
        <v>2268.1</v>
      </c>
    </row>
    <row r="519" spans="1:6" ht="11.25">
      <c r="A519" s="71">
        <f t="shared" si="7"/>
        <v>500</v>
      </c>
      <c r="B519" s="64" t="s">
        <v>377</v>
      </c>
      <c r="C519" s="65" t="s">
        <v>151</v>
      </c>
      <c r="D519" s="65" t="s">
        <v>265</v>
      </c>
      <c r="E519" s="65" t="s">
        <v>874</v>
      </c>
      <c r="F519" s="66">
        <v>2268.1</v>
      </c>
    </row>
    <row r="520" spans="1:6" ht="11.25">
      <c r="A520" s="71">
        <f t="shared" si="7"/>
        <v>501</v>
      </c>
      <c r="B520" s="96" t="s">
        <v>875</v>
      </c>
      <c r="C520" s="97" t="s">
        <v>151</v>
      </c>
      <c r="D520" s="97" t="s">
        <v>265</v>
      </c>
      <c r="E520" s="97" t="s">
        <v>876</v>
      </c>
      <c r="F520" s="98">
        <v>2268.1</v>
      </c>
    </row>
    <row r="521" spans="1:6" ht="22.5">
      <c r="A521" s="71">
        <f t="shared" si="7"/>
        <v>502</v>
      </c>
      <c r="B521" s="64" t="s">
        <v>353</v>
      </c>
      <c r="C521" s="65" t="s">
        <v>151</v>
      </c>
      <c r="D521" s="65" t="s">
        <v>829</v>
      </c>
      <c r="E521" s="65"/>
      <c r="F521" s="66">
        <v>364.1</v>
      </c>
    </row>
    <row r="522" spans="1:6" ht="11.25">
      <c r="A522" s="71">
        <f t="shared" si="7"/>
        <v>503</v>
      </c>
      <c r="B522" s="64" t="s">
        <v>830</v>
      </c>
      <c r="C522" s="65" t="s">
        <v>151</v>
      </c>
      <c r="D522" s="65" t="s">
        <v>831</v>
      </c>
      <c r="E522" s="65"/>
      <c r="F522" s="66">
        <v>364.1</v>
      </c>
    </row>
    <row r="523" spans="1:6" ht="11.25">
      <c r="A523" s="71">
        <f t="shared" si="7"/>
        <v>504</v>
      </c>
      <c r="B523" s="64" t="s">
        <v>377</v>
      </c>
      <c r="C523" s="65" t="s">
        <v>151</v>
      </c>
      <c r="D523" s="65" t="s">
        <v>831</v>
      </c>
      <c r="E523" s="65" t="s">
        <v>874</v>
      </c>
      <c r="F523" s="66">
        <v>364.1</v>
      </c>
    </row>
    <row r="524" spans="1:6" ht="11.25">
      <c r="A524" s="71">
        <f t="shared" si="7"/>
        <v>505</v>
      </c>
      <c r="B524" s="96" t="s">
        <v>875</v>
      </c>
      <c r="C524" s="97" t="s">
        <v>151</v>
      </c>
      <c r="D524" s="97" t="s">
        <v>831</v>
      </c>
      <c r="E524" s="97" t="s">
        <v>876</v>
      </c>
      <c r="F524" s="98">
        <v>364.1</v>
      </c>
    </row>
    <row r="525" spans="1:6" ht="56.25">
      <c r="A525" s="71">
        <f t="shared" si="7"/>
        <v>506</v>
      </c>
      <c r="B525" s="64" t="s">
        <v>427</v>
      </c>
      <c r="C525" s="65" t="s">
        <v>152</v>
      </c>
      <c r="D525" s="65"/>
      <c r="E525" s="65"/>
      <c r="F525" s="66">
        <v>7311.2</v>
      </c>
    </row>
    <row r="526" spans="1:6" ht="22.5">
      <c r="A526" s="71">
        <f t="shared" si="7"/>
        <v>507</v>
      </c>
      <c r="B526" s="64" t="s">
        <v>353</v>
      </c>
      <c r="C526" s="65" t="s">
        <v>152</v>
      </c>
      <c r="D526" s="65" t="s">
        <v>829</v>
      </c>
      <c r="E526" s="65"/>
      <c r="F526" s="66">
        <v>7311.2</v>
      </c>
    </row>
    <row r="527" spans="1:6" ht="11.25">
      <c r="A527" s="71">
        <f t="shared" si="7"/>
        <v>508</v>
      </c>
      <c r="B527" s="64" t="s">
        <v>830</v>
      </c>
      <c r="C527" s="65" t="s">
        <v>152</v>
      </c>
      <c r="D527" s="65" t="s">
        <v>831</v>
      </c>
      <c r="E527" s="65"/>
      <c r="F527" s="66">
        <v>7311.2</v>
      </c>
    </row>
    <row r="528" spans="1:6" ht="11.25">
      <c r="A528" s="71">
        <f t="shared" si="7"/>
        <v>509</v>
      </c>
      <c r="B528" s="64" t="s">
        <v>377</v>
      </c>
      <c r="C528" s="65" t="s">
        <v>152</v>
      </c>
      <c r="D528" s="65" t="s">
        <v>831</v>
      </c>
      <c r="E528" s="65" t="s">
        <v>874</v>
      </c>
      <c r="F528" s="66">
        <v>7311.2</v>
      </c>
    </row>
    <row r="529" spans="1:6" ht="11.25">
      <c r="A529" s="71">
        <f t="shared" si="7"/>
        <v>510</v>
      </c>
      <c r="B529" s="96" t="s">
        <v>875</v>
      </c>
      <c r="C529" s="97" t="s">
        <v>152</v>
      </c>
      <c r="D529" s="97" t="s">
        <v>831</v>
      </c>
      <c r="E529" s="97" t="s">
        <v>876</v>
      </c>
      <c r="F529" s="98">
        <v>7311.2</v>
      </c>
    </row>
    <row r="530" spans="1:6" ht="56.25">
      <c r="A530" s="71">
        <f t="shared" si="7"/>
        <v>511</v>
      </c>
      <c r="B530" s="68" t="s">
        <v>428</v>
      </c>
      <c r="C530" s="65" t="s">
        <v>153</v>
      </c>
      <c r="D530" s="65"/>
      <c r="E530" s="65"/>
      <c r="F530" s="66">
        <v>1934</v>
      </c>
    </row>
    <row r="531" spans="1:6" ht="22.5">
      <c r="A531" s="71">
        <f t="shared" si="7"/>
        <v>512</v>
      </c>
      <c r="B531" s="64" t="s">
        <v>353</v>
      </c>
      <c r="C531" s="65" t="s">
        <v>153</v>
      </c>
      <c r="D531" s="65" t="s">
        <v>829</v>
      </c>
      <c r="E531" s="65"/>
      <c r="F531" s="66">
        <v>1934</v>
      </c>
    </row>
    <row r="532" spans="1:6" ht="11.25">
      <c r="A532" s="71">
        <f t="shared" si="7"/>
        <v>513</v>
      </c>
      <c r="B532" s="64" t="s">
        <v>830</v>
      </c>
      <c r="C532" s="65" t="s">
        <v>153</v>
      </c>
      <c r="D532" s="65" t="s">
        <v>831</v>
      </c>
      <c r="E532" s="65"/>
      <c r="F532" s="66">
        <v>1934</v>
      </c>
    </row>
    <row r="533" spans="1:6" ht="11.25">
      <c r="A533" s="71">
        <f t="shared" si="7"/>
        <v>514</v>
      </c>
      <c r="B533" s="64" t="s">
        <v>377</v>
      </c>
      <c r="C533" s="65" t="s">
        <v>153</v>
      </c>
      <c r="D533" s="65" t="s">
        <v>831</v>
      </c>
      <c r="E533" s="65" t="s">
        <v>874</v>
      </c>
      <c r="F533" s="66">
        <v>1934</v>
      </c>
    </row>
    <row r="534" spans="1:6" ht="11.25">
      <c r="A534" s="71">
        <f aca="true" t="shared" si="8" ref="A534:A597">A533+1</f>
        <v>515</v>
      </c>
      <c r="B534" s="96" t="s">
        <v>875</v>
      </c>
      <c r="C534" s="97" t="s">
        <v>153</v>
      </c>
      <c r="D534" s="97" t="s">
        <v>831</v>
      </c>
      <c r="E534" s="97" t="s">
        <v>876</v>
      </c>
      <c r="F534" s="98">
        <v>1934</v>
      </c>
    </row>
    <row r="535" spans="1:6" ht="56.25">
      <c r="A535" s="71">
        <f t="shared" si="8"/>
        <v>516</v>
      </c>
      <c r="B535" s="68" t="s">
        <v>429</v>
      </c>
      <c r="C535" s="65" t="s">
        <v>154</v>
      </c>
      <c r="D535" s="65"/>
      <c r="E535" s="65"/>
      <c r="F535" s="66">
        <v>15206.4</v>
      </c>
    </row>
    <row r="536" spans="1:6" ht="22.5">
      <c r="A536" s="71">
        <f t="shared" si="8"/>
        <v>517</v>
      </c>
      <c r="B536" s="64" t="s">
        <v>353</v>
      </c>
      <c r="C536" s="65" t="s">
        <v>154</v>
      </c>
      <c r="D536" s="65" t="s">
        <v>829</v>
      </c>
      <c r="E536" s="65"/>
      <c r="F536" s="66">
        <v>15206.4</v>
      </c>
    </row>
    <row r="537" spans="1:6" ht="11.25">
      <c r="A537" s="71">
        <f t="shared" si="8"/>
        <v>518</v>
      </c>
      <c r="B537" s="64" t="s">
        <v>830</v>
      </c>
      <c r="C537" s="65" t="s">
        <v>154</v>
      </c>
      <c r="D537" s="65" t="s">
        <v>831</v>
      </c>
      <c r="E537" s="65"/>
      <c r="F537" s="66">
        <v>15206.4</v>
      </c>
    </row>
    <row r="538" spans="1:6" ht="11.25">
      <c r="A538" s="71">
        <f t="shared" si="8"/>
        <v>519</v>
      </c>
      <c r="B538" s="64" t="s">
        <v>377</v>
      </c>
      <c r="C538" s="65" t="s">
        <v>154</v>
      </c>
      <c r="D538" s="65" t="s">
        <v>831</v>
      </c>
      <c r="E538" s="65" t="s">
        <v>874</v>
      </c>
      <c r="F538" s="66">
        <v>15206.4</v>
      </c>
    </row>
    <row r="539" spans="1:6" ht="11.25">
      <c r="A539" s="71">
        <f t="shared" si="8"/>
        <v>520</v>
      </c>
      <c r="B539" s="96" t="s">
        <v>875</v>
      </c>
      <c r="C539" s="97" t="s">
        <v>154</v>
      </c>
      <c r="D539" s="97" t="s">
        <v>831</v>
      </c>
      <c r="E539" s="97" t="s">
        <v>876</v>
      </c>
      <c r="F539" s="98">
        <v>15206.4</v>
      </c>
    </row>
    <row r="540" spans="1:6" ht="56.25">
      <c r="A540" s="71">
        <f t="shared" si="8"/>
        <v>521</v>
      </c>
      <c r="B540" s="68" t="s">
        <v>430</v>
      </c>
      <c r="C540" s="65" t="s">
        <v>155</v>
      </c>
      <c r="D540" s="65"/>
      <c r="E540" s="65"/>
      <c r="F540" s="66">
        <v>2226.1</v>
      </c>
    </row>
    <row r="541" spans="1:6" ht="22.5">
      <c r="A541" s="71">
        <f t="shared" si="8"/>
        <v>522</v>
      </c>
      <c r="B541" s="64" t="s">
        <v>353</v>
      </c>
      <c r="C541" s="65" t="s">
        <v>155</v>
      </c>
      <c r="D541" s="65" t="s">
        <v>829</v>
      </c>
      <c r="E541" s="65"/>
      <c r="F541" s="66">
        <v>2226.1</v>
      </c>
    </row>
    <row r="542" spans="1:6" ht="11.25">
      <c r="A542" s="71">
        <f t="shared" si="8"/>
        <v>523</v>
      </c>
      <c r="B542" s="64" t="s">
        <v>830</v>
      </c>
      <c r="C542" s="65" t="s">
        <v>155</v>
      </c>
      <c r="D542" s="65" t="s">
        <v>831</v>
      </c>
      <c r="E542" s="65"/>
      <c r="F542" s="66">
        <v>2226.1</v>
      </c>
    </row>
    <row r="543" spans="1:6" ht="11.25">
      <c r="A543" s="71">
        <f t="shared" si="8"/>
        <v>524</v>
      </c>
      <c r="B543" s="64" t="s">
        <v>377</v>
      </c>
      <c r="C543" s="65" t="s">
        <v>155</v>
      </c>
      <c r="D543" s="65" t="s">
        <v>831</v>
      </c>
      <c r="E543" s="65" t="s">
        <v>874</v>
      </c>
      <c r="F543" s="66">
        <v>2226.1</v>
      </c>
    </row>
    <row r="544" spans="1:6" ht="11.25">
      <c r="A544" s="71">
        <f t="shared" si="8"/>
        <v>525</v>
      </c>
      <c r="B544" s="96" t="s">
        <v>875</v>
      </c>
      <c r="C544" s="97" t="s">
        <v>155</v>
      </c>
      <c r="D544" s="97" t="s">
        <v>831</v>
      </c>
      <c r="E544" s="97" t="s">
        <v>876</v>
      </c>
      <c r="F544" s="98">
        <v>2226.1</v>
      </c>
    </row>
    <row r="545" spans="1:6" ht="78.75">
      <c r="A545" s="71">
        <f t="shared" si="8"/>
        <v>526</v>
      </c>
      <c r="B545" s="68" t="s">
        <v>20</v>
      </c>
      <c r="C545" s="65" t="s">
        <v>21</v>
      </c>
      <c r="D545" s="65"/>
      <c r="E545" s="65"/>
      <c r="F545" s="66">
        <v>2</v>
      </c>
    </row>
    <row r="546" spans="1:6" ht="22.5">
      <c r="A546" s="71">
        <f t="shared" si="8"/>
        <v>527</v>
      </c>
      <c r="B546" s="64" t="s">
        <v>353</v>
      </c>
      <c r="C546" s="65" t="s">
        <v>21</v>
      </c>
      <c r="D546" s="65" t="s">
        <v>829</v>
      </c>
      <c r="E546" s="65"/>
      <c r="F546" s="66">
        <v>2</v>
      </c>
    </row>
    <row r="547" spans="1:6" ht="11.25">
      <c r="A547" s="71">
        <f t="shared" si="8"/>
        <v>528</v>
      </c>
      <c r="B547" s="64" t="s">
        <v>830</v>
      </c>
      <c r="C547" s="65" t="s">
        <v>21</v>
      </c>
      <c r="D547" s="65" t="s">
        <v>831</v>
      </c>
      <c r="E547" s="65"/>
      <c r="F547" s="66">
        <v>2</v>
      </c>
    </row>
    <row r="548" spans="1:6" ht="11.25">
      <c r="A548" s="71">
        <f t="shared" si="8"/>
        <v>529</v>
      </c>
      <c r="B548" s="64" t="s">
        <v>377</v>
      </c>
      <c r="C548" s="65" t="s">
        <v>21</v>
      </c>
      <c r="D548" s="65" t="s">
        <v>831</v>
      </c>
      <c r="E548" s="65" t="s">
        <v>874</v>
      </c>
      <c r="F548" s="66">
        <v>2</v>
      </c>
    </row>
    <row r="549" spans="1:6" ht="11.25">
      <c r="A549" s="71">
        <f t="shared" si="8"/>
        <v>530</v>
      </c>
      <c r="B549" s="96" t="s">
        <v>875</v>
      </c>
      <c r="C549" s="97" t="s">
        <v>21</v>
      </c>
      <c r="D549" s="97" t="s">
        <v>831</v>
      </c>
      <c r="E549" s="97" t="s">
        <v>876</v>
      </c>
      <c r="F549" s="98">
        <v>2</v>
      </c>
    </row>
    <row r="550" spans="1:6" ht="21.75">
      <c r="A550" s="105">
        <f t="shared" si="8"/>
        <v>531</v>
      </c>
      <c r="B550" s="93" t="s">
        <v>488</v>
      </c>
      <c r="C550" s="94" t="s">
        <v>162</v>
      </c>
      <c r="D550" s="94"/>
      <c r="E550" s="94"/>
      <c r="F550" s="95">
        <v>940</v>
      </c>
    </row>
    <row r="551" spans="1:6" ht="11.25">
      <c r="A551" s="71">
        <f t="shared" si="8"/>
        <v>532</v>
      </c>
      <c r="B551" s="64" t="s">
        <v>593</v>
      </c>
      <c r="C551" s="65" t="s">
        <v>163</v>
      </c>
      <c r="D551" s="65"/>
      <c r="E551" s="65"/>
      <c r="F551" s="66">
        <v>940</v>
      </c>
    </row>
    <row r="552" spans="1:6" ht="67.5">
      <c r="A552" s="71">
        <f t="shared" si="8"/>
        <v>533</v>
      </c>
      <c r="B552" s="68" t="s">
        <v>164</v>
      </c>
      <c r="C552" s="65" t="s">
        <v>165</v>
      </c>
      <c r="D552" s="65"/>
      <c r="E552" s="65"/>
      <c r="F552" s="66">
        <v>940</v>
      </c>
    </row>
    <row r="553" spans="1:6" ht="45">
      <c r="A553" s="71">
        <f t="shared" si="8"/>
        <v>534</v>
      </c>
      <c r="B553" s="64" t="s">
        <v>591</v>
      </c>
      <c r="C553" s="65" t="s">
        <v>165</v>
      </c>
      <c r="D553" s="65" t="s">
        <v>592</v>
      </c>
      <c r="E553" s="65"/>
      <c r="F553" s="66">
        <v>361.2</v>
      </c>
    </row>
    <row r="554" spans="1:6" ht="11.25">
      <c r="A554" s="71">
        <f t="shared" si="8"/>
        <v>535</v>
      </c>
      <c r="B554" s="64" t="s">
        <v>761</v>
      </c>
      <c r="C554" s="65" t="s">
        <v>165</v>
      </c>
      <c r="D554" s="65" t="s">
        <v>782</v>
      </c>
      <c r="E554" s="65"/>
      <c r="F554" s="66">
        <v>361.2</v>
      </c>
    </row>
    <row r="555" spans="1:6" ht="11.25">
      <c r="A555" s="71">
        <f t="shared" si="8"/>
        <v>536</v>
      </c>
      <c r="B555" s="64" t="s">
        <v>378</v>
      </c>
      <c r="C555" s="65" t="s">
        <v>165</v>
      </c>
      <c r="D555" s="65" t="s">
        <v>782</v>
      </c>
      <c r="E555" s="65" t="s">
        <v>342</v>
      </c>
      <c r="F555" s="66">
        <v>361.2</v>
      </c>
    </row>
    <row r="556" spans="1:6" ht="11.25">
      <c r="A556" s="71">
        <f t="shared" si="8"/>
        <v>537</v>
      </c>
      <c r="B556" s="96" t="s">
        <v>343</v>
      </c>
      <c r="C556" s="97" t="s">
        <v>165</v>
      </c>
      <c r="D556" s="97" t="s">
        <v>782</v>
      </c>
      <c r="E556" s="97" t="s">
        <v>344</v>
      </c>
      <c r="F556" s="98">
        <v>361.2</v>
      </c>
    </row>
    <row r="557" spans="1:6" ht="22.5">
      <c r="A557" s="71">
        <f t="shared" si="8"/>
        <v>538</v>
      </c>
      <c r="B557" s="64" t="s">
        <v>759</v>
      </c>
      <c r="C557" s="65" t="s">
        <v>165</v>
      </c>
      <c r="D557" s="65" t="s">
        <v>355</v>
      </c>
      <c r="E557" s="65"/>
      <c r="F557" s="66">
        <v>327.8</v>
      </c>
    </row>
    <row r="558" spans="1:6" ht="22.5">
      <c r="A558" s="71">
        <f t="shared" si="8"/>
        <v>539</v>
      </c>
      <c r="B558" s="64" t="s">
        <v>764</v>
      </c>
      <c r="C558" s="65" t="s">
        <v>165</v>
      </c>
      <c r="D558" s="65" t="s">
        <v>356</v>
      </c>
      <c r="E558" s="65"/>
      <c r="F558" s="66">
        <v>327.8</v>
      </c>
    </row>
    <row r="559" spans="1:6" ht="11.25">
      <c r="A559" s="71">
        <f t="shared" si="8"/>
        <v>540</v>
      </c>
      <c r="B559" s="64" t="s">
        <v>378</v>
      </c>
      <c r="C559" s="65" t="s">
        <v>165</v>
      </c>
      <c r="D559" s="65" t="s">
        <v>356</v>
      </c>
      <c r="E559" s="65" t="s">
        <v>342</v>
      </c>
      <c r="F559" s="66">
        <v>327.8</v>
      </c>
    </row>
    <row r="560" spans="1:6" ht="11.25">
      <c r="A560" s="71">
        <f t="shared" si="8"/>
        <v>541</v>
      </c>
      <c r="B560" s="96" t="s">
        <v>343</v>
      </c>
      <c r="C560" s="97" t="s">
        <v>165</v>
      </c>
      <c r="D560" s="97" t="s">
        <v>356</v>
      </c>
      <c r="E560" s="97" t="s">
        <v>344</v>
      </c>
      <c r="F560" s="98">
        <v>327.8</v>
      </c>
    </row>
    <row r="561" spans="1:6" ht="11.25">
      <c r="A561" s="71">
        <f t="shared" si="8"/>
        <v>542</v>
      </c>
      <c r="B561" s="64" t="s">
        <v>229</v>
      </c>
      <c r="C561" s="65" t="s">
        <v>165</v>
      </c>
      <c r="D561" s="65" t="s">
        <v>230</v>
      </c>
      <c r="E561" s="65"/>
      <c r="F561" s="66">
        <v>251.1</v>
      </c>
    </row>
    <row r="562" spans="1:6" ht="11.25">
      <c r="A562" s="71">
        <f t="shared" si="8"/>
        <v>543</v>
      </c>
      <c r="B562" s="64" t="s">
        <v>22</v>
      </c>
      <c r="C562" s="65" t="s">
        <v>165</v>
      </c>
      <c r="D562" s="65" t="s">
        <v>23</v>
      </c>
      <c r="E562" s="65"/>
      <c r="F562" s="66">
        <v>72.5</v>
      </c>
    </row>
    <row r="563" spans="1:6" ht="11.25">
      <c r="A563" s="71">
        <f t="shared" si="8"/>
        <v>544</v>
      </c>
      <c r="B563" s="64" t="s">
        <v>378</v>
      </c>
      <c r="C563" s="65" t="s">
        <v>165</v>
      </c>
      <c r="D563" s="65" t="s">
        <v>23</v>
      </c>
      <c r="E563" s="65" t="s">
        <v>342</v>
      </c>
      <c r="F563" s="66">
        <v>72.5</v>
      </c>
    </row>
    <row r="564" spans="1:6" ht="11.25">
      <c r="A564" s="71">
        <f t="shared" si="8"/>
        <v>545</v>
      </c>
      <c r="B564" s="96" t="s">
        <v>343</v>
      </c>
      <c r="C564" s="97" t="s">
        <v>165</v>
      </c>
      <c r="D564" s="97" t="s">
        <v>23</v>
      </c>
      <c r="E564" s="97" t="s">
        <v>344</v>
      </c>
      <c r="F564" s="98">
        <v>72.5</v>
      </c>
    </row>
    <row r="565" spans="1:6" ht="11.25">
      <c r="A565" s="71">
        <f t="shared" si="8"/>
        <v>546</v>
      </c>
      <c r="B565" s="64" t="s">
        <v>736</v>
      </c>
      <c r="C565" s="65" t="s">
        <v>165</v>
      </c>
      <c r="D565" s="65" t="s">
        <v>737</v>
      </c>
      <c r="E565" s="65"/>
      <c r="F565" s="66">
        <v>178.7</v>
      </c>
    </row>
    <row r="566" spans="1:6" ht="11.25">
      <c r="A566" s="71">
        <f t="shared" si="8"/>
        <v>547</v>
      </c>
      <c r="B566" s="64" t="s">
        <v>378</v>
      </c>
      <c r="C566" s="65" t="s">
        <v>165</v>
      </c>
      <c r="D566" s="65" t="s">
        <v>737</v>
      </c>
      <c r="E566" s="65" t="s">
        <v>342</v>
      </c>
      <c r="F566" s="66">
        <v>178.7</v>
      </c>
    </row>
    <row r="567" spans="1:6" ht="11.25">
      <c r="A567" s="71">
        <f t="shared" si="8"/>
        <v>548</v>
      </c>
      <c r="B567" s="96" t="s">
        <v>343</v>
      </c>
      <c r="C567" s="97" t="s">
        <v>165</v>
      </c>
      <c r="D567" s="97" t="s">
        <v>737</v>
      </c>
      <c r="E567" s="97" t="s">
        <v>344</v>
      </c>
      <c r="F567" s="98">
        <v>178.7</v>
      </c>
    </row>
    <row r="568" spans="1:6" ht="21.75">
      <c r="A568" s="105">
        <f t="shared" si="8"/>
        <v>549</v>
      </c>
      <c r="B568" s="93" t="s">
        <v>664</v>
      </c>
      <c r="C568" s="94" t="s">
        <v>480</v>
      </c>
      <c r="D568" s="94"/>
      <c r="E568" s="94"/>
      <c r="F568" s="95">
        <v>3830.1</v>
      </c>
    </row>
    <row r="569" spans="1:6" ht="11.25">
      <c r="A569" s="71">
        <f t="shared" si="8"/>
        <v>550</v>
      </c>
      <c r="B569" s="64" t="s">
        <v>665</v>
      </c>
      <c r="C569" s="65" t="s">
        <v>481</v>
      </c>
      <c r="D569" s="65"/>
      <c r="E569" s="65"/>
      <c r="F569" s="66">
        <v>3545.5</v>
      </c>
    </row>
    <row r="570" spans="1:6" ht="45">
      <c r="A570" s="71">
        <f t="shared" si="8"/>
        <v>551</v>
      </c>
      <c r="B570" s="64" t="s">
        <v>4</v>
      </c>
      <c r="C570" s="65" t="s">
        <v>5</v>
      </c>
      <c r="D570" s="65"/>
      <c r="E570" s="65"/>
      <c r="F570" s="66">
        <v>672.9</v>
      </c>
    </row>
    <row r="571" spans="1:6" ht="22.5">
      <c r="A571" s="71">
        <f t="shared" si="8"/>
        <v>552</v>
      </c>
      <c r="B571" s="64" t="s">
        <v>353</v>
      </c>
      <c r="C571" s="65" t="s">
        <v>5</v>
      </c>
      <c r="D571" s="65" t="s">
        <v>829</v>
      </c>
      <c r="E571" s="65"/>
      <c r="F571" s="66">
        <v>672.9</v>
      </c>
    </row>
    <row r="572" spans="1:6" ht="11.25">
      <c r="A572" s="71">
        <f t="shared" si="8"/>
        <v>553</v>
      </c>
      <c r="B572" s="64" t="s">
        <v>830</v>
      </c>
      <c r="C572" s="65" t="s">
        <v>5</v>
      </c>
      <c r="D572" s="65" t="s">
        <v>831</v>
      </c>
      <c r="E572" s="65"/>
      <c r="F572" s="66">
        <v>672.9</v>
      </c>
    </row>
    <row r="573" spans="1:6" ht="11.25">
      <c r="A573" s="71">
        <f t="shared" si="8"/>
        <v>554</v>
      </c>
      <c r="B573" s="64" t="s">
        <v>762</v>
      </c>
      <c r="C573" s="65" t="s">
        <v>5</v>
      </c>
      <c r="D573" s="65" t="s">
        <v>831</v>
      </c>
      <c r="E573" s="65" t="s">
        <v>865</v>
      </c>
      <c r="F573" s="66">
        <v>672.9</v>
      </c>
    </row>
    <row r="574" spans="1:6" ht="11.25">
      <c r="A574" s="71">
        <f t="shared" si="8"/>
        <v>555</v>
      </c>
      <c r="B574" s="96" t="s">
        <v>870</v>
      </c>
      <c r="C574" s="97" t="s">
        <v>5</v>
      </c>
      <c r="D574" s="97" t="s">
        <v>831</v>
      </c>
      <c r="E574" s="97" t="s">
        <v>871</v>
      </c>
      <c r="F574" s="98">
        <v>672.9</v>
      </c>
    </row>
    <row r="575" spans="1:6" ht="45">
      <c r="A575" s="71">
        <f t="shared" si="8"/>
        <v>556</v>
      </c>
      <c r="B575" s="64" t="s">
        <v>482</v>
      </c>
      <c r="C575" s="65" t="s">
        <v>483</v>
      </c>
      <c r="D575" s="65"/>
      <c r="E575" s="65"/>
      <c r="F575" s="66">
        <v>465.4</v>
      </c>
    </row>
    <row r="576" spans="1:6" ht="22.5">
      <c r="A576" s="71">
        <f t="shared" si="8"/>
        <v>557</v>
      </c>
      <c r="B576" s="64" t="s">
        <v>353</v>
      </c>
      <c r="C576" s="65" t="s">
        <v>483</v>
      </c>
      <c r="D576" s="65" t="s">
        <v>829</v>
      </c>
      <c r="E576" s="65"/>
      <c r="F576" s="66">
        <v>465.4</v>
      </c>
    </row>
    <row r="577" spans="1:6" ht="11.25">
      <c r="A577" s="71">
        <f t="shared" si="8"/>
        <v>558</v>
      </c>
      <c r="B577" s="64" t="s">
        <v>830</v>
      </c>
      <c r="C577" s="65" t="s">
        <v>483</v>
      </c>
      <c r="D577" s="65" t="s">
        <v>831</v>
      </c>
      <c r="E577" s="65"/>
      <c r="F577" s="66">
        <v>465.4</v>
      </c>
    </row>
    <row r="578" spans="1:6" ht="11.25">
      <c r="A578" s="71">
        <f t="shared" si="8"/>
        <v>559</v>
      </c>
      <c r="B578" s="64" t="s">
        <v>762</v>
      </c>
      <c r="C578" s="65" t="s">
        <v>483</v>
      </c>
      <c r="D578" s="65" t="s">
        <v>831</v>
      </c>
      <c r="E578" s="65" t="s">
        <v>865</v>
      </c>
      <c r="F578" s="66">
        <v>465.4</v>
      </c>
    </row>
    <row r="579" spans="1:6" ht="11.25">
      <c r="A579" s="71">
        <f t="shared" si="8"/>
        <v>560</v>
      </c>
      <c r="B579" s="96" t="s">
        <v>870</v>
      </c>
      <c r="C579" s="97" t="s">
        <v>483</v>
      </c>
      <c r="D579" s="97" t="s">
        <v>831</v>
      </c>
      <c r="E579" s="97" t="s">
        <v>871</v>
      </c>
      <c r="F579" s="98">
        <v>465.4</v>
      </c>
    </row>
    <row r="580" spans="1:6" ht="45">
      <c r="A580" s="71">
        <f t="shared" si="8"/>
        <v>561</v>
      </c>
      <c r="B580" s="64" t="s">
        <v>575</v>
      </c>
      <c r="C580" s="65" t="s">
        <v>576</v>
      </c>
      <c r="D580" s="65"/>
      <c r="E580" s="65"/>
      <c r="F580" s="66">
        <v>2309.7</v>
      </c>
    </row>
    <row r="581" spans="1:6" ht="22.5">
      <c r="A581" s="71">
        <f t="shared" si="8"/>
        <v>562</v>
      </c>
      <c r="B581" s="64" t="s">
        <v>353</v>
      </c>
      <c r="C581" s="65" t="s">
        <v>576</v>
      </c>
      <c r="D581" s="65" t="s">
        <v>829</v>
      </c>
      <c r="E581" s="65"/>
      <c r="F581" s="66">
        <v>2309.7</v>
      </c>
    </row>
    <row r="582" spans="1:6" ht="11.25">
      <c r="A582" s="71">
        <f t="shared" si="8"/>
        <v>563</v>
      </c>
      <c r="B582" s="64" t="s">
        <v>830</v>
      </c>
      <c r="C582" s="65" t="s">
        <v>576</v>
      </c>
      <c r="D582" s="65" t="s">
        <v>831</v>
      </c>
      <c r="E582" s="65"/>
      <c r="F582" s="66">
        <v>2309.7</v>
      </c>
    </row>
    <row r="583" spans="1:6" ht="11.25">
      <c r="A583" s="71">
        <f t="shared" si="8"/>
        <v>564</v>
      </c>
      <c r="B583" s="64" t="s">
        <v>762</v>
      </c>
      <c r="C583" s="65" t="s">
        <v>576</v>
      </c>
      <c r="D583" s="65" t="s">
        <v>831</v>
      </c>
      <c r="E583" s="65" t="s">
        <v>865</v>
      </c>
      <c r="F583" s="66">
        <v>2309.7</v>
      </c>
    </row>
    <row r="584" spans="1:6" ht="11.25">
      <c r="A584" s="71">
        <f t="shared" si="8"/>
        <v>565</v>
      </c>
      <c r="B584" s="96" t="s">
        <v>870</v>
      </c>
      <c r="C584" s="97" t="s">
        <v>576</v>
      </c>
      <c r="D584" s="97" t="s">
        <v>831</v>
      </c>
      <c r="E584" s="97" t="s">
        <v>871</v>
      </c>
      <c r="F584" s="98">
        <v>2309.7</v>
      </c>
    </row>
    <row r="585" spans="1:6" ht="56.25">
      <c r="A585" s="71">
        <f t="shared" si="8"/>
        <v>566</v>
      </c>
      <c r="B585" s="64" t="s">
        <v>577</v>
      </c>
      <c r="C585" s="65" t="s">
        <v>578</v>
      </c>
      <c r="D585" s="65"/>
      <c r="E585" s="65"/>
      <c r="F585" s="66">
        <v>50.8</v>
      </c>
    </row>
    <row r="586" spans="1:6" ht="22.5">
      <c r="A586" s="71">
        <f t="shared" si="8"/>
        <v>567</v>
      </c>
      <c r="B586" s="64" t="s">
        <v>353</v>
      </c>
      <c r="C586" s="65" t="s">
        <v>578</v>
      </c>
      <c r="D586" s="65" t="s">
        <v>829</v>
      </c>
      <c r="E586" s="65"/>
      <c r="F586" s="66">
        <v>50.8</v>
      </c>
    </row>
    <row r="587" spans="1:6" ht="11.25">
      <c r="A587" s="71">
        <f t="shared" si="8"/>
        <v>568</v>
      </c>
      <c r="B587" s="64" t="s">
        <v>830</v>
      </c>
      <c r="C587" s="65" t="s">
        <v>578</v>
      </c>
      <c r="D587" s="65" t="s">
        <v>831</v>
      </c>
      <c r="E587" s="65"/>
      <c r="F587" s="66">
        <v>50.8</v>
      </c>
    </row>
    <row r="588" spans="1:6" ht="11.25">
      <c r="A588" s="71">
        <f t="shared" si="8"/>
        <v>569</v>
      </c>
      <c r="B588" s="64" t="s">
        <v>762</v>
      </c>
      <c r="C588" s="65" t="s">
        <v>578</v>
      </c>
      <c r="D588" s="65" t="s">
        <v>831</v>
      </c>
      <c r="E588" s="65" t="s">
        <v>865</v>
      </c>
      <c r="F588" s="66">
        <v>50.8</v>
      </c>
    </row>
    <row r="589" spans="1:6" ht="11.25">
      <c r="A589" s="71">
        <f t="shared" si="8"/>
        <v>570</v>
      </c>
      <c r="B589" s="96" t="s">
        <v>870</v>
      </c>
      <c r="C589" s="97" t="s">
        <v>578</v>
      </c>
      <c r="D589" s="97" t="s">
        <v>831</v>
      </c>
      <c r="E589" s="97" t="s">
        <v>871</v>
      </c>
      <c r="F589" s="98">
        <v>50.8</v>
      </c>
    </row>
    <row r="590" spans="1:6" ht="56.25">
      <c r="A590" s="71">
        <f t="shared" si="8"/>
        <v>571</v>
      </c>
      <c r="B590" s="64" t="s">
        <v>579</v>
      </c>
      <c r="C590" s="65" t="s">
        <v>580</v>
      </c>
      <c r="D590" s="65"/>
      <c r="E590" s="65"/>
      <c r="F590" s="66">
        <v>46.6</v>
      </c>
    </row>
    <row r="591" spans="1:6" ht="22.5">
      <c r="A591" s="71">
        <f t="shared" si="8"/>
        <v>572</v>
      </c>
      <c r="B591" s="64" t="s">
        <v>353</v>
      </c>
      <c r="C591" s="65" t="s">
        <v>580</v>
      </c>
      <c r="D591" s="65" t="s">
        <v>829</v>
      </c>
      <c r="E591" s="65"/>
      <c r="F591" s="66">
        <v>46.6</v>
      </c>
    </row>
    <row r="592" spans="1:6" ht="11.25">
      <c r="A592" s="71">
        <f t="shared" si="8"/>
        <v>573</v>
      </c>
      <c r="B592" s="64" t="s">
        <v>830</v>
      </c>
      <c r="C592" s="65" t="s">
        <v>580</v>
      </c>
      <c r="D592" s="65" t="s">
        <v>831</v>
      </c>
      <c r="E592" s="65"/>
      <c r="F592" s="66">
        <v>46.6</v>
      </c>
    </row>
    <row r="593" spans="1:6" ht="11.25">
      <c r="A593" s="71">
        <f t="shared" si="8"/>
        <v>574</v>
      </c>
      <c r="B593" s="64" t="s">
        <v>762</v>
      </c>
      <c r="C593" s="65" t="s">
        <v>580</v>
      </c>
      <c r="D593" s="65" t="s">
        <v>831</v>
      </c>
      <c r="E593" s="65" t="s">
        <v>865</v>
      </c>
      <c r="F593" s="66">
        <v>46.6</v>
      </c>
    </row>
    <row r="594" spans="1:6" ht="11.25">
      <c r="A594" s="71">
        <f t="shared" si="8"/>
        <v>575</v>
      </c>
      <c r="B594" s="96" t="s">
        <v>870</v>
      </c>
      <c r="C594" s="97" t="s">
        <v>580</v>
      </c>
      <c r="D594" s="97" t="s">
        <v>831</v>
      </c>
      <c r="E594" s="97" t="s">
        <v>871</v>
      </c>
      <c r="F594" s="98">
        <v>46.6</v>
      </c>
    </row>
    <row r="595" spans="1:6" ht="22.5">
      <c r="A595" s="71">
        <f t="shared" si="8"/>
        <v>576</v>
      </c>
      <c r="B595" s="64" t="s">
        <v>832</v>
      </c>
      <c r="C595" s="65" t="s">
        <v>581</v>
      </c>
      <c r="D595" s="65"/>
      <c r="E595" s="65"/>
      <c r="F595" s="66">
        <v>284.6</v>
      </c>
    </row>
    <row r="596" spans="1:6" ht="67.5">
      <c r="A596" s="71">
        <f t="shared" si="8"/>
        <v>577</v>
      </c>
      <c r="B596" s="68" t="s">
        <v>6</v>
      </c>
      <c r="C596" s="65" t="s">
        <v>7</v>
      </c>
      <c r="D596" s="65"/>
      <c r="E596" s="65"/>
      <c r="F596" s="66">
        <v>100</v>
      </c>
    </row>
    <row r="597" spans="1:6" ht="22.5">
      <c r="A597" s="71">
        <f t="shared" si="8"/>
        <v>578</v>
      </c>
      <c r="B597" s="64" t="s">
        <v>353</v>
      </c>
      <c r="C597" s="65" t="s">
        <v>7</v>
      </c>
      <c r="D597" s="65" t="s">
        <v>829</v>
      </c>
      <c r="E597" s="65"/>
      <c r="F597" s="66">
        <v>100</v>
      </c>
    </row>
    <row r="598" spans="1:6" ht="11.25">
      <c r="A598" s="71">
        <f aca="true" t="shared" si="9" ref="A598:A661">A597+1</f>
        <v>579</v>
      </c>
      <c r="B598" s="64" t="s">
        <v>830</v>
      </c>
      <c r="C598" s="65" t="s">
        <v>7</v>
      </c>
      <c r="D598" s="65" t="s">
        <v>831</v>
      </c>
      <c r="E598" s="65"/>
      <c r="F598" s="66">
        <v>100</v>
      </c>
    </row>
    <row r="599" spans="1:6" ht="11.25">
      <c r="A599" s="71">
        <f t="shared" si="9"/>
        <v>580</v>
      </c>
      <c r="B599" s="64" t="s">
        <v>762</v>
      </c>
      <c r="C599" s="65" t="s">
        <v>7</v>
      </c>
      <c r="D599" s="65" t="s">
        <v>831</v>
      </c>
      <c r="E599" s="65" t="s">
        <v>865</v>
      </c>
      <c r="F599" s="66">
        <v>100</v>
      </c>
    </row>
    <row r="600" spans="1:6" ht="11.25">
      <c r="A600" s="71">
        <f t="shared" si="9"/>
        <v>581</v>
      </c>
      <c r="B600" s="96" t="s">
        <v>870</v>
      </c>
      <c r="C600" s="97" t="s">
        <v>7</v>
      </c>
      <c r="D600" s="97" t="s">
        <v>831</v>
      </c>
      <c r="E600" s="97" t="s">
        <v>871</v>
      </c>
      <c r="F600" s="98">
        <v>100</v>
      </c>
    </row>
    <row r="601" spans="1:6" ht="56.25">
      <c r="A601" s="71">
        <f t="shared" si="9"/>
        <v>582</v>
      </c>
      <c r="B601" s="68" t="s">
        <v>582</v>
      </c>
      <c r="C601" s="65" t="s">
        <v>583</v>
      </c>
      <c r="D601" s="65"/>
      <c r="E601" s="65"/>
      <c r="F601" s="66">
        <v>65</v>
      </c>
    </row>
    <row r="602" spans="1:6" ht="45">
      <c r="A602" s="71">
        <f t="shared" si="9"/>
        <v>583</v>
      </c>
      <c r="B602" s="64" t="s">
        <v>591</v>
      </c>
      <c r="C602" s="65" t="s">
        <v>583</v>
      </c>
      <c r="D602" s="65" t="s">
        <v>592</v>
      </c>
      <c r="E602" s="65"/>
      <c r="F602" s="66">
        <v>12.9</v>
      </c>
    </row>
    <row r="603" spans="1:6" ht="11.25">
      <c r="A603" s="71">
        <f t="shared" si="9"/>
        <v>584</v>
      </c>
      <c r="B603" s="64" t="s">
        <v>761</v>
      </c>
      <c r="C603" s="65" t="s">
        <v>583</v>
      </c>
      <c r="D603" s="65" t="s">
        <v>782</v>
      </c>
      <c r="E603" s="65"/>
      <c r="F603" s="66">
        <v>12.9</v>
      </c>
    </row>
    <row r="604" spans="1:6" ht="11.25">
      <c r="A604" s="71">
        <f t="shared" si="9"/>
        <v>585</v>
      </c>
      <c r="B604" s="64" t="s">
        <v>762</v>
      </c>
      <c r="C604" s="65" t="s">
        <v>583</v>
      </c>
      <c r="D604" s="65" t="s">
        <v>782</v>
      </c>
      <c r="E604" s="65" t="s">
        <v>865</v>
      </c>
      <c r="F604" s="66">
        <v>12.9</v>
      </c>
    </row>
    <row r="605" spans="1:6" ht="11.25">
      <c r="A605" s="71">
        <f t="shared" si="9"/>
        <v>586</v>
      </c>
      <c r="B605" s="96" t="s">
        <v>870</v>
      </c>
      <c r="C605" s="97" t="s">
        <v>583</v>
      </c>
      <c r="D605" s="97" t="s">
        <v>782</v>
      </c>
      <c r="E605" s="97" t="s">
        <v>871</v>
      </c>
      <c r="F605" s="98">
        <v>12.9</v>
      </c>
    </row>
    <row r="606" spans="1:6" ht="22.5">
      <c r="A606" s="71">
        <f t="shared" si="9"/>
        <v>587</v>
      </c>
      <c r="B606" s="64" t="s">
        <v>759</v>
      </c>
      <c r="C606" s="65" t="s">
        <v>583</v>
      </c>
      <c r="D606" s="65" t="s">
        <v>355</v>
      </c>
      <c r="E606" s="65"/>
      <c r="F606" s="66">
        <v>12.5</v>
      </c>
    </row>
    <row r="607" spans="1:6" ht="22.5">
      <c r="A607" s="71">
        <f t="shared" si="9"/>
        <v>588</v>
      </c>
      <c r="B607" s="64" t="s">
        <v>764</v>
      </c>
      <c r="C607" s="65" t="s">
        <v>583</v>
      </c>
      <c r="D607" s="65" t="s">
        <v>356</v>
      </c>
      <c r="E607" s="65"/>
      <c r="F607" s="66">
        <v>12.5</v>
      </c>
    </row>
    <row r="608" spans="1:6" ht="11.25">
      <c r="A608" s="71">
        <f t="shared" si="9"/>
        <v>589</v>
      </c>
      <c r="B608" s="64" t="s">
        <v>762</v>
      </c>
      <c r="C608" s="65" t="s">
        <v>583</v>
      </c>
      <c r="D608" s="65" t="s">
        <v>356</v>
      </c>
      <c r="E608" s="65" t="s">
        <v>865</v>
      </c>
      <c r="F608" s="66">
        <v>12.5</v>
      </c>
    </row>
    <row r="609" spans="1:6" ht="11.25">
      <c r="A609" s="71">
        <f t="shared" si="9"/>
        <v>590</v>
      </c>
      <c r="B609" s="96" t="s">
        <v>870</v>
      </c>
      <c r="C609" s="97" t="s">
        <v>583</v>
      </c>
      <c r="D609" s="97" t="s">
        <v>356</v>
      </c>
      <c r="E609" s="97" t="s">
        <v>871</v>
      </c>
      <c r="F609" s="98">
        <v>12.5</v>
      </c>
    </row>
    <row r="610" spans="1:6" ht="11.25">
      <c r="A610" s="71">
        <f t="shared" si="9"/>
        <v>591</v>
      </c>
      <c r="B610" s="64" t="s">
        <v>229</v>
      </c>
      <c r="C610" s="65" t="s">
        <v>583</v>
      </c>
      <c r="D610" s="65" t="s">
        <v>230</v>
      </c>
      <c r="E610" s="65"/>
      <c r="F610" s="66">
        <v>39.5</v>
      </c>
    </row>
    <row r="611" spans="1:6" ht="11.25">
      <c r="A611" s="71">
        <f t="shared" si="9"/>
        <v>592</v>
      </c>
      <c r="B611" s="64" t="s">
        <v>736</v>
      </c>
      <c r="C611" s="65" t="s">
        <v>583</v>
      </c>
      <c r="D611" s="65" t="s">
        <v>737</v>
      </c>
      <c r="E611" s="65"/>
      <c r="F611" s="66">
        <v>39.5</v>
      </c>
    </row>
    <row r="612" spans="1:6" ht="11.25">
      <c r="A612" s="71">
        <f t="shared" si="9"/>
        <v>593</v>
      </c>
      <c r="B612" s="64" t="s">
        <v>762</v>
      </c>
      <c r="C612" s="65" t="s">
        <v>583</v>
      </c>
      <c r="D612" s="65" t="s">
        <v>737</v>
      </c>
      <c r="E612" s="65" t="s">
        <v>865</v>
      </c>
      <c r="F612" s="66">
        <v>39.5</v>
      </c>
    </row>
    <row r="613" spans="1:6" ht="11.25">
      <c r="A613" s="71">
        <f t="shared" si="9"/>
        <v>594</v>
      </c>
      <c r="B613" s="96" t="s">
        <v>870</v>
      </c>
      <c r="C613" s="97" t="s">
        <v>583</v>
      </c>
      <c r="D613" s="97" t="s">
        <v>737</v>
      </c>
      <c r="E613" s="97" t="s">
        <v>871</v>
      </c>
      <c r="F613" s="98">
        <v>39.5</v>
      </c>
    </row>
    <row r="614" spans="1:6" ht="56.25">
      <c r="A614" s="71">
        <f t="shared" si="9"/>
        <v>595</v>
      </c>
      <c r="B614" s="68" t="s">
        <v>584</v>
      </c>
      <c r="C614" s="65" t="s">
        <v>585</v>
      </c>
      <c r="D614" s="65"/>
      <c r="E614" s="65"/>
      <c r="F614" s="66">
        <v>109.6</v>
      </c>
    </row>
    <row r="615" spans="1:6" ht="22.5">
      <c r="A615" s="71">
        <f t="shared" si="9"/>
        <v>596</v>
      </c>
      <c r="B615" s="64" t="s">
        <v>353</v>
      </c>
      <c r="C615" s="65" t="s">
        <v>585</v>
      </c>
      <c r="D615" s="65" t="s">
        <v>829</v>
      </c>
      <c r="E615" s="65"/>
      <c r="F615" s="66">
        <v>109.6</v>
      </c>
    </row>
    <row r="616" spans="1:6" ht="11.25">
      <c r="A616" s="71">
        <f t="shared" si="9"/>
        <v>597</v>
      </c>
      <c r="B616" s="64" t="s">
        <v>830</v>
      </c>
      <c r="C616" s="65" t="s">
        <v>585</v>
      </c>
      <c r="D616" s="65" t="s">
        <v>831</v>
      </c>
      <c r="E616" s="65"/>
      <c r="F616" s="66">
        <v>109.6</v>
      </c>
    </row>
    <row r="617" spans="1:6" ht="11.25">
      <c r="A617" s="71">
        <f t="shared" si="9"/>
        <v>598</v>
      </c>
      <c r="B617" s="64" t="s">
        <v>762</v>
      </c>
      <c r="C617" s="65" t="s">
        <v>585</v>
      </c>
      <c r="D617" s="65" t="s">
        <v>831</v>
      </c>
      <c r="E617" s="65" t="s">
        <v>865</v>
      </c>
      <c r="F617" s="66">
        <v>109.6</v>
      </c>
    </row>
    <row r="618" spans="1:6" ht="11.25">
      <c r="A618" s="71">
        <f t="shared" si="9"/>
        <v>599</v>
      </c>
      <c r="B618" s="96" t="s">
        <v>870</v>
      </c>
      <c r="C618" s="97" t="s">
        <v>585</v>
      </c>
      <c r="D618" s="97" t="s">
        <v>831</v>
      </c>
      <c r="E618" s="97" t="s">
        <v>871</v>
      </c>
      <c r="F618" s="98">
        <v>109.6</v>
      </c>
    </row>
    <row r="619" spans="1:6" ht="67.5">
      <c r="A619" s="71">
        <f t="shared" si="9"/>
        <v>600</v>
      </c>
      <c r="B619" s="68" t="s">
        <v>8</v>
      </c>
      <c r="C619" s="65" t="s">
        <v>9</v>
      </c>
      <c r="D619" s="65"/>
      <c r="E619" s="65"/>
      <c r="F619" s="66">
        <v>10</v>
      </c>
    </row>
    <row r="620" spans="1:6" ht="22.5">
      <c r="A620" s="71">
        <f t="shared" si="9"/>
        <v>601</v>
      </c>
      <c r="B620" s="64" t="s">
        <v>353</v>
      </c>
      <c r="C620" s="65" t="s">
        <v>9</v>
      </c>
      <c r="D620" s="65" t="s">
        <v>829</v>
      </c>
      <c r="E620" s="65"/>
      <c r="F620" s="66">
        <v>10</v>
      </c>
    </row>
    <row r="621" spans="1:6" ht="11.25">
      <c r="A621" s="71">
        <f t="shared" si="9"/>
        <v>602</v>
      </c>
      <c r="B621" s="64" t="s">
        <v>830</v>
      </c>
      <c r="C621" s="65" t="s">
        <v>9</v>
      </c>
      <c r="D621" s="65" t="s">
        <v>831</v>
      </c>
      <c r="E621" s="65"/>
      <c r="F621" s="66">
        <v>10</v>
      </c>
    </row>
    <row r="622" spans="1:6" ht="11.25">
      <c r="A622" s="71">
        <f t="shared" si="9"/>
        <v>603</v>
      </c>
      <c r="B622" s="64" t="s">
        <v>762</v>
      </c>
      <c r="C622" s="65" t="s">
        <v>9</v>
      </c>
      <c r="D622" s="65" t="s">
        <v>831</v>
      </c>
      <c r="E622" s="65" t="s">
        <v>865</v>
      </c>
      <c r="F622" s="66">
        <v>10</v>
      </c>
    </row>
    <row r="623" spans="1:6" ht="11.25">
      <c r="A623" s="71">
        <f t="shared" si="9"/>
        <v>604</v>
      </c>
      <c r="B623" s="96" t="s">
        <v>870</v>
      </c>
      <c r="C623" s="97" t="s">
        <v>9</v>
      </c>
      <c r="D623" s="97" t="s">
        <v>831</v>
      </c>
      <c r="E623" s="97" t="s">
        <v>871</v>
      </c>
      <c r="F623" s="98">
        <v>10</v>
      </c>
    </row>
    <row r="624" spans="1:6" ht="21.75">
      <c r="A624" s="105">
        <f t="shared" si="9"/>
        <v>605</v>
      </c>
      <c r="B624" s="93" t="s">
        <v>769</v>
      </c>
      <c r="C624" s="94" t="s">
        <v>457</v>
      </c>
      <c r="D624" s="94"/>
      <c r="E624" s="94"/>
      <c r="F624" s="95">
        <v>100</v>
      </c>
    </row>
    <row r="625" spans="1:6" ht="11.25">
      <c r="A625" s="71">
        <f t="shared" si="9"/>
        <v>606</v>
      </c>
      <c r="B625" s="64" t="s">
        <v>593</v>
      </c>
      <c r="C625" s="65" t="s">
        <v>458</v>
      </c>
      <c r="D625" s="65"/>
      <c r="E625" s="65"/>
      <c r="F625" s="66">
        <v>100</v>
      </c>
    </row>
    <row r="626" spans="1:6" ht="67.5">
      <c r="A626" s="71">
        <f t="shared" si="9"/>
        <v>607</v>
      </c>
      <c r="B626" s="68" t="s">
        <v>605</v>
      </c>
      <c r="C626" s="65" t="s">
        <v>606</v>
      </c>
      <c r="D626" s="65"/>
      <c r="E626" s="65"/>
      <c r="F626" s="66">
        <v>50</v>
      </c>
    </row>
    <row r="627" spans="1:6" ht="11.25">
      <c r="A627" s="71">
        <f t="shared" si="9"/>
        <v>608</v>
      </c>
      <c r="B627" s="64" t="s">
        <v>409</v>
      </c>
      <c r="C627" s="65" t="s">
        <v>606</v>
      </c>
      <c r="D627" s="65" t="s">
        <v>410</v>
      </c>
      <c r="E627" s="65"/>
      <c r="F627" s="66">
        <v>50</v>
      </c>
    </row>
    <row r="628" spans="1:6" ht="33.75">
      <c r="A628" s="71">
        <f t="shared" si="9"/>
        <v>609</v>
      </c>
      <c r="B628" s="64" t="s">
        <v>386</v>
      </c>
      <c r="C628" s="65" t="s">
        <v>606</v>
      </c>
      <c r="D628" s="65" t="s">
        <v>707</v>
      </c>
      <c r="E628" s="65"/>
      <c r="F628" s="66">
        <v>50</v>
      </c>
    </row>
    <row r="629" spans="1:6" ht="11.25">
      <c r="A629" s="71">
        <f t="shared" si="9"/>
        <v>610</v>
      </c>
      <c r="B629" s="64" t="s">
        <v>704</v>
      </c>
      <c r="C629" s="65" t="s">
        <v>606</v>
      </c>
      <c r="D629" s="65" t="s">
        <v>707</v>
      </c>
      <c r="E629" s="65" t="s">
        <v>855</v>
      </c>
      <c r="F629" s="66">
        <v>50</v>
      </c>
    </row>
    <row r="630" spans="1:6" ht="11.25">
      <c r="A630" s="71">
        <f t="shared" si="9"/>
        <v>611</v>
      </c>
      <c r="B630" s="96" t="s">
        <v>324</v>
      </c>
      <c r="C630" s="97" t="s">
        <v>606</v>
      </c>
      <c r="D630" s="97" t="s">
        <v>707</v>
      </c>
      <c r="E630" s="97" t="s">
        <v>321</v>
      </c>
      <c r="F630" s="98">
        <v>50</v>
      </c>
    </row>
    <row r="631" spans="1:6" ht="67.5">
      <c r="A631" s="71">
        <f t="shared" si="9"/>
        <v>612</v>
      </c>
      <c r="B631" s="68" t="s">
        <v>770</v>
      </c>
      <c r="C631" s="65" t="s">
        <v>459</v>
      </c>
      <c r="D631" s="65"/>
      <c r="E631" s="65"/>
      <c r="F631" s="66">
        <v>50</v>
      </c>
    </row>
    <row r="632" spans="1:6" ht="11.25">
      <c r="A632" s="71">
        <f t="shared" si="9"/>
        <v>613</v>
      </c>
      <c r="B632" s="64" t="s">
        <v>409</v>
      </c>
      <c r="C632" s="65" t="s">
        <v>459</v>
      </c>
      <c r="D632" s="65" t="s">
        <v>410</v>
      </c>
      <c r="E632" s="65"/>
      <c r="F632" s="66">
        <v>50</v>
      </c>
    </row>
    <row r="633" spans="1:6" ht="33.75">
      <c r="A633" s="71">
        <f t="shared" si="9"/>
        <v>614</v>
      </c>
      <c r="B633" s="64" t="s">
        <v>386</v>
      </c>
      <c r="C633" s="65" t="s">
        <v>459</v>
      </c>
      <c r="D633" s="65" t="s">
        <v>707</v>
      </c>
      <c r="E633" s="65"/>
      <c r="F633" s="66">
        <v>50</v>
      </c>
    </row>
    <row r="634" spans="1:6" ht="11.25">
      <c r="A634" s="71">
        <f t="shared" si="9"/>
        <v>615</v>
      </c>
      <c r="B634" s="64" t="s">
        <v>704</v>
      </c>
      <c r="C634" s="65" t="s">
        <v>459</v>
      </c>
      <c r="D634" s="65" t="s">
        <v>707</v>
      </c>
      <c r="E634" s="65" t="s">
        <v>855</v>
      </c>
      <c r="F634" s="66">
        <v>50</v>
      </c>
    </row>
    <row r="635" spans="1:6" ht="11.25">
      <c r="A635" s="71">
        <f t="shared" si="9"/>
        <v>616</v>
      </c>
      <c r="B635" s="96" t="s">
        <v>324</v>
      </c>
      <c r="C635" s="97" t="s">
        <v>459</v>
      </c>
      <c r="D635" s="97" t="s">
        <v>707</v>
      </c>
      <c r="E635" s="97" t="s">
        <v>321</v>
      </c>
      <c r="F635" s="98">
        <v>50</v>
      </c>
    </row>
    <row r="636" spans="1:6" ht="11.25">
      <c r="A636" s="105">
        <f t="shared" si="9"/>
        <v>617</v>
      </c>
      <c r="B636" s="93" t="s">
        <v>413</v>
      </c>
      <c r="C636" s="94" t="s">
        <v>450</v>
      </c>
      <c r="D636" s="94"/>
      <c r="E636" s="94"/>
      <c r="F636" s="95">
        <v>14909.8</v>
      </c>
    </row>
    <row r="637" spans="1:6" ht="11.25">
      <c r="A637" s="71">
        <f t="shared" si="9"/>
        <v>618</v>
      </c>
      <c r="B637" s="64" t="s">
        <v>593</v>
      </c>
      <c r="C637" s="65" t="s">
        <v>451</v>
      </c>
      <c r="D637" s="65"/>
      <c r="E637" s="65"/>
      <c r="F637" s="66">
        <v>14909.8</v>
      </c>
    </row>
    <row r="638" spans="1:6" ht="56.25">
      <c r="A638" s="71">
        <f t="shared" si="9"/>
        <v>619</v>
      </c>
      <c r="B638" s="68" t="s">
        <v>32</v>
      </c>
      <c r="C638" s="65" t="s">
        <v>33</v>
      </c>
      <c r="D638" s="65"/>
      <c r="E638" s="65"/>
      <c r="F638" s="66">
        <v>49.2</v>
      </c>
    </row>
    <row r="639" spans="1:6" ht="22.5">
      <c r="A639" s="71">
        <f t="shared" si="9"/>
        <v>620</v>
      </c>
      <c r="B639" s="64" t="s">
        <v>759</v>
      </c>
      <c r="C639" s="65" t="s">
        <v>33</v>
      </c>
      <c r="D639" s="65" t="s">
        <v>355</v>
      </c>
      <c r="E639" s="65"/>
      <c r="F639" s="66">
        <v>6</v>
      </c>
    </row>
    <row r="640" spans="1:6" ht="22.5">
      <c r="A640" s="71">
        <f t="shared" si="9"/>
        <v>621</v>
      </c>
      <c r="B640" s="64" t="s">
        <v>764</v>
      </c>
      <c r="C640" s="65" t="s">
        <v>33</v>
      </c>
      <c r="D640" s="65" t="s">
        <v>356</v>
      </c>
      <c r="E640" s="65"/>
      <c r="F640" s="66">
        <v>6</v>
      </c>
    </row>
    <row r="641" spans="1:6" ht="11.25">
      <c r="A641" s="71">
        <f t="shared" si="9"/>
        <v>622</v>
      </c>
      <c r="B641" s="64" t="s">
        <v>762</v>
      </c>
      <c r="C641" s="65" t="s">
        <v>33</v>
      </c>
      <c r="D641" s="65" t="s">
        <v>356</v>
      </c>
      <c r="E641" s="65" t="s">
        <v>865</v>
      </c>
      <c r="F641" s="66">
        <v>6</v>
      </c>
    </row>
    <row r="642" spans="1:6" ht="11.25">
      <c r="A642" s="71">
        <f t="shared" si="9"/>
        <v>623</v>
      </c>
      <c r="B642" s="96" t="s">
        <v>868</v>
      </c>
      <c r="C642" s="97" t="s">
        <v>33</v>
      </c>
      <c r="D642" s="97" t="s">
        <v>356</v>
      </c>
      <c r="E642" s="97" t="s">
        <v>869</v>
      </c>
      <c r="F642" s="98">
        <v>6</v>
      </c>
    </row>
    <row r="643" spans="1:6" ht="22.5">
      <c r="A643" s="71">
        <f t="shared" si="9"/>
        <v>624</v>
      </c>
      <c r="B643" s="64" t="s">
        <v>353</v>
      </c>
      <c r="C643" s="65" t="s">
        <v>33</v>
      </c>
      <c r="D643" s="65" t="s">
        <v>829</v>
      </c>
      <c r="E643" s="65"/>
      <c r="F643" s="66">
        <v>43.2</v>
      </c>
    </row>
    <row r="644" spans="1:6" ht="11.25">
      <c r="A644" s="71">
        <f t="shared" si="9"/>
        <v>625</v>
      </c>
      <c r="B644" s="64" t="s">
        <v>830</v>
      </c>
      <c r="C644" s="65" t="s">
        <v>33</v>
      </c>
      <c r="D644" s="65" t="s">
        <v>831</v>
      </c>
      <c r="E644" s="65"/>
      <c r="F644" s="66">
        <v>43.2</v>
      </c>
    </row>
    <row r="645" spans="1:6" ht="11.25">
      <c r="A645" s="71">
        <f t="shared" si="9"/>
        <v>626</v>
      </c>
      <c r="B645" s="64" t="s">
        <v>762</v>
      </c>
      <c r="C645" s="65" t="s">
        <v>33</v>
      </c>
      <c r="D645" s="65" t="s">
        <v>831</v>
      </c>
      <c r="E645" s="65" t="s">
        <v>865</v>
      </c>
      <c r="F645" s="66">
        <v>43.2</v>
      </c>
    </row>
    <row r="646" spans="1:6" ht="11.25">
      <c r="A646" s="71">
        <f t="shared" si="9"/>
        <v>627</v>
      </c>
      <c r="B646" s="96" t="s">
        <v>868</v>
      </c>
      <c r="C646" s="97" t="s">
        <v>33</v>
      </c>
      <c r="D646" s="97" t="s">
        <v>831</v>
      </c>
      <c r="E646" s="97" t="s">
        <v>869</v>
      </c>
      <c r="F646" s="98">
        <v>43.2</v>
      </c>
    </row>
    <row r="647" spans="1:6" ht="45">
      <c r="A647" s="71">
        <f t="shared" si="9"/>
        <v>628</v>
      </c>
      <c r="B647" s="64" t="s">
        <v>177</v>
      </c>
      <c r="C647" s="65" t="s">
        <v>178</v>
      </c>
      <c r="D647" s="65"/>
      <c r="E647" s="65"/>
      <c r="F647" s="66">
        <v>110</v>
      </c>
    </row>
    <row r="648" spans="1:6" ht="22.5">
      <c r="A648" s="71">
        <f t="shared" si="9"/>
        <v>629</v>
      </c>
      <c r="B648" s="64" t="s">
        <v>759</v>
      </c>
      <c r="C648" s="65" t="s">
        <v>178</v>
      </c>
      <c r="D648" s="65" t="s">
        <v>355</v>
      </c>
      <c r="E648" s="65"/>
      <c r="F648" s="66">
        <v>110</v>
      </c>
    </row>
    <row r="649" spans="1:6" ht="22.5">
      <c r="A649" s="71">
        <f t="shared" si="9"/>
        <v>630</v>
      </c>
      <c r="B649" s="64" t="s">
        <v>764</v>
      </c>
      <c r="C649" s="65" t="s">
        <v>178</v>
      </c>
      <c r="D649" s="65" t="s">
        <v>356</v>
      </c>
      <c r="E649" s="65"/>
      <c r="F649" s="66">
        <v>110</v>
      </c>
    </row>
    <row r="650" spans="1:6" ht="11.25">
      <c r="A650" s="71">
        <f t="shared" si="9"/>
        <v>631</v>
      </c>
      <c r="B650" s="64" t="s">
        <v>762</v>
      </c>
      <c r="C650" s="65" t="s">
        <v>178</v>
      </c>
      <c r="D650" s="65" t="s">
        <v>356</v>
      </c>
      <c r="E650" s="65" t="s">
        <v>865</v>
      </c>
      <c r="F650" s="66">
        <v>110</v>
      </c>
    </row>
    <row r="651" spans="1:6" ht="11.25">
      <c r="A651" s="71">
        <f t="shared" si="9"/>
        <v>632</v>
      </c>
      <c r="B651" s="96" t="s">
        <v>866</v>
      </c>
      <c r="C651" s="97" t="s">
        <v>178</v>
      </c>
      <c r="D651" s="97" t="s">
        <v>356</v>
      </c>
      <c r="E651" s="97" t="s">
        <v>867</v>
      </c>
      <c r="F651" s="98">
        <v>55</v>
      </c>
    </row>
    <row r="652" spans="1:6" ht="11.25">
      <c r="A652" s="71">
        <f t="shared" si="9"/>
        <v>633</v>
      </c>
      <c r="B652" s="96" t="s">
        <v>868</v>
      </c>
      <c r="C652" s="97" t="s">
        <v>178</v>
      </c>
      <c r="D652" s="97" t="s">
        <v>356</v>
      </c>
      <c r="E652" s="97" t="s">
        <v>869</v>
      </c>
      <c r="F652" s="98">
        <v>55</v>
      </c>
    </row>
    <row r="653" spans="1:6" ht="78.75">
      <c r="A653" s="71">
        <f t="shared" si="9"/>
        <v>634</v>
      </c>
      <c r="B653" s="68" t="s">
        <v>414</v>
      </c>
      <c r="C653" s="65" t="s">
        <v>452</v>
      </c>
      <c r="D653" s="65"/>
      <c r="E653" s="65"/>
      <c r="F653" s="66">
        <v>14748.9</v>
      </c>
    </row>
    <row r="654" spans="1:6" ht="11.25">
      <c r="A654" s="71">
        <f t="shared" si="9"/>
        <v>635</v>
      </c>
      <c r="B654" s="64" t="s">
        <v>409</v>
      </c>
      <c r="C654" s="65" t="s">
        <v>452</v>
      </c>
      <c r="D654" s="65" t="s">
        <v>410</v>
      </c>
      <c r="E654" s="65"/>
      <c r="F654" s="66">
        <v>14748.9</v>
      </c>
    </row>
    <row r="655" spans="1:6" ht="33.75">
      <c r="A655" s="71">
        <f t="shared" si="9"/>
        <v>636</v>
      </c>
      <c r="B655" s="64" t="s">
        <v>386</v>
      </c>
      <c r="C655" s="65" t="s">
        <v>452</v>
      </c>
      <c r="D655" s="65" t="s">
        <v>707</v>
      </c>
      <c r="E655" s="65"/>
      <c r="F655" s="66">
        <v>14748.9</v>
      </c>
    </row>
    <row r="656" spans="1:6" ht="11.25">
      <c r="A656" s="71">
        <f t="shared" si="9"/>
        <v>637</v>
      </c>
      <c r="B656" s="64" t="s">
        <v>704</v>
      </c>
      <c r="C656" s="65" t="s">
        <v>452</v>
      </c>
      <c r="D656" s="65" t="s">
        <v>707</v>
      </c>
      <c r="E656" s="65" t="s">
        <v>855</v>
      </c>
      <c r="F656" s="66">
        <v>14748.9</v>
      </c>
    </row>
    <row r="657" spans="1:6" ht="11.25">
      <c r="A657" s="71">
        <f t="shared" si="9"/>
        <v>638</v>
      </c>
      <c r="B657" s="96" t="s">
        <v>858</v>
      </c>
      <c r="C657" s="97" t="s">
        <v>452</v>
      </c>
      <c r="D657" s="97" t="s">
        <v>707</v>
      </c>
      <c r="E657" s="97" t="s">
        <v>859</v>
      </c>
      <c r="F657" s="98">
        <v>14748.9</v>
      </c>
    </row>
    <row r="658" spans="1:6" ht="67.5">
      <c r="A658" s="71">
        <f t="shared" si="9"/>
        <v>639</v>
      </c>
      <c r="B658" s="68" t="s">
        <v>34</v>
      </c>
      <c r="C658" s="65" t="s">
        <v>35</v>
      </c>
      <c r="D658" s="65"/>
      <c r="E658" s="65"/>
      <c r="F658" s="66">
        <v>1.6</v>
      </c>
    </row>
    <row r="659" spans="1:6" ht="22.5">
      <c r="A659" s="71">
        <f t="shared" si="9"/>
        <v>640</v>
      </c>
      <c r="B659" s="64" t="s">
        <v>759</v>
      </c>
      <c r="C659" s="65" t="s">
        <v>35</v>
      </c>
      <c r="D659" s="65" t="s">
        <v>355</v>
      </c>
      <c r="E659" s="65"/>
      <c r="F659" s="66">
        <v>0.6</v>
      </c>
    </row>
    <row r="660" spans="1:6" ht="22.5">
      <c r="A660" s="71">
        <f t="shared" si="9"/>
        <v>641</v>
      </c>
      <c r="B660" s="64" t="s">
        <v>764</v>
      </c>
      <c r="C660" s="65" t="s">
        <v>35</v>
      </c>
      <c r="D660" s="65" t="s">
        <v>356</v>
      </c>
      <c r="E660" s="65"/>
      <c r="F660" s="66">
        <v>0.6</v>
      </c>
    </row>
    <row r="661" spans="1:6" ht="11.25">
      <c r="A661" s="71">
        <f t="shared" si="9"/>
        <v>642</v>
      </c>
      <c r="B661" s="64" t="s">
        <v>762</v>
      </c>
      <c r="C661" s="65" t="s">
        <v>35</v>
      </c>
      <c r="D661" s="65" t="s">
        <v>356</v>
      </c>
      <c r="E661" s="65" t="s">
        <v>865</v>
      </c>
      <c r="F661" s="66">
        <v>0.6</v>
      </c>
    </row>
    <row r="662" spans="1:6" ht="11.25">
      <c r="A662" s="71">
        <f aca="true" t="shared" si="10" ref="A662:A725">A661+1</f>
        <v>643</v>
      </c>
      <c r="B662" s="96" t="s">
        <v>868</v>
      </c>
      <c r="C662" s="97" t="s">
        <v>35</v>
      </c>
      <c r="D662" s="97" t="s">
        <v>356</v>
      </c>
      <c r="E662" s="97" t="s">
        <v>869</v>
      </c>
      <c r="F662" s="98">
        <v>0.6</v>
      </c>
    </row>
    <row r="663" spans="1:6" ht="22.5">
      <c r="A663" s="71">
        <f t="shared" si="10"/>
        <v>644</v>
      </c>
      <c r="B663" s="64" t="s">
        <v>353</v>
      </c>
      <c r="C663" s="65" t="s">
        <v>35</v>
      </c>
      <c r="D663" s="65" t="s">
        <v>829</v>
      </c>
      <c r="E663" s="65"/>
      <c r="F663" s="66">
        <v>1</v>
      </c>
    </row>
    <row r="664" spans="1:6" ht="11.25">
      <c r="A664" s="71">
        <f t="shared" si="10"/>
        <v>645</v>
      </c>
      <c r="B664" s="64" t="s">
        <v>830</v>
      </c>
      <c r="C664" s="65" t="s">
        <v>35</v>
      </c>
      <c r="D664" s="65" t="s">
        <v>831</v>
      </c>
      <c r="E664" s="65"/>
      <c r="F664" s="66">
        <v>1</v>
      </c>
    </row>
    <row r="665" spans="1:6" ht="11.25">
      <c r="A665" s="71">
        <f t="shared" si="10"/>
        <v>646</v>
      </c>
      <c r="B665" s="64" t="s">
        <v>762</v>
      </c>
      <c r="C665" s="65" t="s">
        <v>35</v>
      </c>
      <c r="D665" s="65" t="s">
        <v>831</v>
      </c>
      <c r="E665" s="65" t="s">
        <v>865</v>
      </c>
      <c r="F665" s="66">
        <v>1</v>
      </c>
    </row>
    <row r="666" spans="1:6" ht="11.25">
      <c r="A666" s="71">
        <f t="shared" si="10"/>
        <v>647</v>
      </c>
      <c r="B666" s="96" t="s">
        <v>868</v>
      </c>
      <c r="C666" s="97" t="s">
        <v>35</v>
      </c>
      <c r="D666" s="97" t="s">
        <v>831</v>
      </c>
      <c r="E666" s="97" t="s">
        <v>869</v>
      </c>
      <c r="F666" s="98">
        <v>1</v>
      </c>
    </row>
    <row r="667" spans="1:6" ht="32.25">
      <c r="A667" s="105">
        <f t="shared" si="10"/>
        <v>648</v>
      </c>
      <c r="B667" s="93" t="s">
        <v>596</v>
      </c>
      <c r="C667" s="94" t="s">
        <v>824</v>
      </c>
      <c r="D667" s="94"/>
      <c r="E667" s="94"/>
      <c r="F667" s="95">
        <v>708.9</v>
      </c>
    </row>
    <row r="668" spans="1:6" ht="11.25">
      <c r="A668" s="71">
        <f t="shared" si="10"/>
        <v>649</v>
      </c>
      <c r="B668" s="64" t="s">
        <v>593</v>
      </c>
      <c r="C668" s="65" t="s">
        <v>825</v>
      </c>
      <c r="D668" s="65"/>
      <c r="E668" s="65"/>
      <c r="F668" s="66">
        <v>708.9</v>
      </c>
    </row>
    <row r="669" spans="1:6" ht="67.5">
      <c r="A669" s="71">
        <f t="shared" si="10"/>
        <v>650</v>
      </c>
      <c r="B669" s="68" t="s">
        <v>595</v>
      </c>
      <c r="C669" s="65" t="s">
        <v>826</v>
      </c>
      <c r="D669" s="65"/>
      <c r="E669" s="65"/>
      <c r="F669" s="66">
        <v>661.9</v>
      </c>
    </row>
    <row r="670" spans="1:6" ht="22.5">
      <c r="A670" s="71">
        <f t="shared" si="10"/>
        <v>651</v>
      </c>
      <c r="B670" s="64" t="s">
        <v>759</v>
      </c>
      <c r="C670" s="65" t="s">
        <v>826</v>
      </c>
      <c r="D670" s="65" t="s">
        <v>355</v>
      </c>
      <c r="E670" s="65"/>
      <c r="F670" s="66">
        <v>661.9</v>
      </c>
    </row>
    <row r="671" spans="1:6" ht="22.5">
      <c r="A671" s="71">
        <f t="shared" si="10"/>
        <v>652</v>
      </c>
      <c r="B671" s="64" t="s">
        <v>764</v>
      </c>
      <c r="C671" s="65" t="s">
        <v>826</v>
      </c>
      <c r="D671" s="65" t="s">
        <v>356</v>
      </c>
      <c r="E671" s="65"/>
      <c r="F671" s="66">
        <v>661.9</v>
      </c>
    </row>
    <row r="672" spans="1:6" ht="11.25">
      <c r="A672" s="71">
        <f t="shared" si="10"/>
        <v>653</v>
      </c>
      <c r="B672" s="64" t="s">
        <v>747</v>
      </c>
      <c r="C672" s="65" t="s">
        <v>826</v>
      </c>
      <c r="D672" s="65" t="s">
        <v>356</v>
      </c>
      <c r="E672" s="65" t="s">
        <v>331</v>
      </c>
      <c r="F672" s="66">
        <v>661.9</v>
      </c>
    </row>
    <row r="673" spans="1:6" ht="33.75">
      <c r="A673" s="71">
        <f t="shared" si="10"/>
        <v>654</v>
      </c>
      <c r="B673" s="96" t="s">
        <v>740</v>
      </c>
      <c r="C673" s="97" t="s">
        <v>826</v>
      </c>
      <c r="D673" s="97" t="s">
        <v>356</v>
      </c>
      <c r="E673" s="97" t="s">
        <v>336</v>
      </c>
      <c r="F673" s="98">
        <v>661.9</v>
      </c>
    </row>
    <row r="674" spans="1:6" ht="45">
      <c r="A674" s="71">
        <f t="shared" si="10"/>
        <v>655</v>
      </c>
      <c r="B674" s="64" t="s">
        <v>792</v>
      </c>
      <c r="C674" s="65" t="s">
        <v>827</v>
      </c>
      <c r="D674" s="65"/>
      <c r="E674" s="65"/>
      <c r="F674" s="66">
        <v>47</v>
      </c>
    </row>
    <row r="675" spans="1:6" ht="22.5">
      <c r="A675" s="71">
        <f t="shared" si="10"/>
        <v>656</v>
      </c>
      <c r="B675" s="64" t="s">
        <v>759</v>
      </c>
      <c r="C675" s="65" t="s">
        <v>827</v>
      </c>
      <c r="D675" s="65" t="s">
        <v>355</v>
      </c>
      <c r="E675" s="65"/>
      <c r="F675" s="66">
        <v>47</v>
      </c>
    </row>
    <row r="676" spans="1:6" ht="22.5">
      <c r="A676" s="71">
        <f t="shared" si="10"/>
        <v>657</v>
      </c>
      <c r="B676" s="64" t="s">
        <v>764</v>
      </c>
      <c r="C676" s="65" t="s">
        <v>827</v>
      </c>
      <c r="D676" s="65" t="s">
        <v>356</v>
      </c>
      <c r="E676" s="65"/>
      <c r="F676" s="66">
        <v>47</v>
      </c>
    </row>
    <row r="677" spans="1:6" ht="11.25">
      <c r="A677" s="71">
        <f t="shared" si="10"/>
        <v>658</v>
      </c>
      <c r="B677" s="64" t="s">
        <v>747</v>
      </c>
      <c r="C677" s="65" t="s">
        <v>827</v>
      </c>
      <c r="D677" s="65" t="s">
        <v>356</v>
      </c>
      <c r="E677" s="65" t="s">
        <v>331</v>
      </c>
      <c r="F677" s="66">
        <v>47</v>
      </c>
    </row>
    <row r="678" spans="1:6" ht="33.75">
      <c r="A678" s="71">
        <f t="shared" si="10"/>
        <v>659</v>
      </c>
      <c r="B678" s="96" t="s">
        <v>740</v>
      </c>
      <c r="C678" s="97" t="s">
        <v>827</v>
      </c>
      <c r="D678" s="97" t="s">
        <v>356</v>
      </c>
      <c r="E678" s="97" t="s">
        <v>336</v>
      </c>
      <c r="F678" s="98">
        <v>47</v>
      </c>
    </row>
    <row r="679" spans="1:6" ht="11.25">
      <c r="A679" s="105">
        <f t="shared" si="10"/>
        <v>660</v>
      </c>
      <c r="B679" s="93" t="s">
        <v>705</v>
      </c>
      <c r="C679" s="94" t="s">
        <v>444</v>
      </c>
      <c r="D679" s="94"/>
      <c r="E679" s="94"/>
      <c r="F679" s="95">
        <v>4348.3</v>
      </c>
    </row>
    <row r="680" spans="1:6" ht="11.25">
      <c r="A680" s="71">
        <f t="shared" si="10"/>
        <v>661</v>
      </c>
      <c r="B680" s="64" t="s">
        <v>706</v>
      </c>
      <c r="C680" s="65" t="s">
        <v>445</v>
      </c>
      <c r="D680" s="65"/>
      <c r="E680" s="65"/>
      <c r="F680" s="66">
        <v>183.9</v>
      </c>
    </row>
    <row r="681" spans="1:6" ht="56.25">
      <c r="A681" s="71">
        <f t="shared" si="10"/>
        <v>662</v>
      </c>
      <c r="B681" s="68" t="s">
        <v>603</v>
      </c>
      <c r="C681" s="65" t="s">
        <v>604</v>
      </c>
      <c r="D681" s="65"/>
      <c r="E681" s="65"/>
      <c r="F681" s="66">
        <v>146.1</v>
      </c>
    </row>
    <row r="682" spans="1:6" ht="11.25">
      <c r="A682" s="71">
        <f t="shared" si="10"/>
        <v>663</v>
      </c>
      <c r="B682" s="64" t="s">
        <v>409</v>
      </c>
      <c r="C682" s="65" t="s">
        <v>604</v>
      </c>
      <c r="D682" s="65" t="s">
        <v>410</v>
      </c>
      <c r="E682" s="65"/>
      <c r="F682" s="66">
        <v>146.1</v>
      </c>
    </row>
    <row r="683" spans="1:6" ht="33.75">
      <c r="A683" s="71">
        <f t="shared" si="10"/>
        <v>664</v>
      </c>
      <c r="B683" s="64" t="s">
        <v>386</v>
      </c>
      <c r="C683" s="65" t="s">
        <v>604</v>
      </c>
      <c r="D683" s="65" t="s">
        <v>707</v>
      </c>
      <c r="E683" s="65"/>
      <c r="F683" s="66">
        <v>146.1</v>
      </c>
    </row>
    <row r="684" spans="1:6" ht="11.25">
      <c r="A684" s="71">
        <f t="shared" si="10"/>
        <v>665</v>
      </c>
      <c r="B684" s="64" t="s">
        <v>704</v>
      </c>
      <c r="C684" s="65" t="s">
        <v>604</v>
      </c>
      <c r="D684" s="65" t="s">
        <v>707</v>
      </c>
      <c r="E684" s="65" t="s">
        <v>855</v>
      </c>
      <c r="F684" s="66">
        <v>146.1</v>
      </c>
    </row>
    <row r="685" spans="1:6" ht="11.25">
      <c r="A685" s="71">
        <f t="shared" si="10"/>
        <v>666</v>
      </c>
      <c r="B685" s="96" t="s">
        <v>856</v>
      </c>
      <c r="C685" s="97" t="s">
        <v>604</v>
      </c>
      <c r="D685" s="97" t="s">
        <v>707</v>
      </c>
      <c r="E685" s="97" t="s">
        <v>857</v>
      </c>
      <c r="F685" s="98">
        <v>146.1</v>
      </c>
    </row>
    <row r="686" spans="1:6" ht="45">
      <c r="A686" s="71">
        <f t="shared" si="10"/>
        <v>667</v>
      </c>
      <c r="B686" s="64" t="s">
        <v>387</v>
      </c>
      <c r="C686" s="65" t="s">
        <v>388</v>
      </c>
      <c r="D686" s="65"/>
      <c r="E686" s="65"/>
      <c r="F686" s="66">
        <v>37.8</v>
      </c>
    </row>
    <row r="687" spans="1:6" ht="11.25">
      <c r="A687" s="71">
        <f t="shared" si="10"/>
        <v>668</v>
      </c>
      <c r="B687" s="64" t="s">
        <v>409</v>
      </c>
      <c r="C687" s="65" t="s">
        <v>388</v>
      </c>
      <c r="D687" s="65" t="s">
        <v>410</v>
      </c>
      <c r="E687" s="65"/>
      <c r="F687" s="66">
        <v>37.8</v>
      </c>
    </row>
    <row r="688" spans="1:6" ht="33.75">
      <c r="A688" s="71">
        <f t="shared" si="10"/>
        <v>669</v>
      </c>
      <c r="B688" s="64" t="s">
        <v>386</v>
      </c>
      <c r="C688" s="65" t="s">
        <v>388</v>
      </c>
      <c r="D688" s="65" t="s">
        <v>707</v>
      </c>
      <c r="E688" s="65"/>
      <c r="F688" s="66">
        <v>37.8</v>
      </c>
    </row>
    <row r="689" spans="1:6" ht="11.25">
      <c r="A689" s="71">
        <f t="shared" si="10"/>
        <v>670</v>
      </c>
      <c r="B689" s="64" t="s">
        <v>704</v>
      </c>
      <c r="C689" s="65" t="s">
        <v>388</v>
      </c>
      <c r="D689" s="65" t="s">
        <v>707</v>
      </c>
      <c r="E689" s="65" t="s">
        <v>855</v>
      </c>
      <c r="F689" s="66">
        <v>37.8</v>
      </c>
    </row>
    <row r="690" spans="1:6" ht="11.25">
      <c r="A690" s="71">
        <f t="shared" si="10"/>
        <v>671</v>
      </c>
      <c r="B690" s="96" t="s">
        <v>856</v>
      </c>
      <c r="C690" s="97" t="s">
        <v>388</v>
      </c>
      <c r="D690" s="97" t="s">
        <v>707</v>
      </c>
      <c r="E690" s="97" t="s">
        <v>857</v>
      </c>
      <c r="F690" s="98">
        <v>37.8</v>
      </c>
    </row>
    <row r="691" spans="1:6" ht="11.25">
      <c r="A691" s="71">
        <f t="shared" si="10"/>
        <v>672</v>
      </c>
      <c r="B691" s="64" t="s">
        <v>708</v>
      </c>
      <c r="C691" s="65" t="s">
        <v>460</v>
      </c>
      <c r="D691" s="65"/>
      <c r="E691" s="65"/>
      <c r="F691" s="66">
        <v>616.7</v>
      </c>
    </row>
    <row r="692" spans="1:6" ht="67.5">
      <c r="A692" s="71">
        <f t="shared" si="10"/>
        <v>673</v>
      </c>
      <c r="B692" s="68" t="s">
        <v>223</v>
      </c>
      <c r="C692" s="65" t="s">
        <v>461</v>
      </c>
      <c r="D692" s="65"/>
      <c r="E692" s="65"/>
      <c r="F692" s="66">
        <v>604.2</v>
      </c>
    </row>
    <row r="693" spans="1:6" ht="22.5">
      <c r="A693" s="71">
        <f t="shared" si="10"/>
        <v>674</v>
      </c>
      <c r="B693" s="64" t="s">
        <v>759</v>
      </c>
      <c r="C693" s="65" t="s">
        <v>461</v>
      </c>
      <c r="D693" s="65" t="s">
        <v>355</v>
      </c>
      <c r="E693" s="65"/>
      <c r="F693" s="66">
        <v>604.2</v>
      </c>
    </row>
    <row r="694" spans="1:6" ht="22.5">
      <c r="A694" s="71">
        <f t="shared" si="10"/>
        <v>675</v>
      </c>
      <c r="B694" s="64" t="s">
        <v>764</v>
      </c>
      <c r="C694" s="65" t="s">
        <v>461</v>
      </c>
      <c r="D694" s="65" t="s">
        <v>356</v>
      </c>
      <c r="E694" s="65"/>
      <c r="F694" s="66">
        <v>604.2</v>
      </c>
    </row>
    <row r="695" spans="1:6" ht="11.25">
      <c r="A695" s="71">
        <f t="shared" si="10"/>
        <v>676</v>
      </c>
      <c r="B695" s="64" t="s">
        <v>704</v>
      </c>
      <c r="C695" s="65" t="s">
        <v>461</v>
      </c>
      <c r="D695" s="65" t="s">
        <v>356</v>
      </c>
      <c r="E695" s="65" t="s">
        <v>855</v>
      </c>
      <c r="F695" s="66">
        <v>604.2</v>
      </c>
    </row>
    <row r="696" spans="1:6" ht="11.25">
      <c r="A696" s="71">
        <f t="shared" si="10"/>
        <v>677</v>
      </c>
      <c r="B696" s="96" t="s">
        <v>324</v>
      </c>
      <c r="C696" s="97" t="s">
        <v>461</v>
      </c>
      <c r="D696" s="97" t="s">
        <v>356</v>
      </c>
      <c r="E696" s="97" t="s">
        <v>321</v>
      </c>
      <c r="F696" s="98">
        <v>604.2</v>
      </c>
    </row>
    <row r="697" spans="1:6" ht="67.5">
      <c r="A697" s="71">
        <f t="shared" si="10"/>
        <v>678</v>
      </c>
      <c r="B697" s="68" t="s">
        <v>432</v>
      </c>
      <c r="C697" s="65" t="s">
        <v>158</v>
      </c>
      <c r="D697" s="65"/>
      <c r="E697" s="65"/>
      <c r="F697" s="66">
        <v>12.5</v>
      </c>
    </row>
    <row r="698" spans="1:6" ht="22.5">
      <c r="A698" s="71">
        <f t="shared" si="10"/>
        <v>679</v>
      </c>
      <c r="B698" s="64" t="s">
        <v>760</v>
      </c>
      <c r="C698" s="65" t="s">
        <v>158</v>
      </c>
      <c r="D698" s="65" t="s">
        <v>159</v>
      </c>
      <c r="E698" s="65"/>
      <c r="F698" s="66">
        <v>12.5</v>
      </c>
    </row>
    <row r="699" spans="1:6" ht="11.25">
      <c r="A699" s="71">
        <f t="shared" si="10"/>
        <v>680</v>
      </c>
      <c r="B699" s="64" t="s">
        <v>160</v>
      </c>
      <c r="C699" s="65" t="s">
        <v>158</v>
      </c>
      <c r="D699" s="65" t="s">
        <v>161</v>
      </c>
      <c r="E699" s="65"/>
      <c r="F699" s="66">
        <v>12.5</v>
      </c>
    </row>
    <row r="700" spans="1:6" ht="11.25">
      <c r="A700" s="71">
        <f t="shared" si="10"/>
        <v>681</v>
      </c>
      <c r="B700" s="64" t="s">
        <v>487</v>
      </c>
      <c r="C700" s="65" t="s">
        <v>158</v>
      </c>
      <c r="D700" s="65" t="s">
        <v>161</v>
      </c>
      <c r="E700" s="65" t="s">
        <v>277</v>
      </c>
      <c r="F700" s="66">
        <v>12.5</v>
      </c>
    </row>
    <row r="701" spans="1:6" ht="11.25">
      <c r="A701" s="71">
        <f t="shared" si="10"/>
        <v>682</v>
      </c>
      <c r="B701" s="96" t="s">
        <v>282</v>
      </c>
      <c r="C701" s="97" t="s">
        <v>158</v>
      </c>
      <c r="D701" s="97" t="s">
        <v>161</v>
      </c>
      <c r="E701" s="97" t="s">
        <v>283</v>
      </c>
      <c r="F701" s="98">
        <v>12.5</v>
      </c>
    </row>
    <row r="702" spans="1:6" ht="22.5">
      <c r="A702" s="71">
        <f t="shared" si="10"/>
        <v>683</v>
      </c>
      <c r="B702" s="64" t="s">
        <v>709</v>
      </c>
      <c r="C702" s="65" t="s">
        <v>446</v>
      </c>
      <c r="D702" s="65"/>
      <c r="E702" s="65"/>
      <c r="F702" s="66">
        <v>3547.7</v>
      </c>
    </row>
    <row r="703" spans="1:6" ht="56.25">
      <c r="A703" s="71">
        <f t="shared" si="10"/>
        <v>684</v>
      </c>
      <c r="B703" s="68" t="s">
        <v>447</v>
      </c>
      <c r="C703" s="65" t="s">
        <v>448</v>
      </c>
      <c r="D703" s="65"/>
      <c r="E703" s="65"/>
      <c r="F703" s="66">
        <v>3547.7</v>
      </c>
    </row>
    <row r="704" spans="1:6" ht="45">
      <c r="A704" s="71">
        <f t="shared" si="10"/>
        <v>685</v>
      </c>
      <c r="B704" s="64" t="s">
        <v>591</v>
      </c>
      <c r="C704" s="65" t="s">
        <v>448</v>
      </c>
      <c r="D704" s="65" t="s">
        <v>592</v>
      </c>
      <c r="E704" s="65"/>
      <c r="F704" s="66">
        <v>2772.9</v>
      </c>
    </row>
    <row r="705" spans="1:6" ht="22.5">
      <c r="A705" s="71">
        <f t="shared" si="10"/>
        <v>686</v>
      </c>
      <c r="B705" s="64" t="s">
        <v>354</v>
      </c>
      <c r="C705" s="65" t="s">
        <v>448</v>
      </c>
      <c r="D705" s="65" t="s">
        <v>312</v>
      </c>
      <c r="E705" s="65"/>
      <c r="F705" s="66">
        <v>2772.9</v>
      </c>
    </row>
    <row r="706" spans="1:6" ht="11.25">
      <c r="A706" s="71">
        <f t="shared" si="10"/>
        <v>687</v>
      </c>
      <c r="B706" s="64" t="s">
        <v>704</v>
      </c>
      <c r="C706" s="65" t="s">
        <v>448</v>
      </c>
      <c r="D706" s="65" t="s">
        <v>312</v>
      </c>
      <c r="E706" s="65" t="s">
        <v>855</v>
      </c>
      <c r="F706" s="66">
        <v>2772.9</v>
      </c>
    </row>
    <row r="707" spans="1:6" ht="11.25">
      <c r="A707" s="71">
        <f t="shared" si="10"/>
        <v>688</v>
      </c>
      <c r="B707" s="96" t="s">
        <v>856</v>
      </c>
      <c r="C707" s="97" t="s">
        <v>448</v>
      </c>
      <c r="D707" s="97" t="s">
        <v>312</v>
      </c>
      <c r="E707" s="97" t="s">
        <v>857</v>
      </c>
      <c r="F707" s="98">
        <v>2772.9</v>
      </c>
    </row>
    <row r="708" spans="1:6" ht="22.5">
      <c r="A708" s="71">
        <f t="shared" si="10"/>
        <v>689</v>
      </c>
      <c r="B708" s="64" t="s">
        <v>759</v>
      </c>
      <c r="C708" s="65" t="s">
        <v>448</v>
      </c>
      <c r="D708" s="65" t="s">
        <v>355</v>
      </c>
      <c r="E708" s="65"/>
      <c r="F708" s="66">
        <v>758.8</v>
      </c>
    </row>
    <row r="709" spans="1:6" ht="22.5">
      <c r="A709" s="71">
        <f t="shared" si="10"/>
        <v>690</v>
      </c>
      <c r="B709" s="64" t="s">
        <v>764</v>
      </c>
      <c r="C709" s="65" t="s">
        <v>448</v>
      </c>
      <c r="D709" s="65" t="s">
        <v>356</v>
      </c>
      <c r="E709" s="65"/>
      <c r="F709" s="66">
        <v>758.8</v>
      </c>
    </row>
    <row r="710" spans="1:6" ht="11.25">
      <c r="A710" s="71">
        <f t="shared" si="10"/>
        <v>691</v>
      </c>
      <c r="B710" s="64" t="s">
        <v>704</v>
      </c>
      <c r="C710" s="65" t="s">
        <v>448</v>
      </c>
      <c r="D710" s="65" t="s">
        <v>356</v>
      </c>
      <c r="E710" s="65" t="s">
        <v>855</v>
      </c>
      <c r="F710" s="66">
        <v>758.8</v>
      </c>
    </row>
    <row r="711" spans="1:6" ht="11.25">
      <c r="A711" s="71">
        <f t="shared" si="10"/>
        <v>692</v>
      </c>
      <c r="B711" s="96" t="s">
        <v>856</v>
      </c>
      <c r="C711" s="97" t="s">
        <v>448</v>
      </c>
      <c r="D711" s="97" t="s">
        <v>356</v>
      </c>
      <c r="E711" s="97" t="s">
        <v>857</v>
      </c>
      <c r="F711" s="98">
        <v>758.8</v>
      </c>
    </row>
    <row r="712" spans="1:6" ht="11.25">
      <c r="A712" s="71">
        <f t="shared" si="10"/>
        <v>693</v>
      </c>
      <c r="B712" s="64" t="s">
        <v>229</v>
      </c>
      <c r="C712" s="65" t="s">
        <v>448</v>
      </c>
      <c r="D712" s="65" t="s">
        <v>230</v>
      </c>
      <c r="E712" s="65"/>
      <c r="F712" s="66">
        <v>16</v>
      </c>
    </row>
    <row r="713" spans="1:6" ht="11.25">
      <c r="A713" s="71">
        <f t="shared" si="10"/>
        <v>694</v>
      </c>
      <c r="B713" s="64" t="s">
        <v>736</v>
      </c>
      <c r="C713" s="65" t="s">
        <v>448</v>
      </c>
      <c r="D713" s="65" t="s">
        <v>737</v>
      </c>
      <c r="E713" s="65"/>
      <c r="F713" s="66">
        <v>16</v>
      </c>
    </row>
    <row r="714" spans="1:6" ht="11.25">
      <c r="A714" s="71">
        <f t="shared" si="10"/>
        <v>695</v>
      </c>
      <c r="B714" s="64" t="s">
        <v>704</v>
      </c>
      <c r="C714" s="65" t="s">
        <v>448</v>
      </c>
      <c r="D714" s="65" t="s">
        <v>737</v>
      </c>
      <c r="E714" s="65" t="s">
        <v>855</v>
      </c>
      <c r="F714" s="66">
        <v>16</v>
      </c>
    </row>
    <row r="715" spans="1:6" ht="11.25">
      <c r="A715" s="71">
        <f t="shared" si="10"/>
        <v>696</v>
      </c>
      <c r="B715" s="96" t="s">
        <v>856</v>
      </c>
      <c r="C715" s="97" t="s">
        <v>448</v>
      </c>
      <c r="D715" s="97" t="s">
        <v>737</v>
      </c>
      <c r="E715" s="97" t="s">
        <v>857</v>
      </c>
      <c r="F715" s="98">
        <v>16</v>
      </c>
    </row>
    <row r="716" spans="1:6" ht="21.75">
      <c r="A716" s="105">
        <f t="shared" si="10"/>
        <v>697</v>
      </c>
      <c r="B716" s="93" t="s">
        <v>416</v>
      </c>
      <c r="C716" s="94" t="s">
        <v>462</v>
      </c>
      <c r="D716" s="94"/>
      <c r="E716" s="94"/>
      <c r="F716" s="95">
        <v>5481.8</v>
      </c>
    </row>
    <row r="717" spans="1:6" ht="22.5">
      <c r="A717" s="71">
        <f t="shared" si="10"/>
        <v>698</v>
      </c>
      <c r="B717" s="64" t="s">
        <v>261</v>
      </c>
      <c r="C717" s="65" t="s">
        <v>473</v>
      </c>
      <c r="D717" s="65"/>
      <c r="E717" s="65"/>
      <c r="F717" s="66">
        <v>9</v>
      </c>
    </row>
    <row r="718" spans="1:6" ht="56.25">
      <c r="A718" s="71">
        <f t="shared" si="10"/>
        <v>699</v>
      </c>
      <c r="B718" s="68" t="s">
        <v>616</v>
      </c>
      <c r="C718" s="65" t="s">
        <v>617</v>
      </c>
      <c r="D718" s="65"/>
      <c r="E718" s="65"/>
      <c r="F718" s="66">
        <v>9</v>
      </c>
    </row>
    <row r="719" spans="1:6" ht="22.5">
      <c r="A719" s="71">
        <f t="shared" si="10"/>
        <v>700</v>
      </c>
      <c r="B719" s="64" t="s">
        <v>759</v>
      </c>
      <c r="C719" s="65" t="s">
        <v>617</v>
      </c>
      <c r="D719" s="65" t="s">
        <v>355</v>
      </c>
      <c r="E719" s="65"/>
      <c r="F719" s="66">
        <v>9</v>
      </c>
    </row>
    <row r="720" spans="1:6" ht="22.5">
      <c r="A720" s="71">
        <f t="shared" si="10"/>
        <v>701</v>
      </c>
      <c r="B720" s="64" t="s">
        <v>764</v>
      </c>
      <c r="C720" s="65" t="s">
        <v>617</v>
      </c>
      <c r="D720" s="65" t="s">
        <v>356</v>
      </c>
      <c r="E720" s="65"/>
      <c r="F720" s="66">
        <v>9</v>
      </c>
    </row>
    <row r="721" spans="1:6" ht="11.25">
      <c r="A721" s="71">
        <f t="shared" si="10"/>
        <v>702</v>
      </c>
      <c r="B721" s="64" t="s">
        <v>260</v>
      </c>
      <c r="C721" s="65" t="s">
        <v>617</v>
      </c>
      <c r="D721" s="65" t="s">
        <v>356</v>
      </c>
      <c r="E721" s="65" t="s">
        <v>860</v>
      </c>
      <c r="F721" s="66">
        <v>9</v>
      </c>
    </row>
    <row r="722" spans="1:6" ht="11.25">
      <c r="A722" s="71">
        <f t="shared" si="10"/>
        <v>703</v>
      </c>
      <c r="B722" s="96" t="s">
        <v>325</v>
      </c>
      <c r="C722" s="97" t="s">
        <v>617</v>
      </c>
      <c r="D722" s="97" t="s">
        <v>356</v>
      </c>
      <c r="E722" s="97" t="s">
        <v>326</v>
      </c>
      <c r="F722" s="98">
        <v>9</v>
      </c>
    </row>
    <row r="723" spans="1:6" ht="33.75">
      <c r="A723" s="71">
        <f t="shared" si="10"/>
        <v>704</v>
      </c>
      <c r="B723" s="64" t="s">
        <v>607</v>
      </c>
      <c r="C723" s="65" t="s">
        <v>608</v>
      </c>
      <c r="D723" s="65"/>
      <c r="E723" s="65"/>
      <c r="F723" s="66">
        <v>5445.8</v>
      </c>
    </row>
    <row r="724" spans="1:6" ht="67.5">
      <c r="A724" s="71">
        <f t="shared" si="10"/>
        <v>705</v>
      </c>
      <c r="B724" s="68" t="s">
        <v>609</v>
      </c>
      <c r="C724" s="65" t="s">
        <v>610</v>
      </c>
      <c r="D724" s="65"/>
      <c r="E724" s="65"/>
      <c r="F724" s="66">
        <v>4902.8</v>
      </c>
    </row>
    <row r="725" spans="1:6" ht="22.5">
      <c r="A725" s="71">
        <f t="shared" si="10"/>
        <v>706</v>
      </c>
      <c r="B725" s="64" t="s">
        <v>759</v>
      </c>
      <c r="C725" s="65" t="s">
        <v>610</v>
      </c>
      <c r="D725" s="65" t="s">
        <v>355</v>
      </c>
      <c r="E725" s="65"/>
      <c r="F725" s="66">
        <v>4902.8</v>
      </c>
    </row>
    <row r="726" spans="1:6" ht="22.5">
      <c r="A726" s="71">
        <f aca="true" t="shared" si="11" ref="A726:A789">A725+1</f>
        <v>707</v>
      </c>
      <c r="B726" s="64" t="s">
        <v>764</v>
      </c>
      <c r="C726" s="65" t="s">
        <v>610</v>
      </c>
      <c r="D726" s="65" t="s">
        <v>356</v>
      </c>
      <c r="E726" s="65"/>
      <c r="F726" s="66">
        <v>4902.8</v>
      </c>
    </row>
    <row r="727" spans="1:6" ht="11.25">
      <c r="A727" s="71">
        <f t="shared" si="11"/>
        <v>708</v>
      </c>
      <c r="B727" s="64" t="s">
        <v>704</v>
      </c>
      <c r="C727" s="65" t="s">
        <v>610</v>
      </c>
      <c r="D727" s="65" t="s">
        <v>356</v>
      </c>
      <c r="E727" s="65" t="s">
        <v>855</v>
      </c>
      <c r="F727" s="66">
        <v>4902.8</v>
      </c>
    </row>
    <row r="728" spans="1:6" ht="11.25">
      <c r="A728" s="71">
        <f t="shared" si="11"/>
        <v>709</v>
      </c>
      <c r="B728" s="96" t="s">
        <v>324</v>
      </c>
      <c r="C728" s="97" t="s">
        <v>610</v>
      </c>
      <c r="D728" s="97" t="s">
        <v>356</v>
      </c>
      <c r="E728" s="97" t="s">
        <v>321</v>
      </c>
      <c r="F728" s="98">
        <v>4902.8</v>
      </c>
    </row>
    <row r="729" spans="1:6" ht="78.75">
      <c r="A729" s="71">
        <f t="shared" si="11"/>
        <v>710</v>
      </c>
      <c r="B729" s="68" t="s">
        <v>611</v>
      </c>
      <c r="C729" s="65" t="s">
        <v>612</v>
      </c>
      <c r="D729" s="65"/>
      <c r="E729" s="65"/>
      <c r="F729" s="66">
        <v>543</v>
      </c>
    </row>
    <row r="730" spans="1:6" ht="22.5">
      <c r="A730" s="71">
        <f t="shared" si="11"/>
        <v>711</v>
      </c>
      <c r="B730" s="64" t="s">
        <v>759</v>
      </c>
      <c r="C730" s="65" t="s">
        <v>612</v>
      </c>
      <c r="D730" s="65" t="s">
        <v>355</v>
      </c>
      <c r="E730" s="65"/>
      <c r="F730" s="66">
        <v>543</v>
      </c>
    </row>
    <row r="731" spans="1:6" ht="22.5">
      <c r="A731" s="71">
        <f t="shared" si="11"/>
        <v>712</v>
      </c>
      <c r="B731" s="64" t="s">
        <v>764</v>
      </c>
      <c r="C731" s="65" t="s">
        <v>612</v>
      </c>
      <c r="D731" s="65" t="s">
        <v>356</v>
      </c>
      <c r="E731" s="65"/>
      <c r="F731" s="66">
        <v>543</v>
      </c>
    </row>
    <row r="732" spans="1:6" ht="11.25">
      <c r="A732" s="71">
        <f t="shared" si="11"/>
        <v>713</v>
      </c>
      <c r="B732" s="64" t="s">
        <v>704</v>
      </c>
      <c r="C732" s="65" t="s">
        <v>612</v>
      </c>
      <c r="D732" s="65" t="s">
        <v>356</v>
      </c>
      <c r="E732" s="65" t="s">
        <v>855</v>
      </c>
      <c r="F732" s="66">
        <v>543</v>
      </c>
    </row>
    <row r="733" spans="1:6" ht="11.25">
      <c r="A733" s="71">
        <f t="shared" si="11"/>
        <v>714</v>
      </c>
      <c r="B733" s="96" t="s">
        <v>324</v>
      </c>
      <c r="C733" s="97" t="s">
        <v>612</v>
      </c>
      <c r="D733" s="97" t="s">
        <v>356</v>
      </c>
      <c r="E733" s="97" t="s">
        <v>321</v>
      </c>
      <c r="F733" s="98">
        <v>543</v>
      </c>
    </row>
    <row r="734" spans="1:6" ht="11.25">
      <c r="A734" s="71">
        <f t="shared" si="11"/>
        <v>715</v>
      </c>
      <c r="B734" s="64" t="s">
        <v>593</v>
      </c>
      <c r="C734" s="65" t="s">
        <v>613</v>
      </c>
      <c r="D734" s="65"/>
      <c r="E734" s="65"/>
      <c r="F734" s="66">
        <v>27</v>
      </c>
    </row>
    <row r="735" spans="1:6" ht="45">
      <c r="A735" s="71">
        <f t="shared" si="11"/>
        <v>716</v>
      </c>
      <c r="B735" s="64" t="s">
        <v>614</v>
      </c>
      <c r="C735" s="65" t="s">
        <v>615</v>
      </c>
      <c r="D735" s="65"/>
      <c r="E735" s="65"/>
      <c r="F735" s="66">
        <v>27</v>
      </c>
    </row>
    <row r="736" spans="1:6" ht="22.5">
      <c r="A736" s="71">
        <f t="shared" si="11"/>
        <v>717</v>
      </c>
      <c r="B736" s="64" t="s">
        <v>759</v>
      </c>
      <c r="C736" s="65" t="s">
        <v>615</v>
      </c>
      <c r="D736" s="65" t="s">
        <v>355</v>
      </c>
      <c r="E736" s="65"/>
      <c r="F736" s="66">
        <v>27</v>
      </c>
    </row>
    <row r="737" spans="1:6" ht="22.5">
      <c r="A737" s="71">
        <f t="shared" si="11"/>
        <v>718</v>
      </c>
      <c r="B737" s="64" t="s">
        <v>764</v>
      </c>
      <c r="C737" s="65" t="s">
        <v>615</v>
      </c>
      <c r="D737" s="65" t="s">
        <v>356</v>
      </c>
      <c r="E737" s="65"/>
      <c r="F737" s="66">
        <v>27</v>
      </c>
    </row>
    <row r="738" spans="1:6" ht="11.25">
      <c r="A738" s="71">
        <f t="shared" si="11"/>
        <v>719</v>
      </c>
      <c r="B738" s="64" t="s">
        <v>704</v>
      </c>
      <c r="C738" s="65" t="s">
        <v>615</v>
      </c>
      <c r="D738" s="65" t="s">
        <v>356</v>
      </c>
      <c r="E738" s="65" t="s">
        <v>855</v>
      </c>
      <c r="F738" s="66">
        <v>27</v>
      </c>
    </row>
    <row r="739" spans="1:6" ht="11.25">
      <c r="A739" s="71">
        <f t="shared" si="11"/>
        <v>720</v>
      </c>
      <c r="B739" s="96" t="s">
        <v>324</v>
      </c>
      <c r="C739" s="97" t="s">
        <v>615</v>
      </c>
      <c r="D739" s="97" t="s">
        <v>356</v>
      </c>
      <c r="E739" s="97" t="s">
        <v>321</v>
      </c>
      <c r="F739" s="98">
        <v>27</v>
      </c>
    </row>
    <row r="740" spans="1:7" ht="21.75">
      <c r="A740" s="105">
        <f t="shared" si="11"/>
        <v>721</v>
      </c>
      <c r="B740" s="93" t="s">
        <v>568</v>
      </c>
      <c r="C740" s="94" t="s">
        <v>198</v>
      </c>
      <c r="D740" s="94"/>
      <c r="E740" s="94"/>
      <c r="F740" s="95">
        <f>120337.5-53.2</f>
        <v>120284.3</v>
      </c>
      <c r="G740" s="160"/>
    </row>
    <row r="741" spans="1:6" ht="45">
      <c r="A741" s="71">
        <f t="shared" si="11"/>
        <v>722</v>
      </c>
      <c r="B741" s="64" t="s">
        <v>255</v>
      </c>
      <c r="C741" s="65" t="s">
        <v>207</v>
      </c>
      <c r="D741" s="65"/>
      <c r="E741" s="65"/>
      <c r="F741" s="66">
        <v>113463.3</v>
      </c>
    </row>
    <row r="742" spans="1:6" ht="67.5">
      <c r="A742" s="71">
        <f t="shared" si="11"/>
        <v>723</v>
      </c>
      <c r="B742" s="68" t="s">
        <v>256</v>
      </c>
      <c r="C742" s="65" t="s">
        <v>208</v>
      </c>
      <c r="D742" s="65"/>
      <c r="E742" s="65"/>
      <c r="F742" s="66">
        <v>12419.3</v>
      </c>
    </row>
    <row r="743" spans="1:6" ht="11.25">
      <c r="A743" s="71">
        <f t="shared" si="11"/>
        <v>724</v>
      </c>
      <c r="B743" s="64" t="s">
        <v>264</v>
      </c>
      <c r="C743" s="65" t="s">
        <v>208</v>
      </c>
      <c r="D743" s="65" t="s">
        <v>141</v>
      </c>
      <c r="E743" s="65"/>
      <c r="F743" s="66">
        <v>12419.3</v>
      </c>
    </row>
    <row r="744" spans="1:6" ht="11.25">
      <c r="A744" s="71">
        <f t="shared" si="11"/>
        <v>725</v>
      </c>
      <c r="B744" s="64" t="s">
        <v>696</v>
      </c>
      <c r="C744" s="65" t="s">
        <v>208</v>
      </c>
      <c r="D744" s="65" t="s">
        <v>257</v>
      </c>
      <c r="E744" s="65"/>
      <c r="F744" s="66">
        <v>12419.3</v>
      </c>
    </row>
    <row r="745" spans="1:6" ht="33.75">
      <c r="A745" s="71">
        <f t="shared" si="11"/>
        <v>726</v>
      </c>
      <c r="B745" s="64" t="s">
        <v>381</v>
      </c>
      <c r="C745" s="65" t="s">
        <v>208</v>
      </c>
      <c r="D745" s="65" t="s">
        <v>257</v>
      </c>
      <c r="E745" s="65" t="s">
        <v>347</v>
      </c>
      <c r="F745" s="66">
        <v>12419.3</v>
      </c>
    </row>
    <row r="746" spans="1:6" ht="22.5">
      <c r="A746" s="71">
        <f t="shared" si="11"/>
        <v>727</v>
      </c>
      <c r="B746" s="96" t="s">
        <v>382</v>
      </c>
      <c r="C746" s="97" t="s">
        <v>208</v>
      </c>
      <c r="D746" s="97" t="s">
        <v>257</v>
      </c>
      <c r="E746" s="97" t="s">
        <v>132</v>
      </c>
      <c r="F746" s="98">
        <v>12419.3</v>
      </c>
    </row>
    <row r="747" spans="1:6" ht="67.5">
      <c r="A747" s="71">
        <f t="shared" si="11"/>
        <v>728</v>
      </c>
      <c r="B747" s="68" t="s">
        <v>258</v>
      </c>
      <c r="C747" s="65" t="s">
        <v>209</v>
      </c>
      <c r="D747" s="65"/>
      <c r="E747" s="65"/>
      <c r="F747" s="66">
        <v>69825</v>
      </c>
    </row>
    <row r="748" spans="1:6" ht="11.25">
      <c r="A748" s="71">
        <f t="shared" si="11"/>
        <v>729</v>
      </c>
      <c r="B748" s="64" t="s">
        <v>264</v>
      </c>
      <c r="C748" s="65" t="s">
        <v>209</v>
      </c>
      <c r="D748" s="65" t="s">
        <v>141</v>
      </c>
      <c r="E748" s="65"/>
      <c r="F748" s="66">
        <v>69825</v>
      </c>
    </row>
    <row r="749" spans="1:6" ht="11.25">
      <c r="A749" s="71">
        <f t="shared" si="11"/>
        <v>730</v>
      </c>
      <c r="B749" s="64" t="s">
        <v>696</v>
      </c>
      <c r="C749" s="65" t="s">
        <v>209</v>
      </c>
      <c r="D749" s="65" t="s">
        <v>257</v>
      </c>
      <c r="E749" s="65"/>
      <c r="F749" s="66">
        <v>69825</v>
      </c>
    </row>
    <row r="750" spans="1:6" ht="33.75">
      <c r="A750" s="71">
        <f t="shared" si="11"/>
        <v>731</v>
      </c>
      <c r="B750" s="64" t="s">
        <v>381</v>
      </c>
      <c r="C750" s="65" t="s">
        <v>209</v>
      </c>
      <c r="D750" s="65" t="s">
        <v>257</v>
      </c>
      <c r="E750" s="65" t="s">
        <v>347</v>
      </c>
      <c r="F750" s="66">
        <v>69825</v>
      </c>
    </row>
    <row r="751" spans="1:6" ht="22.5">
      <c r="A751" s="71">
        <f t="shared" si="11"/>
        <v>732</v>
      </c>
      <c r="B751" s="96" t="s">
        <v>382</v>
      </c>
      <c r="C751" s="97" t="s">
        <v>209</v>
      </c>
      <c r="D751" s="97" t="s">
        <v>257</v>
      </c>
      <c r="E751" s="97" t="s">
        <v>132</v>
      </c>
      <c r="F751" s="98">
        <v>69825</v>
      </c>
    </row>
    <row r="752" spans="1:6" ht="67.5">
      <c r="A752" s="71">
        <f t="shared" si="11"/>
        <v>733</v>
      </c>
      <c r="B752" s="68" t="s">
        <v>210</v>
      </c>
      <c r="C752" s="65" t="s">
        <v>211</v>
      </c>
      <c r="D752" s="65"/>
      <c r="E752" s="65"/>
      <c r="F752" s="66">
        <v>31219</v>
      </c>
    </row>
    <row r="753" spans="1:6" ht="11.25">
      <c r="A753" s="71">
        <f t="shared" si="11"/>
        <v>734</v>
      </c>
      <c r="B753" s="64" t="s">
        <v>264</v>
      </c>
      <c r="C753" s="65" t="s">
        <v>211</v>
      </c>
      <c r="D753" s="65" t="s">
        <v>141</v>
      </c>
      <c r="E753" s="65"/>
      <c r="F753" s="66">
        <v>31219</v>
      </c>
    </row>
    <row r="754" spans="1:6" ht="11.25">
      <c r="A754" s="71">
        <f t="shared" si="11"/>
        <v>735</v>
      </c>
      <c r="B754" s="64" t="s">
        <v>328</v>
      </c>
      <c r="C754" s="65" t="s">
        <v>211</v>
      </c>
      <c r="D754" s="65" t="s">
        <v>265</v>
      </c>
      <c r="E754" s="65"/>
      <c r="F754" s="66">
        <v>31219</v>
      </c>
    </row>
    <row r="755" spans="1:6" ht="33.75">
      <c r="A755" s="71">
        <f t="shared" si="11"/>
        <v>736</v>
      </c>
      <c r="B755" s="64" t="s">
        <v>381</v>
      </c>
      <c r="C755" s="65" t="s">
        <v>211</v>
      </c>
      <c r="D755" s="65" t="s">
        <v>265</v>
      </c>
      <c r="E755" s="65" t="s">
        <v>347</v>
      </c>
      <c r="F755" s="66">
        <v>31219</v>
      </c>
    </row>
    <row r="756" spans="1:6" ht="11.25">
      <c r="A756" s="71">
        <f t="shared" si="11"/>
        <v>737</v>
      </c>
      <c r="B756" s="96" t="s">
        <v>383</v>
      </c>
      <c r="C756" s="97" t="s">
        <v>211</v>
      </c>
      <c r="D756" s="97" t="s">
        <v>265</v>
      </c>
      <c r="E756" s="97" t="s">
        <v>793</v>
      </c>
      <c r="F756" s="98">
        <v>31219</v>
      </c>
    </row>
    <row r="757" spans="1:6" ht="22.5">
      <c r="A757" s="71">
        <f t="shared" si="11"/>
        <v>738</v>
      </c>
      <c r="B757" s="64" t="s">
        <v>569</v>
      </c>
      <c r="C757" s="65" t="s">
        <v>199</v>
      </c>
      <c r="D757" s="65"/>
      <c r="E757" s="65"/>
      <c r="F757" s="66">
        <f>6874.2-53.2</f>
        <v>6821</v>
      </c>
    </row>
    <row r="758" spans="1:6" ht="56.25">
      <c r="A758" s="71">
        <f t="shared" si="11"/>
        <v>739</v>
      </c>
      <c r="B758" s="64" t="s">
        <v>570</v>
      </c>
      <c r="C758" s="65" t="s">
        <v>200</v>
      </c>
      <c r="D758" s="65"/>
      <c r="E758" s="65"/>
      <c r="F758" s="66">
        <v>6821</v>
      </c>
    </row>
    <row r="759" spans="1:6" ht="45">
      <c r="A759" s="71">
        <f t="shared" si="11"/>
        <v>740</v>
      </c>
      <c r="B759" s="64" t="s">
        <v>591</v>
      </c>
      <c r="C759" s="65" t="s">
        <v>200</v>
      </c>
      <c r="D759" s="65" t="s">
        <v>592</v>
      </c>
      <c r="E759" s="65"/>
      <c r="F759" s="66">
        <f>5737-53.2</f>
        <v>5683.8</v>
      </c>
    </row>
    <row r="760" spans="1:6" ht="22.5">
      <c r="A760" s="71">
        <f t="shared" si="11"/>
        <v>741</v>
      </c>
      <c r="B760" s="64" t="s">
        <v>354</v>
      </c>
      <c r="C760" s="65" t="s">
        <v>200</v>
      </c>
      <c r="D760" s="65" t="s">
        <v>312</v>
      </c>
      <c r="E760" s="65"/>
      <c r="F760" s="66">
        <f>5737-53.2</f>
        <v>5683.8</v>
      </c>
    </row>
    <row r="761" spans="1:6" ht="11.25">
      <c r="A761" s="71">
        <f t="shared" si="11"/>
        <v>742</v>
      </c>
      <c r="B761" s="64" t="s">
        <v>747</v>
      </c>
      <c r="C761" s="65" t="s">
        <v>200</v>
      </c>
      <c r="D761" s="65" t="s">
        <v>312</v>
      </c>
      <c r="E761" s="65" t="s">
        <v>331</v>
      </c>
      <c r="F761" s="66">
        <f>5737-53.2</f>
        <v>5683.8</v>
      </c>
    </row>
    <row r="762" spans="1:6" ht="22.5">
      <c r="A762" s="71">
        <f t="shared" si="11"/>
        <v>743</v>
      </c>
      <c r="B762" s="96" t="s">
        <v>337</v>
      </c>
      <c r="C762" s="97" t="s">
        <v>200</v>
      </c>
      <c r="D762" s="97" t="s">
        <v>312</v>
      </c>
      <c r="E762" s="97" t="s">
        <v>338</v>
      </c>
      <c r="F762" s="66">
        <f>5737-53.2</f>
        <v>5683.8</v>
      </c>
    </row>
    <row r="763" spans="1:6" ht="22.5">
      <c r="A763" s="71">
        <f t="shared" si="11"/>
        <v>744</v>
      </c>
      <c r="B763" s="64" t="s">
        <v>759</v>
      </c>
      <c r="C763" s="65" t="s">
        <v>200</v>
      </c>
      <c r="D763" s="65" t="s">
        <v>355</v>
      </c>
      <c r="E763" s="65"/>
      <c r="F763" s="66">
        <v>1136.2</v>
      </c>
    </row>
    <row r="764" spans="1:6" ht="22.5">
      <c r="A764" s="71">
        <f t="shared" si="11"/>
        <v>745</v>
      </c>
      <c r="B764" s="64" t="s">
        <v>764</v>
      </c>
      <c r="C764" s="65" t="s">
        <v>200</v>
      </c>
      <c r="D764" s="65" t="s">
        <v>356</v>
      </c>
      <c r="E764" s="65"/>
      <c r="F764" s="66">
        <v>1136.2</v>
      </c>
    </row>
    <row r="765" spans="1:6" ht="11.25">
      <c r="A765" s="71">
        <f t="shared" si="11"/>
        <v>746</v>
      </c>
      <c r="B765" s="64" t="s">
        <v>747</v>
      </c>
      <c r="C765" s="65" t="s">
        <v>200</v>
      </c>
      <c r="D765" s="65" t="s">
        <v>356</v>
      </c>
      <c r="E765" s="65" t="s">
        <v>331</v>
      </c>
      <c r="F765" s="66">
        <v>1136.2</v>
      </c>
    </row>
    <row r="766" spans="1:6" ht="22.5">
      <c r="A766" s="71">
        <f t="shared" si="11"/>
        <v>747</v>
      </c>
      <c r="B766" s="96" t="s">
        <v>337</v>
      </c>
      <c r="C766" s="97" t="s">
        <v>200</v>
      </c>
      <c r="D766" s="97" t="s">
        <v>356</v>
      </c>
      <c r="E766" s="97" t="s">
        <v>338</v>
      </c>
      <c r="F766" s="98">
        <v>1136.2</v>
      </c>
    </row>
    <row r="767" spans="1:6" ht="11.25">
      <c r="A767" s="71">
        <f t="shared" si="11"/>
        <v>748</v>
      </c>
      <c r="B767" s="64" t="s">
        <v>409</v>
      </c>
      <c r="C767" s="65" t="s">
        <v>200</v>
      </c>
      <c r="D767" s="65" t="s">
        <v>410</v>
      </c>
      <c r="E767" s="65"/>
      <c r="F767" s="66">
        <v>1</v>
      </c>
    </row>
    <row r="768" spans="1:6" ht="11.25">
      <c r="A768" s="71">
        <f t="shared" si="11"/>
        <v>749</v>
      </c>
      <c r="B768" s="64" t="s">
        <v>411</v>
      </c>
      <c r="C768" s="65" t="s">
        <v>200</v>
      </c>
      <c r="D768" s="65" t="s">
        <v>412</v>
      </c>
      <c r="E768" s="65"/>
      <c r="F768" s="66">
        <v>1</v>
      </c>
    </row>
    <row r="769" spans="1:6" ht="11.25">
      <c r="A769" s="71">
        <f t="shared" si="11"/>
        <v>750</v>
      </c>
      <c r="B769" s="64" t="s">
        <v>747</v>
      </c>
      <c r="C769" s="65" t="s">
        <v>200</v>
      </c>
      <c r="D769" s="65" t="s">
        <v>412</v>
      </c>
      <c r="E769" s="65" t="s">
        <v>331</v>
      </c>
      <c r="F769" s="66">
        <v>1</v>
      </c>
    </row>
    <row r="770" spans="1:6" ht="22.5">
      <c r="A770" s="71">
        <f t="shared" si="11"/>
        <v>751</v>
      </c>
      <c r="B770" s="96" t="s">
        <v>337</v>
      </c>
      <c r="C770" s="97" t="s">
        <v>200</v>
      </c>
      <c r="D770" s="97" t="s">
        <v>412</v>
      </c>
      <c r="E770" s="97" t="s">
        <v>338</v>
      </c>
      <c r="F770" s="98">
        <v>1</v>
      </c>
    </row>
    <row r="771" spans="1:6" ht="21.75">
      <c r="A771" s="105">
        <f t="shared" si="11"/>
        <v>752</v>
      </c>
      <c r="B771" s="93" t="s">
        <v>259</v>
      </c>
      <c r="C771" s="94" t="s">
        <v>463</v>
      </c>
      <c r="D771" s="94"/>
      <c r="E771" s="94"/>
      <c r="F771" s="95">
        <v>203.9</v>
      </c>
    </row>
    <row r="772" spans="1:6" ht="11.25">
      <c r="A772" s="71">
        <f t="shared" si="11"/>
        <v>753</v>
      </c>
      <c r="B772" s="64" t="s">
        <v>593</v>
      </c>
      <c r="C772" s="65" t="s">
        <v>464</v>
      </c>
      <c r="D772" s="65"/>
      <c r="E772" s="65"/>
      <c r="F772" s="66">
        <v>203.9</v>
      </c>
    </row>
    <row r="773" spans="1:6" ht="45">
      <c r="A773" s="71">
        <f t="shared" si="11"/>
        <v>754</v>
      </c>
      <c r="B773" s="64" t="s">
        <v>465</v>
      </c>
      <c r="C773" s="65" t="s">
        <v>466</v>
      </c>
      <c r="D773" s="65"/>
      <c r="E773" s="65"/>
      <c r="F773" s="66">
        <v>203.9</v>
      </c>
    </row>
    <row r="774" spans="1:6" ht="22.5">
      <c r="A774" s="71">
        <f t="shared" si="11"/>
        <v>755</v>
      </c>
      <c r="B774" s="64" t="s">
        <v>759</v>
      </c>
      <c r="C774" s="65" t="s">
        <v>466</v>
      </c>
      <c r="D774" s="65" t="s">
        <v>355</v>
      </c>
      <c r="E774" s="65"/>
      <c r="F774" s="66">
        <v>203.9</v>
      </c>
    </row>
    <row r="775" spans="1:6" ht="22.5">
      <c r="A775" s="71">
        <f t="shared" si="11"/>
        <v>756</v>
      </c>
      <c r="B775" s="64" t="s">
        <v>764</v>
      </c>
      <c r="C775" s="65" t="s">
        <v>466</v>
      </c>
      <c r="D775" s="65" t="s">
        <v>356</v>
      </c>
      <c r="E775" s="65"/>
      <c r="F775" s="66">
        <v>203.9</v>
      </c>
    </row>
    <row r="776" spans="1:6" ht="11.25">
      <c r="A776" s="71">
        <f t="shared" si="11"/>
        <v>757</v>
      </c>
      <c r="B776" s="64" t="s">
        <v>704</v>
      </c>
      <c r="C776" s="65" t="s">
        <v>466</v>
      </c>
      <c r="D776" s="65" t="s">
        <v>356</v>
      </c>
      <c r="E776" s="65" t="s">
        <v>855</v>
      </c>
      <c r="F776" s="66">
        <v>203.9</v>
      </c>
    </row>
    <row r="777" spans="1:6" ht="11.25">
      <c r="A777" s="71">
        <f t="shared" si="11"/>
        <v>758</v>
      </c>
      <c r="B777" s="96" t="s">
        <v>324</v>
      </c>
      <c r="C777" s="97" t="s">
        <v>466</v>
      </c>
      <c r="D777" s="97" t="s">
        <v>356</v>
      </c>
      <c r="E777" s="97" t="s">
        <v>321</v>
      </c>
      <c r="F777" s="98">
        <v>203.9</v>
      </c>
    </row>
    <row r="778" spans="1:6" ht="11.25">
      <c r="A778" s="105">
        <f t="shared" si="11"/>
        <v>759</v>
      </c>
      <c r="B778" s="93" t="s">
        <v>748</v>
      </c>
      <c r="C778" s="94" t="s">
        <v>94</v>
      </c>
      <c r="D778" s="94"/>
      <c r="E778" s="94"/>
      <c r="F778" s="95">
        <v>3137.5</v>
      </c>
    </row>
    <row r="779" spans="1:6" ht="11.25">
      <c r="A779" s="71">
        <f t="shared" si="11"/>
        <v>760</v>
      </c>
      <c r="B779" s="64" t="s">
        <v>749</v>
      </c>
      <c r="C779" s="65" t="s">
        <v>95</v>
      </c>
      <c r="D779" s="65"/>
      <c r="E779" s="65"/>
      <c r="F779" s="66">
        <v>3137.5</v>
      </c>
    </row>
    <row r="780" spans="1:6" ht="33.75">
      <c r="A780" s="71">
        <f t="shared" si="11"/>
        <v>761</v>
      </c>
      <c r="B780" s="64" t="s">
        <v>96</v>
      </c>
      <c r="C780" s="65" t="s">
        <v>97</v>
      </c>
      <c r="D780" s="65"/>
      <c r="E780" s="65"/>
      <c r="F780" s="66">
        <v>1441.4</v>
      </c>
    </row>
    <row r="781" spans="1:6" ht="45">
      <c r="A781" s="71">
        <f t="shared" si="11"/>
        <v>762</v>
      </c>
      <c r="B781" s="64" t="s">
        <v>591</v>
      </c>
      <c r="C781" s="65" t="s">
        <v>97</v>
      </c>
      <c r="D781" s="65" t="s">
        <v>592</v>
      </c>
      <c r="E781" s="65"/>
      <c r="F781" s="66">
        <v>903.5</v>
      </c>
    </row>
    <row r="782" spans="1:6" ht="22.5">
      <c r="A782" s="71">
        <f t="shared" si="11"/>
        <v>763</v>
      </c>
      <c r="B782" s="64" t="s">
        <v>354</v>
      </c>
      <c r="C782" s="65" t="s">
        <v>97</v>
      </c>
      <c r="D782" s="65" t="s">
        <v>312</v>
      </c>
      <c r="E782" s="65"/>
      <c r="F782" s="66">
        <v>903.5</v>
      </c>
    </row>
    <row r="783" spans="1:6" ht="11.25">
      <c r="A783" s="71">
        <f t="shared" si="11"/>
        <v>764</v>
      </c>
      <c r="B783" s="64" t="s">
        <v>747</v>
      </c>
      <c r="C783" s="65" t="s">
        <v>97</v>
      </c>
      <c r="D783" s="65" t="s">
        <v>312</v>
      </c>
      <c r="E783" s="65" t="s">
        <v>331</v>
      </c>
      <c r="F783" s="66">
        <v>903.5</v>
      </c>
    </row>
    <row r="784" spans="1:6" ht="33.75">
      <c r="A784" s="71">
        <f t="shared" si="11"/>
        <v>765</v>
      </c>
      <c r="B784" s="96" t="s">
        <v>334</v>
      </c>
      <c r="C784" s="97" t="s">
        <v>97</v>
      </c>
      <c r="D784" s="97" t="s">
        <v>312</v>
      </c>
      <c r="E784" s="97" t="s">
        <v>335</v>
      </c>
      <c r="F784" s="98">
        <v>903.5</v>
      </c>
    </row>
    <row r="785" spans="1:6" ht="22.5">
      <c r="A785" s="71">
        <f t="shared" si="11"/>
        <v>766</v>
      </c>
      <c r="B785" s="64" t="s">
        <v>759</v>
      </c>
      <c r="C785" s="65" t="s">
        <v>97</v>
      </c>
      <c r="D785" s="65" t="s">
        <v>355</v>
      </c>
      <c r="E785" s="65"/>
      <c r="F785" s="66">
        <v>537.9</v>
      </c>
    </row>
    <row r="786" spans="1:6" ht="22.5">
      <c r="A786" s="71">
        <f t="shared" si="11"/>
        <v>767</v>
      </c>
      <c r="B786" s="64" t="s">
        <v>764</v>
      </c>
      <c r="C786" s="65" t="s">
        <v>97</v>
      </c>
      <c r="D786" s="65" t="s">
        <v>356</v>
      </c>
      <c r="E786" s="65"/>
      <c r="F786" s="66">
        <v>537.9</v>
      </c>
    </row>
    <row r="787" spans="1:6" ht="11.25">
      <c r="A787" s="71">
        <f t="shared" si="11"/>
        <v>768</v>
      </c>
      <c r="B787" s="64" t="s">
        <v>747</v>
      </c>
      <c r="C787" s="65" t="s">
        <v>97</v>
      </c>
      <c r="D787" s="65" t="s">
        <v>356</v>
      </c>
      <c r="E787" s="65" t="s">
        <v>331</v>
      </c>
      <c r="F787" s="66">
        <v>537.9</v>
      </c>
    </row>
    <row r="788" spans="1:6" ht="33.75">
      <c r="A788" s="71">
        <f t="shared" si="11"/>
        <v>769</v>
      </c>
      <c r="B788" s="96" t="s">
        <v>334</v>
      </c>
      <c r="C788" s="97" t="s">
        <v>97</v>
      </c>
      <c r="D788" s="97" t="s">
        <v>356</v>
      </c>
      <c r="E788" s="97" t="s">
        <v>335</v>
      </c>
      <c r="F788" s="98">
        <v>535.9</v>
      </c>
    </row>
    <row r="789" spans="1:6" ht="22.5">
      <c r="A789" s="71">
        <f t="shared" si="11"/>
        <v>770</v>
      </c>
      <c r="B789" s="96" t="s">
        <v>337</v>
      </c>
      <c r="C789" s="97" t="s">
        <v>97</v>
      </c>
      <c r="D789" s="97" t="s">
        <v>356</v>
      </c>
      <c r="E789" s="97" t="s">
        <v>338</v>
      </c>
      <c r="F789" s="98">
        <v>2</v>
      </c>
    </row>
    <row r="790" spans="1:6" ht="22.5">
      <c r="A790" s="71">
        <f aca="true" t="shared" si="12" ref="A790:A853">A789+1</f>
        <v>771</v>
      </c>
      <c r="B790" s="64" t="s">
        <v>357</v>
      </c>
      <c r="C790" s="65" t="s">
        <v>100</v>
      </c>
      <c r="D790" s="65"/>
      <c r="E790" s="65"/>
      <c r="F790" s="66">
        <v>705.5</v>
      </c>
    </row>
    <row r="791" spans="1:6" ht="45">
      <c r="A791" s="71">
        <f t="shared" si="12"/>
        <v>772</v>
      </c>
      <c r="B791" s="64" t="s">
        <v>591</v>
      </c>
      <c r="C791" s="65" t="s">
        <v>100</v>
      </c>
      <c r="D791" s="65" t="s">
        <v>592</v>
      </c>
      <c r="E791" s="65"/>
      <c r="F791" s="66">
        <v>705.5</v>
      </c>
    </row>
    <row r="792" spans="1:6" ht="22.5">
      <c r="A792" s="71">
        <f t="shared" si="12"/>
        <v>773</v>
      </c>
      <c r="B792" s="64" t="s">
        <v>354</v>
      </c>
      <c r="C792" s="65" t="s">
        <v>100</v>
      </c>
      <c r="D792" s="65" t="s">
        <v>312</v>
      </c>
      <c r="E792" s="65"/>
      <c r="F792" s="66">
        <v>705.5</v>
      </c>
    </row>
    <row r="793" spans="1:6" ht="11.25">
      <c r="A793" s="71">
        <f t="shared" si="12"/>
        <v>774</v>
      </c>
      <c r="B793" s="64" t="s">
        <v>747</v>
      </c>
      <c r="C793" s="65" t="s">
        <v>100</v>
      </c>
      <c r="D793" s="65" t="s">
        <v>312</v>
      </c>
      <c r="E793" s="65" t="s">
        <v>331</v>
      </c>
      <c r="F793" s="66">
        <v>705.5</v>
      </c>
    </row>
    <row r="794" spans="1:6" ht="22.5">
      <c r="A794" s="71">
        <f t="shared" si="12"/>
        <v>775</v>
      </c>
      <c r="B794" s="96" t="s">
        <v>337</v>
      </c>
      <c r="C794" s="97" t="s">
        <v>100</v>
      </c>
      <c r="D794" s="97" t="s">
        <v>312</v>
      </c>
      <c r="E794" s="97" t="s">
        <v>338</v>
      </c>
      <c r="F794" s="98">
        <v>705.5</v>
      </c>
    </row>
    <row r="795" spans="1:6" ht="33.75">
      <c r="A795" s="71">
        <f t="shared" si="12"/>
        <v>776</v>
      </c>
      <c r="B795" s="64" t="s">
        <v>98</v>
      </c>
      <c r="C795" s="65" t="s">
        <v>99</v>
      </c>
      <c r="D795" s="65"/>
      <c r="E795" s="65"/>
      <c r="F795" s="66">
        <v>990.7</v>
      </c>
    </row>
    <row r="796" spans="1:6" ht="45">
      <c r="A796" s="71">
        <f t="shared" si="12"/>
        <v>777</v>
      </c>
      <c r="B796" s="64" t="s">
        <v>591</v>
      </c>
      <c r="C796" s="65" t="s">
        <v>99</v>
      </c>
      <c r="D796" s="65" t="s">
        <v>592</v>
      </c>
      <c r="E796" s="65"/>
      <c r="F796" s="66">
        <v>990.7</v>
      </c>
    </row>
    <row r="797" spans="1:6" ht="22.5">
      <c r="A797" s="71">
        <f t="shared" si="12"/>
        <v>778</v>
      </c>
      <c r="B797" s="64" t="s">
        <v>354</v>
      </c>
      <c r="C797" s="65" t="s">
        <v>99</v>
      </c>
      <c r="D797" s="65" t="s">
        <v>312</v>
      </c>
      <c r="E797" s="65"/>
      <c r="F797" s="66">
        <v>990.7</v>
      </c>
    </row>
    <row r="798" spans="1:6" ht="11.25">
      <c r="A798" s="71">
        <f t="shared" si="12"/>
        <v>779</v>
      </c>
      <c r="B798" s="64" t="s">
        <v>747</v>
      </c>
      <c r="C798" s="65" t="s">
        <v>99</v>
      </c>
      <c r="D798" s="65" t="s">
        <v>312</v>
      </c>
      <c r="E798" s="65" t="s">
        <v>331</v>
      </c>
      <c r="F798" s="66">
        <v>990.7</v>
      </c>
    </row>
    <row r="799" spans="1:6" ht="33.75">
      <c r="A799" s="71">
        <f t="shared" si="12"/>
        <v>780</v>
      </c>
      <c r="B799" s="96" t="s">
        <v>334</v>
      </c>
      <c r="C799" s="97" t="s">
        <v>99</v>
      </c>
      <c r="D799" s="97" t="s">
        <v>312</v>
      </c>
      <c r="E799" s="97" t="s">
        <v>335</v>
      </c>
      <c r="F799" s="98">
        <v>990.7</v>
      </c>
    </row>
    <row r="800" spans="1:7" ht="11.25">
      <c r="A800" s="105">
        <f t="shared" si="12"/>
        <v>781</v>
      </c>
      <c r="B800" s="93" t="s">
        <v>360</v>
      </c>
      <c r="C800" s="94" t="s">
        <v>101</v>
      </c>
      <c r="D800" s="94"/>
      <c r="E800" s="94"/>
      <c r="F800" s="95">
        <f>70076.3+53.2</f>
        <v>70129.5</v>
      </c>
      <c r="G800" s="160"/>
    </row>
    <row r="801" spans="1:6" ht="11.25">
      <c r="A801" s="71">
        <f t="shared" si="12"/>
        <v>782</v>
      </c>
      <c r="B801" s="64" t="s">
        <v>361</v>
      </c>
      <c r="C801" s="65" t="s">
        <v>102</v>
      </c>
      <c r="D801" s="65"/>
      <c r="E801" s="65"/>
      <c r="F801" s="66">
        <v>44550</v>
      </c>
    </row>
    <row r="802" spans="1:6" ht="56.25">
      <c r="A802" s="71">
        <f t="shared" si="12"/>
        <v>783</v>
      </c>
      <c r="B802" s="64" t="s">
        <v>550</v>
      </c>
      <c r="C802" s="65" t="s">
        <v>599</v>
      </c>
      <c r="D802" s="65"/>
      <c r="E802" s="65"/>
      <c r="F802" s="66">
        <v>48.8</v>
      </c>
    </row>
    <row r="803" spans="1:6" ht="45">
      <c r="A803" s="71">
        <f t="shared" si="12"/>
        <v>784</v>
      </c>
      <c r="B803" s="64" t="s">
        <v>591</v>
      </c>
      <c r="C803" s="65" t="s">
        <v>599</v>
      </c>
      <c r="D803" s="65" t="s">
        <v>592</v>
      </c>
      <c r="E803" s="65"/>
      <c r="F803" s="66">
        <v>48.8</v>
      </c>
    </row>
    <row r="804" spans="1:6" ht="22.5">
      <c r="A804" s="71">
        <f t="shared" si="12"/>
        <v>785</v>
      </c>
      <c r="B804" s="64" t="s">
        <v>354</v>
      </c>
      <c r="C804" s="65" t="s">
        <v>599</v>
      </c>
      <c r="D804" s="65" t="s">
        <v>312</v>
      </c>
      <c r="E804" s="65"/>
      <c r="F804" s="66">
        <v>48.8</v>
      </c>
    </row>
    <row r="805" spans="1:6" ht="11.25">
      <c r="A805" s="71">
        <f t="shared" si="12"/>
        <v>786</v>
      </c>
      <c r="B805" s="64" t="s">
        <v>747</v>
      </c>
      <c r="C805" s="65" t="s">
        <v>599</v>
      </c>
      <c r="D805" s="65" t="s">
        <v>312</v>
      </c>
      <c r="E805" s="65" t="s">
        <v>331</v>
      </c>
      <c r="F805" s="66">
        <v>48.8</v>
      </c>
    </row>
    <row r="806" spans="1:6" ht="33.75">
      <c r="A806" s="71">
        <f t="shared" si="12"/>
        <v>787</v>
      </c>
      <c r="B806" s="96" t="s">
        <v>740</v>
      </c>
      <c r="C806" s="97" t="s">
        <v>599</v>
      </c>
      <c r="D806" s="97" t="s">
        <v>312</v>
      </c>
      <c r="E806" s="97" t="s">
        <v>336</v>
      </c>
      <c r="F806" s="98">
        <v>48.8</v>
      </c>
    </row>
    <row r="807" spans="1:6" ht="45">
      <c r="A807" s="71">
        <f t="shared" si="12"/>
        <v>788</v>
      </c>
      <c r="B807" s="64" t="s">
        <v>700</v>
      </c>
      <c r="C807" s="65" t="s">
        <v>441</v>
      </c>
      <c r="D807" s="65"/>
      <c r="E807" s="65"/>
      <c r="F807" s="66">
        <v>3.1</v>
      </c>
    </row>
    <row r="808" spans="1:6" ht="22.5">
      <c r="A808" s="71">
        <f t="shared" si="12"/>
        <v>789</v>
      </c>
      <c r="B808" s="64" t="s">
        <v>759</v>
      </c>
      <c r="C808" s="65" t="s">
        <v>441</v>
      </c>
      <c r="D808" s="65" t="s">
        <v>355</v>
      </c>
      <c r="E808" s="65"/>
      <c r="F808" s="66">
        <v>3.1</v>
      </c>
    </row>
    <row r="809" spans="1:6" ht="22.5">
      <c r="A809" s="71">
        <f t="shared" si="12"/>
        <v>790</v>
      </c>
      <c r="B809" s="64" t="s">
        <v>764</v>
      </c>
      <c r="C809" s="65" t="s">
        <v>441</v>
      </c>
      <c r="D809" s="65" t="s">
        <v>356</v>
      </c>
      <c r="E809" s="65"/>
      <c r="F809" s="66">
        <v>3.1</v>
      </c>
    </row>
    <row r="810" spans="1:6" ht="11.25">
      <c r="A810" s="71">
        <f t="shared" si="12"/>
        <v>791</v>
      </c>
      <c r="B810" s="64" t="s">
        <v>747</v>
      </c>
      <c r="C810" s="65" t="s">
        <v>441</v>
      </c>
      <c r="D810" s="65" t="s">
        <v>356</v>
      </c>
      <c r="E810" s="65" t="s">
        <v>331</v>
      </c>
      <c r="F810" s="66">
        <v>3.1</v>
      </c>
    </row>
    <row r="811" spans="1:6" ht="11.25">
      <c r="A811" s="71">
        <f t="shared" si="12"/>
        <v>792</v>
      </c>
      <c r="B811" s="96" t="s">
        <v>741</v>
      </c>
      <c r="C811" s="97" t="s">
        <v>441</v>
      </c>
      <c r="D811" s="97" t="s">
        <v>356</v>
      </c>
      <c r="E811" s="97" t="s">
        <v>742</v>
      </c>
      <c r="F811" s="98">
        <v>3.1</v>
      </c>
    </row>
    <row r="812" spans="1:6" ht="45">
      <c r="A812" s="71">
        <f t="shared" si="12"/>
        <v>793</v>
      </c>
      <c r="B812" s="64" t="s">
        <v>601</v>
      </c>
      <c r="C812" s="65" t="s">
        <v>602</v>
      </c>
      <c r="D812" s="65"/>
      <c r="E812" s="65"/>
      <c r="F812" s="66">
        <v>843.5</v>
      </c>
    </row>
    <row r="813" spans="1:6" ht="22.5">
      <c r="A813" s="71">
        <f t="shared" si="12"/>
        <v>794</v>
      </c>
      <c r="B813" s="64" t="s">
        <v>759</v>
      </c>
      <c r="C813" s="65" t="s">
        <v>602</v>
      </c>
      <c r="D813" s="65" t="s">
        <v>355</v>
      </c>
      <c r="E813" s="65"/>
      <c r="F813" s="66">
        <v>843.5</v>
      </c>
    </row>
    <row r="814" spans="1:6" ht="22.5">
      <c r="A814" s="71">
        <f t="shared" si="12"/>
        <v>795</v>
      </c>
      <c r="B814" s="64" t="s">
        <v>764</v>
      </c>
      <c r="C814" s="65" t="s">
        <v>602</v>
      </c>
      <c r="D814" s="65" t="s">
        <v>356</v>
      </c>
      <c r="E814" s="65"/>
      <c r="F814" s="66">
        <v>843.5</v>
      </c>
    </row>
    <row r="815" spans="1:6" ht="11.25">
      <c r="A815" s="71">
        <f t="shared" si="12"/>
        <v>796</v>
      </c>
      <c r="B815" s="64" t="s">
        <v>747</v>
      </c>
      <c r="C815" s="65" t="s">
        <v>602</v>
      </c>
      <c r="D815" s="65" t="s">
        <v>356</v>
      </c>
      <c r="E815" s="65" t="s">
        <v>331</v>
      </c>
      <c r="F815" s="66">
        <v>843.5</v>
      </c>
    </row>
    <row r="816" spans="1:6" ht="11.25">
      <c r="A816" s="71">
        <f t="shared" si="12"/>
        <v>797</v>
      </c>
      <c r="B816" s="96" t="s">
        <v>594</v>
      </c>
      <c r="C816" s="97" t="s">
        <v>602</v>
      </c>
      <c r="D816" s="97" t="s">
        <v>356</v>
      </c>
      <c r="E816" s="97" t="s">
        <v>323</v>
      </c>
      <c r="F816" s="98">
        <v>843.5</v>
      </c>
    </row>
    <row r="817" spans="1:6" ht="45">
      <c r="A817" s="71">
        <f t="shared" si="12"/>
        <v>798</v>
      </c>
      <c r="B817" s="64" t="s">
        <v>767</v>
      </c>
      <c r="C817" s="65" t="s">
        <v>828</v>
      </c>
      <c r="D817" s="65"/>
      <c r="E817" s="65"/>
      <c r="F817" s="66">
        <v>36.4</v>
      </c>
    </row>
    <row r="818" spans="1:6" ht="45">
      <c r="A818" s="71">
        <f t="shared" si="12"/>
        <v>799</v>
      </c>
      <c r="B818" s="64" t="s">
        <v>591</v>
      </c>
      <c r="C818" s="65" t="s">
        <v>828</v>
      </c>
      <c r="D818" s="65" t="s">
        <v>592</v>
      </c>
      <c r="E818" s="65"/>
      <c r="F818" s="66">
        <v>27.7</v>
      </c>
    </row>
    <row r="819" spans="1:6" ht="22.5">
      <c r="A819" s="71">
        <f t="shared" si="12"/>
        <v>800</v>
      </c>
      <c r="B819" s="64" t="s">
        <v>354</v>
      </c>
      <c r="C819" s="65" t="s">
        <v>828</v>
      </c>
      <c r="D819" s="65" t="s">
        <v>312</v>
      </c>
      <c r="E819" s="65"/>
      <c r="F819" s="66">
        <v>27.7</v>
      </c>
    </row>
    <row r="820" spans="1:6" ht="11.25">
      <c r="A820" s="71">
        <f t="shared" si="12"/>
        <v>801</v>
      </c>
      <c r="B820" s="64" t="s">
        <v>747</v>
      </c>
      <c r="C820" s="65" t="s">
        <v>828</v>
      </c>
      <c r="D820" s="65" t="s">
        <v>312</v>
      </c>
      <c r="E820" s="65" t="s">
        <v>331</v>
      </c>
      <c r="F820" s="66">
        <v>27.7</v>
      </c>
    </row>
    <row r="821" spans="1:6" ht="33.75">
      <c r="A821" s="71">
        <f t="shared" si="12"/>
        <v>802</v>
      </c>
      <c r="B821" s="96" t="s">
        <v>740</v>
      </c>
      <c r="C821" s="97" t="s">
        <v>828</v>
      </c>
      <c r="D821" s="97" t="s">
        <v>312</v>
      </c>
      <c r="E821" s="97" t="s">
        <v>336</v>
      </c>
      <c r="F821" s="98">
        <v>27.7</v>
      </c>
    </row>
    <row r="822" spans="1:6" ht="22.5">
      <c r="A822" s="71">
        <f t="shared" si="12"/>
        <v>803</v>
      </c>
      <c r="B822" s="64" t="s">
        <v>759</v>
      </c>
      <c r="C822" s="65" t="s">
        <v>828</v>
      </c>
      <c r="D822" s="65" t="s">
        <v>355</v>
      </c>
      <c r="E822" s="65"/>
      <c r="F822" s="66">
        <v>8.7</v>
      </c>
    </row>
    <row r="823" spans="1:6" ht="22.5">
      <c r="A823" s="71">
        <f t="shared" si="12"/>
        <v>804</v>
      </c>
      <c r="B823" s="64" t="s">
        <v>764</v>
      </c>
      <c r="C823" s="65" t="s">
        <v>828</v>
      </c>
      <c r="D823" s="65" t="s">
        <v>356</v>
      </c>
      <c r="E823" s="65"/>
      <c r="F823" s="66">
        <v>8.7</v>
      </c>
    </row>
    <row r="824" spans="1:6" ht="11.25">
      <c r="A824" s="71">
        <f t="shared" si="12"/>
        <v>805</v>
      </c>
      <c r="B824" s="64" t="s">
        <v>747</v>
      </c>
      <c r="C824" s="65" t="s">
        <v>828</v>
      </c>
      <c r="D824" s="65" t="s">
        <v>356</v>
      </c>
      <c r="E824" s="65" t="s">
        <v>331</v>
      </c>
      <c r="F824" s="66">
        <v>8.7</v>
      </c>
    </row>
    <row r="825" spans="1:6" ht="33.75">
      <c r="A825" s="71">
        <f t="shared" si="12"/>
        <v>806</v>
      </c>
      <c r="B825" s="96" t="s">
        <v>740</v>
      </c>
      <c r="C825" s="97" t="s">
        <v>828</v>
      </c>
      <c r="D825" s="97" t="s">
        <v>356</v>
      </c>
      <c r="E825" s="97" t="s">
        <v>336</v>
      </c>
      <c r="F825" s="98">
        <v>8.7</v>
      </c>
    </row>
    <row r="826" spans="1:6" ht="45">
      <c r="A826" s="71">
        <f t="shared" si="12"/>
        <v>807</v>
      </c>
      <c r="B826" s="64" t="s">
        <v>362</v>
      </c>
      <c r="C826" s="65" t="s">
        <v>438</v>
      </c>
      <c r="D826" s="65"/>
      <c r="E826" s="65"/>
      <c r="F826" s="66">
        <v>1081.8</v>
      </c>
    </row>
    <row r="827" spans="1:6" ht="45">
      <c r="A827" s="71">
        <f t="shared" si="12"/>
        <v>808</v>
      </c>
      <c r="B827" s="64" t="s">
        <v>591</v>
      </c>
      <c r="C827" s="65" t="s">
        <v>438</v>
      </c>
      <c r="D827" s="65" t="s">
        <v>592</v>
      </c>
      <c r="E827" s="65"/>
      <c r="F827" s="66">
        <v>838.7</v>
      </c>
    </row>
    <row r="828" spans="1:6" ht="22.5">
      <c r="A828" s="71">
        <f t="shared" si="12"/>
        <v>809</v>
      </c>
      <c r="B828" s="64" t="s">
        <v>354</v>
      </c>
      <c r="C828" s="65" t="s">
        <v>438</v>
      </c>
      <c r="D828" s="65" t="s">
        <v>312</v>
      </c>
      <c r="E828" s="65"/>
      <c r="F828" s="66">
        <v>838.7</v>
      </c>
    </row>
    <row r="829" spans="1:6" ht="11.25">
      <c r="A829" s="71">
        <f t="shared" si="12"/>
        <v>810</v>
      </c>
      <c r="B829" s="64" t="s">
        <v>747</v>
      </c>
      <c r="C829" s="65" t="s">
        <v>438</v>
      </c>
      <c r="D829" s="65" t="s">
        <v>312</v>
      </c>
      <c r="E829" s="65" t="s">
        <v>331</v>
      </c>
      <c r="F829" s="66">
        <v>838.7</v>
      </c>
    </row>
    <row r="830" spans="1:6" ht="33.75">
      <c r="A830" s="71">
        <f t="shared" si="12"/>
        <v>811</v>
      </c>
      <c r="B830" s="96" t="s">
        <v>740</v>
      </c>
      <c r="C830" s="97" t="s">
        <v>438</v>
      </c>
      <c r="D830" s="97" t="s">
        <v>312</v>
      </c>
      <c r="E830" s="97" t="s">
        <v>336</v>
      </c>
      <c r="F830" s="98">
        <v>838.7</v>
      </c>
    </row>
    <row r="831" spans="1:6" ht="22.5">
      <c r="A831" s="71">
        <f t="shared" si="12"/>
        <v>812</v>
      </c>
      <c r="B831" s="64" t="s">
        <v>759</v>
      </c>
      <c r="C831" s="65" t="s">
        <v>438</v>
      </c>
      <c r="D831" s="65" t="s">
        <v>355</v>
      </c>
      <c r="E831" s="65"/>
      <c r="F831" s="66">
        <v>243.1</v>
      </c>
    </row>
    <row r="832" spans="1:6" ht="22.5">
      <c r="A832" s="71">
        <f t="shared" si="12"/>
        <v>813</v>
      </c>
      <c r="B832" s="64" t="s">
        <v>764</v>
      </c>
      <c r="C832" s="65" t="s">
        <v>438</v>
      </c>
      <c r="D832" s="65" t="s">
        <v>356</v>
      </c>
      <c r="E832" s="65"/>
      <c r="F832" s="66">
        <v>243.1</v>
      </c>
    </row>
    <row r="833" spans="1:6" ht="11.25">
      <c r="A833" s="71">
        <f t="shared" si="12"/>
        <v>814</v>
      </c>
      <c r="B833" s="64" t="s">
        <v>747</v>
      </c>
      <c r="C833" s="65" t="s">
        <v>438</v>
      </c>
      <c r="D833" s="65" t="s">
        <v>356</v>
      </c>
      <c r="E833" s="65" t="s">
        <v>331</v>
      </c>
      <c r="F833" s="66">
        <v>243.1</v>
      </c>
    </row>
    <row r="834" spans="1:6" ht="33.75">
      <c r="A834" s="71">
        <f t="shared" si="12"/>
        <v>815</v>
      </c>
      <c r="B834" s="96" t="s">
        <v>740</v>
      </c>
      <c r="C834" s="97" t="s">
        <v>438</v>
      </c>
      <c r="D834" s="97" t="s">
        <v>356</v>
      </c>
      <c r="E834" s="97" t="s">
        <v>336</v>
      </c>
      <c r="F834" s="98">
        <v>243.1</v>
      </c>
    </row>
    <row r="835" spans="1:6" ht="45">
      <c r="A835" s="71">
        <f t="shared" si="12"/>
        <v>816</v>
      </c>
      <c r="B835" s="64" t="s">
        <v>408</v>
      </c>
      <c r="C835" s="65" t="s">
        <v>439</v>
      </c>
      <c r="D835" s="65"/>
      <c r="E835" s="65"/>
      <c r="F835" s="66">
        <v>467.7</v>
      </c>
    </row>
    <row r="836" spans="1:6" ht="45">
      <c r="A836" s="71">
        <f t="shared" si="12"/>
        <v>817</v>
      </c>
      <c r="B836" s="64" t="s">
        <v>591</v>
      </c>
      <c r="C836" s="65" t="s">
        <v>439</v>
      </c>
      <c r="D836" s="65" t="s">
        <v>592</v>
      </c>
      <c r="E836" s="65"/>
      <c r="F836" s="66">
        <v>423</v>
      </c>
    </row>
    <row r="837" spans="1:6" ht="22.5">
      <c r="A837" s="71">
        <f t="shared" si="12"/>
        <v>818</v>
      </c>
      <c r="B837" s="64" t="s">
        <v>354</v>
      </c>
      <c r="C837" s="65" t="s">
        <v>439</v>
      </c>
      <c r="D837" s="65" t="s">
        <v>312</v>
      </c>
      <c r="E837" s="65"/>
      <c r="F837" s="66">
        <v>423</v>
      </c>
    </row>
    <row r="838" spans="1:6" ht="11.25">
      <c r="A838" s="71">
        <f t="shared" si="12"/>
        <v>819</v>
      </c>
      <c r="B838" s="64" t="s">
        <v>747</v>
      </c>
      <c r="C838" s="65" t="s">
        <v>439</v>
      </c>
      <c r="D838" s="65" t="s">
        <v>312</v>
      </c>
      <c r="E838" s="65" t="s">
        <v>331</v>
      </c>
      <c r="F838" s="66">
        <v>423</v>
      </c>
    </row>
    <row r="839" spans="1:6" ht="33.75">
      <c r="A839" s="71">
        <f t="shared" si="12"/>
        <v>820</v>
      </c>
      <c r="B839" s="96" t="s">
        <v>740</v>
      </c>
      <c r="C839" s="97" t="s">
        <v>439</v>
      </c>
      <c r="D839" s="97" t="s">
        <v>312</v>
      </c>
      <c r="E839" s="97" t="s">
        <v>336</v>
      </c>
      <c r="F839" s="98">
        <v>423</v>
      </c>
    </row>
    <row r="840" spans="1:6" ht="22.5">
      <c r="A840" s="71">
        <f t="shared" si="12"/>
        <v>821</v>
      </c>
      <c r="B840" s="64" t="s">
        <v>759</v>
      </c>
      <c r="C840" s="65" t="s">
        <v>439</v>
      </c>
      <c r="D840" s="65" t="s">
        <v>355</v>
      </c>
      <c r="E840" s="65"/>
      <c r="F840" s="66">
        <v>44.7</v>
      </c>
    </row>
    <row r="841" spans="1:6" ht="22.5">
      <c r="A841" s="71">
        <f t="shared" si="12"/>
        <v>822</v>
      </c>
      <c r="B841" s="64" t="s">
        <v>764</v>
      </c>
      <c r="C841" s="65" t="s">
        <v>439</v>
      </c>
      <c r="D841" s="65" t="s">
        <v>356</v>
      </c>
      <c r="E841" s="65"/>
      <c r="F841" s="66">
        <v>44.7</v>
      </c>
    </row>
    <row r="842" spans="1:6" ht="11.25">
      <c r="A842" s="71">
        <f t="shared" si="12"/>
        <v>823</v>
      </c>
      <c r="B842" s="64" t="s">
        <v>747</v>
      </c>
      <c r="C842" s="65" t="s">
        <v>439</v>
      </c>
      <c r="D842" s="65" t="s">
        <v>356</v>
      </c>
      <c r="E842" s="65" t="s">
        <v>331</v>
      </c>
      <c r="F842" s="66">
        <v>44.7</v>
      </c>
    </row>
    <row r="843" spans="1:6" ht="33.75">
      <c r="A843" s="71">
        <f t="shared" si="12"/>
        <v>824</v>
      </c>
      <c r="B843" s="96" t="s">
        <v>740</v>
      </c>
      <c r="C843" s="97" t="s">
        <v>439</v>
      </c>
      <c r="D843" s="97" t="s">
        <v>356</v>
      </c>
      <c r="E843" s="97" t="s">
        <v>336</v>
      </c>
      <c r="F843" s="98">
        <v>44.7</v>
      </c>
    </row>
    <row r="844" spans="1:7" ht="33.75">
      <c r="A844" s="71">
        <f t="shared" si="12"/>
        <v>825</v>
      </c>
      <c r="B844" s="64" t="s">
        <v>600</v>
      </c>
      <c r="C844" s="65" t="s">
        <v>440</v>
      </c>
      <c r="D844" s="65"/>
      <c r="E844" s="65"/>
      <c r="F844" s="66">
        <v>30529.5</v>
      </c>
      <c r="G844" s="160"/>
    </row>
    <row r="845" spans="1:6" ht="45">
      <c r="A845" s="71">
        <f t="shared" si="12"/>
        <v>826</v>
      </c>
      <c r="B845" s="64" t="s">
        <v>591</v>
      </c>
      <c r="C845" s="65" t="s">
        <v>440</v>
      </c>
      <c r="D845" s="65" t="s">
        <v>592</v>
      </c>
      <c r="E845" s="65"/>
      <c r="F845" s="66">
        <v>21361.1</v>
      </c>
    </row>
    <row r="846" spans="1:6" ht="22.5">
      <c r="A846" s="71">
        <f t="shared" si="12"/>
        <v>827</v>
      </c>
      <c r="B846" s="64" t="s">
        <v>354</v>
      </c>
      <c r="C846" s="65" t="s">
        <v>440</v>
      </c>
      <c r="D846" s="65" t="s">
        <v>312</v>
      </c>
      <c r="E846" s="65"/>
      <c r="F846" s="66">
        <v>21361.1</v>
      </c>
    </row>
    <row r="847" spans="1:6" ht="11.25">
      <c r="A847" s="71">
        <f t="shared" si="12"/>
        <v>828</v>
      </c>
      <c r="B847" s="64" t="s">
        <v>747</v>
      </c>
      <c r="C847" s="65" t="s">
        <v>440</v>
      </c>
      <c r="D847" s="65" t="s">
        <v>312</v>
      </c>
      <c r="E847" s="65" t="s">
        <v>331</v>
      </c>
      <c r="F847" s="66">
        <v>21361.1</v>
      </c>
    </row>
    <row r="848" spans="1:6" ht="33.75">
      <c r="A848" s="71">
        <f t="shared" si="12"/>
        <v>829</v>
      </c>
      <c r="B848" s="96" t="s">
        <v>740</v>
      </c>
      <c r="C848" s="97" t="s">
        <v>440</v>
      </c>
      <c r="D848" s="97" t="s">
        <v>312</v>
      </c>
      <c r="E848" s="97" t="s">
        <v>336</v>
      </c>
      <c r="F848" s="98">
        <v>21361.1</v>
      </c>
    </row>
    <row r="849" spans="1:6" ht="22.5">
      <c r="A849" s="71">
        <f t="shared" si="12"/>
        <v>830</v>
      </c>
      <c r="B849" s="64" t="s">
        <v>759</v>
      </c>
      <c r="C849" s="65" t="s">
        <v>440</v>
      </c>
      <c r="D849" s="65" t="s">
        <v>355</v>
      </c>
      <c r="E849" s="65"/>
      <c r="F849" s="66">
        <v>8962.9</v>
      </c>
    </row>
    <row r="850" spans="1:6" ht="22.5">
      <c r="A850" s="71">
        <f t="shared" si="12"/>
        <v>831</v>
      </c>
      <c r="B850" s="64" t="s">
        <v>764</v>
      </c>
      <c r="C850" s="65" t="s">
        <v>440</v>
      </c>
      <c r="D850" s="65" t="s">
        <v>356</v>
      </c>
      <c r="E850" s="65"/>
      <c r="F850" s="66">
        <v>8962.9</v>
      </c>
    </row>
    <row r="851" spans="1:6" ht="11.25">
      <c r="A851" s="71">
        <f t="shared" si="12"/>
        <v>832</v>
      </c>
      <c r="B851" s="64" t="s">
        <v>747</v>
      </c>
      <c r="C851" s="65" t="s">
        <v>440</v>
      </c>
      <c r="D851" s="65" t="s">
        <v>356</v>
      </c>
      <c r="E851" s="65" t="s">
        <v>331</v>
      </c>
      <c r="F851" s="66">
        <v>8962.9</v>
      </c>
    </row>
    <row r="852" spans="1:6" ht="33.75">
      <c r="A852" s="71">
        <f t="shared" si="12"/>
        <v>833</v>
      </c>
      <c r="B852" s="96" t="s">
        <v>740</v>
      </c>
      <c r="C852" s="97" t="s">
        <v>440</v>
      </c>
      <c r="D852" s="97" t="s">
        <v>356</v>
      </c>
      <c r="E852" s="97" t="s">
        <v>336</v>
      </c>
      <c r="F852" s="98">
        <v>8962.9</v>
      </c>
    </row>
    <row r="853" spans="1:6" ht="11.25">
      <c r="A853" s="71">
        <f t="shared" si="12"/>
        <v>834</v>
      </c>
      <c r="B853" s="64" t="s">
        <v>409</v>
      </c>
      <c r="C853" s="65" t="s">
        <v>440</v>
      </c>
      <c r="D853" s="65" t="s">
        <v>410</v>
      </c>
      <c r="E853" s="65"/>
      <c r="F853" s="66">
        <v>205.5</v>
      </c>
    </row>
    <row r="854" spans="1:6" ht="11.25">
      <c r="A854" s="71">
        <f aca="true" t="shared" si="13" ref="A854:A917">A853+1</f>
        <v>835</v>
      </c>
      <c r="B854" s="64" t="s">
        <v>384</v>
      </c>
      <c r="C854" s="65" t="s">
        <v>440</v>
      </c>
      <c r="D854" s="65" t="s">
        <v>385</v>
      </c>
      <c r="E854" s="65"/>
      <c r="F854" s="66">
        <v>24.2</v>
      </c>
    </row>
    <row r="855" spans="1:6" ht="11.25">
      <c r="A855" s="71">
        <f t="shared" si="13"/>
        <v>836</v>
      </c>
      <c r="B855" s="64" t="s">
        <v>747</v>
      </c>
      <c r="C855" s="65" t="s">
        <v>440</v>
      </c>
      <c r="D855" s="65" t="s">
        <v>385</v>
      </c>
      <c r="E855" s="65" t="s">
        <v>331</v>
      </c>
      <c r="F855" s="66">
        <v>24.2</v>
      </c>
    </row>
    <row r="856" spans="1:6" ht="33.75">
      <c r="A856" s="71">
        <f t="shared" si="13"/>
        <v>837</v>
      </c>
      <c r="B856" s="96" t="s">
        <v>740</v>
      </c>
      <c r="C856" s="97" t="s">
        <v>440</v>
      </c>
      <c r="D856" s="97" t="s">
        <v>385</v>
      </c>
      <c r="E856" s="97" t="s">
        <v>336</v>
      </c>
      <c r="F856" s="98">
        <v>24.2</v>
      </c>
    </row>
    <row r="857" spans="1:6" ht="11.25">
      <c r="A857" s="71">
        <f t="shared" si="13"/>
        <v>838</v>
      </c>
      <c r="B857" s="64" t="s">
        <v>411</v>
      </c>
      <c r="C857" s="65" t="s">
        <v>440</v>
      </c>
      <c r="D857" s="65" t="s">
        <v>412</v>
      </c>
      <c r="E857" s="65"/>
      <c r="F857" s="66">
        <v>181.3</v>
      </c>
    </row>
    <row r="858" spans="1:6" ht="11.25">
      <c r="A858" s="71">
        <f t="shared" si="13"/>
        <v>839</v>
      </c>
      <c r="B858" s="64" t="s">
        <v>747</v>
      </c>
      <c r="C858" s="65" t="s">
        <v>440</v>
      </c>
      <c r="D858" s="65" t="s">
        <v>412</v>
      </c>
      <c r="E858" s="65" t="s">
        <v>331</v>
      </c>
      <c r="F858" s="66">
        <v>181.3</v>
      </c>
    </row>
    <row r="859" spans="1:6" ht="33.75">
      <c r="A859" s="71">
        <f t="shared" si="13"/>
        <v>840</v>
      </c>
      <c r="B859" s="96" t="s">
        <v>740</v>
      </c>
      <c r="C859" s="97" t="s">
        <v>440</v>
      </c>
      <c r="D859" s="97" t="s">
        <v>412</v>
      </c>
      <c r="E859" s="97" t="s">
        <v>336</v>
      </c>
      <c r="F859" s="98">
        <v>181.3</v>
      </c>
    </row>
    <row r="860" spans="1:6" ht="22.5">
      <c r="A860" s="71">
        <f t="shared" si="13"/>
        <v>841</v>
      </c>
      <c r="B860" s="64" t="s">
        <v>701</v>
      </c>
      <c r="C860" s="65" t="s">
        <v>442</v>
      </c>
      <c r="D860" s="65"/>
      <c r="E860" s="65"/>
      <c r="F860" s="66">
        <v>140</v>
      </c>
    </row>
    <row r="861" spans="1:6" ht="11.25">
      <c r="A861" s="71">
        <f t="shared" si="13"/>
        <v>842</v>
      </c>
      <c r="B861" s="64" t="s">
        <v>409</v>
      </c>
      <c r="C861" s="65" t="s">
        <v>442</v>
      </c>
      <c r="D861" s="65" t="s">
        <v>410</v>
      </c>
      <c r="E861" s="65"/>
      <c r="F861" s="66">
        <v>140</v>
      </c>
    </row>
    <row r="862" spans="1:6" ht="11.25">
      <c r="A862" s="71">
        <f t="shared" si="13"/>
        <v>843</v>
      </c>
      <c r="B862" s="64" t="s">
        <v>702</v>
      </c>
      <c r="C862" s="65" t="s">
        <v>442</v>
      </c>
      <c r="D862" s="65" t="s">
        <v>703</v>
      </c>
      <c r="E862" s="65"/>
      <c r="F862" s="66">
        <v>140</v>
      </c>
    </row>
    <row r="863" spans="1:6" ht="11.25">
      <c r="A863" s="71">
        <f t="shared" si="13"/>
        <v>844</v>
      </c>
      <c r="B863" s="64" t="s">
        <v>747</v>
      </c>
      <c r="C863" s="65" t="s">
        <v>442</v>
      </c>
      <c r="D863" s="65" t="s">
        <v>703</v>
      </c>
      <c r="E863" s="65" t="s">
        <v>331</v>
      </c>
      <c r="F863" s="66">
        <v>140</v>
      </c>
    </row>
    <row r="864" spans="1:6" ht="11.25">
      <c r="A864" s="71">
        <f t="shared" si="13"/>
        <v>845</v>
      </c>
      <c r="B864" s="96" t="s">
        <v>339</v>
      </c>
      <c r="C864" s="97" t="s">
        <v>442</v>
      </c>
      <c r="D864" s="97" t="s">
        <v>703</v>
      </c>
      <c r="E864" s="97" t="s">
        <v>322</v>
      </c>
      <c r="F864" s="98">
        <v>140</v>
      </c>
    </row>
    <row r="865" spans="1:6" ht="22.5">
      <c r="A865" s="71">
        <f t="shared" si="13"/>
        <v>846</v>
      </c>
      <c r="B865" s="64" t="s">
        <v>622</v>
      </c>
      <c r="C865" s="65" t="s">
        <v>623</v>
      </c>
      <c r="D865" s="65"/>
      <c r="E865" s="65"/>
      <c r="F865" s="66">
        <v>770</v>
      </c>
    </row>
    <row r="866" spans="1:6" ht="22.5">
      <c r="A866" s="71">
        <f t="shared" si="13"/>
        <v>847</v>
      </c>
      <c r="B866" s="64" t="s">
        <v>759</v>
      </c>
      <c r="C866" s="65" t="s">
        <v>623</v>
      </c>
      <c r="D866" s="65" t="s">
        <v>355</v>
      </c>
      <c r="E866" s="65"/>
      <c r="F866" s="66">
        <v>770</v>
      </c>
    </row>
    <row r="867" spans="1:6" ht="22.5">
      <c r="A867" s="71">
        <f t="shared" si="13"/>
        <v>848</v>
      </c>
      <c r="B867" s="64" t="s">
        <v>764</v>
      </c>
      <c r="C867" s="65" t="s">
        <v>623</v>
      </c>
      <c r="D867" s="65" t="s">
        <v>356</v>
      </c>
      <c r="E867" s="65"/>
      <c r="F867" s="66">
        <v>770</v>
      </c>
    </row>
    <row r="868" spans="1:6" ht="11.25">
      <c r="A868" s="71">
        <f t="shared" si="13"/>
        <v>849</v>
      </c>
      <c r="B868" s="64" t="s">
        <v>260</v>
      </c>
      <c r="C868" s="65" t="s">
        <v>623</v>
      </c>
      <c r="D868" s="65" t="s">
        <v>356</v>
      </c>
      <c r="E868" s="65" t="s">
        <v>860</v>
      </c>
      <c r="F868" s="66">
        <v>770</v>
      </c>
    </row>
    <row r="869" spans="1:6" ht="11.25">
      <c r="A869" s="71">
        <f t="shared" si="13"/>
        <v>850</v>
      </c>
      <c r="B869" s="96" t="s">
        <v>348</v>
      </c>
      <c r="C869" s="97" t="s">
        <v>623</v>
      </c>
      <c r="D869" s="97" t="s">
        <v>356</v>
      </c>
      <c r="E869" s="97" t="s">
        <v>349</v>
      </c>
      <c r="F869" s="98">
        <v>770</v>
      </c>
    </row>
    <row r="870" spans="1:6" ht="22.5">
      <c r="A870" s="71">
        <f t="shared" si="13"/>
        <v>851</v>
      </c>
      <c r="B870" s="64" t="s">
        <v>103</v>
      </c>
      <c r="C870" s="65" t="s">
        <v>104</v>
      </c>
      <c r="D870" s="65"/>
      <c r="E870" s="65"/>
      <c r="F870" s="66">
        <v>982.7</v>
      </c>
    </row>
    <row r="871" spans="1:6" ht="45">
      <c r="A871" s="71">
        <f t="shared" si="13"/>
        <v>852</v>
      </c>
      <c r="B871" s="64" t="s">
        <v>591</v>
      </c>
      <c r="C871" s="65" t="s">
        <v>104</v>
      </c>
      <c r="D871" s="65" t="s">
        <v>592</v>
      </c>
      <c r="E871" s="65"/>
      <c r="F871" s="66">
        <v>982.7</v>
      </c>
    </row>
    <row r="872" spans="1:6" ht="22.5">
      <c r="A872" s="71">
        <f t="shared" si="13"/>
        <v>853</v>
      </c>
      <c r="B872" s="64" t="s">
        <v>354</v>
      </c>
      <c r="C872" s="65" t="s">
        <v>104</v>
      </c>
      <c r="D872" s="65" t="s">
        <v>312</v>
      </c>
      <c r="E872" s="65"/>
      <c r="F872" s="66">
        <v>982.7</v>
      </c>
    </row>
    <row r="873" spans="1:6" ht="11.25">
      <c r="A873" s="71">
        <f t="shared" si="13"/>
        <v>854</v>
      </c>
      <c r="B873" s="64" t="s">
        <v>747</v>
      </c>
      <c r="C873" s="65" t="s">
        <v>104</v>
      </c>
      <c r="D873" s="65" t="s">
        <v>312</v>
      </c>
      <c r="E873" s="65" t="s">
        <v>331</v>
      </c>
      <c r="F873" s="66">
        <v>982.7</v>
      </c>
    </row>
    <row r="874" spans="1:6" ht="22.5">
      <c r="A874" s="71">
        <f t="shared" si="13"/>
        <v>855</v>
      </c>
      <c r="B874" s="96" t="s">
        <v>332</v>
      </c>
      <c r="C874" s="97" t="s">
        <v>104</v>
      </c>
      <c r="D874" s="97" t="s">
        <v>312</v>
      </c>
      <c r="E874" s="97" t="s">
        <v>333</v>
      </c>
      <c r="F874" s="98">
        <v>982.7</v>
      </c>
    </row>
    <row r="875" spans="1:6" ht="56.25">
      <c r="A875" s="71">
        <f t="shared" si="13"/>
        <v>856</v>
      </c>
      <c r="B875" s="64" t="s">
        <v>433</v>
      </c>
      <c r="C875" s="65" t="s">
        <v>434</v>
      </c>
      <c r="D875" s="65"/>
      <c r="E875" s="65"/>
      <c r="F875" s="66">
        <v>9646.5</v>
      </c>
    </row>
    <row r="876" spans="1:6" ht="22.5">
      <c r="A876" s="71">
        <f t="shared" si="13"/>
        <v>857</v>
      </c>
      <c r="B876" s="64" t="s">
        <v>760</v>
      </c>
      <c r="C876" s="65" t="s">
        <v>434</v>
      </c>
      <c r="D876" s="65" t="s">
        <v>159</v>
      </c>
      <c r="E876" s="65"/>
      <c r="F876" s="66">
        <v>9646.5</v>
      </c>
    </row>
    <row r="877" spans="1:6" ht="11.25">
      <c r="A877" s="71">
        <f t="shared" si="13"/>
        <v>858</v>
      </c>
      <c r="B877" s="64" t="s">
        <v>160</v>
      </c>
      <c r="C877" s="65" t="s">
        <v>434</v>
      </c>
      <c r="D877" s="65" t="s">
        <v>161</v>
      </c>
      <c r="E877" s="65"/>
      <c r="F877" s="66">
        <v>9646.5</v>
      </c>
    </row>
    <row r="878" spans="1:6" ht="11.25">
      <c r="A878" s="71">
        <f t="shared" si="13"/>
        <v>859</v>
      </c>
      <c r="B878" s="64" t="s">
        <v>487</v>
      </c>
      <c r="C878" s="65" t="s">
        <v>434</v>
      </c>
      <c r="D878" s="65" t="s">
        <v>161</v>
      </c>
      <c r="E878" s="65" t="s">
        <v>277</v>
      </c>
      <c r="F878" s="66">
        <v>9646.5</v>
      </c>
    </row>
    <row r="879" spans="1:6" ht="11.25">
      <c r="A879" s="71">
        <f t="shared" si="13"/>
        <v>860</v>
      </c>
      <c r="B879" s="96" t="s">
        <v>284</v>
      </c>
      <c r="C879" s="97" t="s">
        <v>434</v>
      </c>
      <c r="D879" s="97" t="s">
        <v>161</v>
      </c>
      <c r="E879" s="97" t="s">
        <v>285</v>
      </c>
      <c r="F879" s="98">
        <v>9646.5</v>
      </c>
    </row>
    <row r="880" spans="1:7" ht="22.5">
      <c r="A880" s="71">
        <f t="shared" si="13"/>
        <v>861</v>
      </c>
      <c r="B880" s="64" t="s">
        <v>251</v>
      </c>
      <c r="C880" s="65" t="s">
        <v>201</v>
      </c>
      <c r="D880" s="65"/>
      <c r="E880" s="65"/>
      <c r="F880" s="66">
        <f>25526.3+53.2</f>
        <v>25579.5</v>
      </c>
      <c r="G880" s="160"/>
    </row>
    <row r="881" spans="1:6" ht="56.25">
      <c r="A881" s="71">
        <f t="shared" si="13"/>
        <v>862</v>
      </c>
      <c r="B881" s="64" t="s">
        <v>59</v>
      </c>
      <c r="C881" s="65" t="s">
        <v>60</v>
      </c>
      <c r="D881" s="65"/>
      <c r="E881" s="65"/>
      <c r="F881" s="66">
        <v>470.8</v>
      </c>
    </row>
    <row r="882" spans="1:6" ht="11.25">
      <c r="A882" s="71">
        <f t="shared" si="13"/>
        <v>863</v>
      </c>
      <c r="B882" s="64" t="s">
        <v>264</v>
      </c>
      <c r="C882" s="65" t="s">
        <v>60</v>
      </c>
      <c r="D882" s="65" t="s">
        <v>141</v>
      </c>
      <c r="E882" s="65"/>
      <c r="F882" s="66">
        <v>470.8</v>
      </c>
    </row>
    <row r="883" spans="1:6" ht="11.25">
      <c r="A883" s="71">
        <f t="shared" si="13"/>
        <v>864</v>
      </c>
      <c r="B883" s="64" t="s">
        <v>328</v>
      </c>
      <c r="C883" s="65" t="s">
        <v>60</v>
      </c>
      <c r="D883" s="65" t="s">
        <v>265</v>
      </c>
      <c r="E883" s="65"/>
      <c r="F883" s="66">
        <v>470.8</v>
      </c>
    </row>
    <row r="884" spans="1:6" ht="33.75">
      <c r="A884" s="71">
        <f t="shared" si="13"/>
        <v>865</v>
      </c>
      <c r="B884" s="64" t="s">
        <v>381</v>
      </c>
      <c r="C884" s="65" t="s">
        <v>60</v>
      </c>
      <c r="D884" s="65" t="s">
        <v>265</v>
      </c>
      <c r="E884" s="65" t="s">
        <v>347</v>
      </c>
      <c r="F884" s="66">
        <v>470.8</v>
      </c>
    </row>
    <row r="885" spans="1:6" ht="11.25">
      <c r="A885" s="71">
        <f t="shared" si="13"/>
        <v>866</v>
      </c>
      <c r="B885" s="96" t="s">
        <v>383</v>
      </c>
      <c r="C885" s="97" t="s">
        <v>60</v>
      </c>
      <c r="D885" s="97" t="s">
        <v>265</v>
      </c>
      <c r="E885" s="97" t="s">
        <v>793</v>
      </c>
      <c r="F885" s="98">
        <v>470.8</v>
      </c>
    </row>
    <row r="886" spans="1:6" ht="45">
      <c r="A886" s="71">
        <f t="shared" si="13"/>
        <v>867</v>
      </c>
      <c r="B886" s="64" t="s">
        <v>53</v>
      </c>
      <c r="C886" s="65" t="s">
        <v>54</v>
      </c>
      <c r="D886" s="65"/>
      <c r="E886" s="65"/>
      <c r="F886" s="66">
        <v>351.8</v>
      </c>
    </row>
    <row r="887" spans="1:6" ht="11.25">
      <c r="A887" s="71">
        <f t="shared" si="13"/>
        <v>868</v>
      </c>
      <c r="B887" s="64" t="s">
        <v>264</v>
      </c>
      <c r="C887" s="65" t="s">
        <v>54</v>
      </c>
      <c r="D887" s="65" t="s">
        <v>141</v>
      </c>
      <c r="E887" s="65"/>
      <c r="F887" s="66">
        <v>351.8</v>
      </c>
    </row>
    <row r="888" spans="1:6" ht="11.25">
      <c r="A888" s="71">
        <f t="shared" si="13"/>
        <v>869</v>
      </c>
      <c r="B888" s="64" t="s">
        <v>328</v>
      </c>
      <c r="C888" s="65" t="s">
        <v>54</v>
      </c>
      <c r="D888" s="65" t="s">
        <v>265</v>
      </c>
      <c r="E888" s="65"/>
      <c r="F888" s="66">
        <v>351.8</v>
      </c>
    </row>
    <row r="889" spans="1:6" ht="11.25">
      <c r="A889" s="71">
        <f t="shared" si="13"/>
        <v>870</v>
      </c>
      <c r="B889" s="64" t="s">
        <v>487</v>
      </c>
      <c r="C889" s="65" t="s">
        <v>54</v>
      </c>
      <c r="D889" s="65" t="s">
        <v>265</v>
      </c>
      <c r="E889" s="65" t="s">
        <v>277</v>
      </c>
      <c r="F889" s="66">
        <v>351.8</v>
      </c>
    </row>
    <row r="890" spans="1:6" ht="11.25">
      <c r="A890" s="71">
        <f t="shared" si="13"/>
        <v>871</v>
      </c>
      <c r="B890" s="96" t="s">
        <v>340</v>
      </c>
      <c r="C890" s="97" t="s">
        <v>56</v>
      </c>
      <c r="D890" s="97" t="s">
        <v>265</v>
      </c>
      <c r="E890" s="97" t="s">
        <v>341</v>
      </c>
      <c r="F890" s="98">
        <v>351.8</v>
      </c>
    </row>
    <row r="891" spans="1:6" ht="45">
      <c r="A891" s="71">
        <f t="shared" si="13"/>
        <v>872</v>
      </c>
      <c r="B891" s="64" t="s">
        <v>57</v>
      </c>
      <c r="C891" s="65" t="s">
        <v>58</v>
      </c>
      <c r="D891" s="65"/>
      <c r="E891" s="65"/>
      <c r="F891" s="66">
        <v>689.3</v>
      </c>
    </row>
    <row r="892" spans="1:6" ht="11.25">
      <c r="A892" s="71">
        <f t="shared" si="13"/>
        <v>873</v>
      </c>
      <c r="B892" s="64" t="s">
        <v>264</v>
      </c>
      <c r="C892" s="65" t="s">
        <v>58</v>
      </c>
      <c r="D892" s="65" t="s">
        <v>141</v>
      </c>
      <c r="E892" s="65"/>
      <c r="F892" s="66">
        <v>689.3</v>
      </c>
    </row>
    <row r="893" spans="1:6" ht="11.25">
      <c r="A893" s="71">
        <f t="shared" si="13"/>
        <v>874</v>
      </c>
      <c r="B893" s="64" t="s">
        <v>328</v>
      </c>
      <c r="C893" s="65" t="s">
        <v>58</v>
      </c>
      <c r="D893" s="65" t="s">
        <v>265</v>
      </c>
      <c r="E893" s="65"/>
      <c r="F893" s="66">
        <v>689.3</v>
      </c>
    </row>
    <row r="894" spans="1:6" ht="11.25">
      <c r="A894" s="71">
        <f t="shared" si="13"/>
        <v>875</v>
      </c>
      <c r="B894" s="64" t="s">
        <v>487</v>
      </c>
      <c r="C894" s="65" t="s">
        <v>58</v>
      </c>
      <c r="D894" s="65" t="s">
        <v>265</v>
      </c>
      <c r="E894" s="65" t="s">
        <v>277</v>
      </c>
      <c r="F894" s="66">
        <v>689.3</v>
      </c>
    </row>
    <row r="895" spans="1:6" ht="11.25">
      <c r="A895" s="71">
        <f t="shared" si="13"/>
        <v>876</v>
      </c>
      <c r="B895" s="96" t="s">
        <v>340</v>
      </c>
      <c r="C895" s="97" t="s">
        <v>58</v>
      </c>
      <c r="D895" s="97" t="s">
        <v>265</v>
      </c>
      <c r="E895" s="97" t="s">
        <v>341</v>
      </c>
      <c r="F895" s="98">
        <v>689.3</v>
      </c>
    </row>
    <row r="896" spans="1:6" ht="33.75">
      <c r="A896" s="71">
        <f t="shared" si="13"/>
        <v>877</v>
      </c>
      <c r="B896" s="64" t="s">
        <v>254</v>
      </c>
      <c r="C896" s="65" t="s">
        <v>205</v>
      </c>
      <c r="D896" s="65"/>
      <c r="E896" s="65"/>
      <c r="F896" s="66">
        <v>1991.2</v>
      </c>
    </row>
    <row r="897" spans="1:6" ht="11.25">
      <c r="A897" s="71">
        <f t="shared" si="13"/>
        <v>878</v>
      </c>
      <c r="B897" s="64" t="s">
        <v>264</v>
      </c>
      <c r="C897" s="65" t="s">
        <v>205</v>
      </c>
      <c r="D897" s="65" t="s">
        <v>141</v>
      </c>
      <c r="E897" s="65"/>
      <c r="F897" s="66">
        <v>1991.2</v>
      </c>
    </row>
    <row r="898" spans="1:6" ht="11.25">
      <c r="A898" s="71">
        <f t="shared" si="13"/>
        <v>879</v>
      </c>
      <c r="B898" s="64" t="s">
        <v>269</v>
      </c>
      <c r="C898" s="65" t="s">
        <v>205</v>
      </c>
      <c r="D898" s="65" t="s">
        <v>268</v>
      </c>
      <c r="E898" s="65"/>
      <c r="F898" s="66">
        <v>1991.2</v>
      </c>
    </row>
    <row r="899" spans="1:6" ht="11.25">
      <c r="A899" s="71">
        <f t="shared" si="13"/>
        <v>880</v>
      </c>
      <c r="B899" s="64" t="s">
        <v>253</v>
      </c>
      <c r="C899" s="65" t="s">
        <v>205</v>
      </c>
      <c r="D899" s="65" t="s">
        <v>268</v>
      </c>
      <c r="E899" s="65" t="s">
        <v>669</v>
      </c>
      <c r="F899" s="66">
        <v>1991.2</v>
      </c>
    </row>
    <row r="900" spans="1:6" ht="11.25">
      <c r="A900" s="71">
        <f t="shared" si="13"/>
        <v>881</v>
      </c>
      <c r="B900" s="96" t="s">
        <v>670</v>
      </c>
      <c r="C900" s="97" t="s">
        <v>205</v>
      </c>
      <c r="D900" s="97" t="s">
        <v>268</v>
      </c>
      <c r="E900" s="97" t="s">
        <v>671</v>
      </c>
      <c r="F900" s="98">
        <v>1991.2</v>
      </c>
    </row>
    <row r="901" spans="1:6" ht="45">
      <c r="A901" s="71">
        <f t="shared" si="13"/>
        <v>882</v>
      </c>
      <c r="B901" s="64" t="s">
        <v>49</v>
      </c>
      <c r="C901" s="65" t="s">
        <v>50</v>
      </c>
      <c r="D901" s="65"/>
      <c r="E901" s="65"/>
      <c r="F901" s="66">
        <v>17811.3</v>
      </c>
    </row>
    <row r="902" spans="1:6" ht="11.25">
      <c r="A902" s="71">
        <f t="shared" si="13"/>
        <v>883</v>
      </c>
      <c r="B902" s="64" t="s">
        <v>264</v>
      </c>
      <c r="C902" s="65" t="s">
        <v>50</v>
      </c>
      <c r="D902" s="65" t="s">
        <v>141</v>
      </c>
      <c r="E902" s="65"/>
      <c r="F902" s="66">
        <v>17811.3</v>
      </c>
    </row>
    <row r="903" spans="1:6" ht="11.25">
      <c r="A903" s="71">
        <f t="shared" si="13"/>
        <v>884</v>
      </c>
      <c r="B903" s="64" t="s">
        <v>328</v>
      </c>
      <c r="C903" s="65" t="s">
        <v>50</v>
      </c>
      <c r="D903" s="65" t="s">
        <v>265</v>
      </c>
      <c r="E903" s="65"/>
      <c r="F903" s="66">
        <v>17811.3</v>
      </c>
    </row>
    <row r="904" spans="1:6" ht="11.25">
      <c r="A904" s="71">
        <f t="shared" si="13"/>
        <v>885</v>
      </c>
      <c r="B904" s="64" t="s">
        <v>704</v>
      </c>
      <c r="C904" s="65" t="s">
        <v>50</v>
      </c>
      <c r="D904" s="65" t="s">
        <v>265</v>
      </c>
      <c r="E904" s="65" t="s">
        <v>855</v>
      </c>
      <c r="F904" s="66">
        <v>17811.3</v>
      </c>
    </row>
    <row r="905" spans="1:6" ht="11.25">
      <c r="A905" s="71">
        <f t="shared" si="13"/>
        <v>886</v>
      </c>
      <c r="B905" s="96" t="s">
        <v>375</v>
      </c>
      <c r="C905" s="97" t="s">
        <v>119</v>
      </c>
      <c r="D905" s="97" t="s">
        <v>265</v>
      </c>
      <c r="E905" s="97" t="s">
        <v>376</v>
      </c>
      <c r="F905" s="98">
        <v>2365.5</v>
      </c>
    </row>
    <row r="906" spans="1:6" ht="11.25">
      <c r="A906" s="71">
        <f t="shared" si="13"/>
        <v>887</v>
      </c>
      <c r="B906" s="96" t="s">
        <v>375</v>
      </c>
      <c r="C906" s="97" t="s">
        <v>121</v>
      </c>
      <c r="D906" s="97" t="s">
        <v>265</v>
      </c>
      <c r="E906" s="97" t="s">
        <v>376</v>
      </c>
      <c r="F906" s="98">
        <v>15445.8</v>
      </c>
    </row>
    <row r="907" spans="1:6" ht="22.5">
      <c r="A907" s="71">
        <f t="shared" si="13"/>
        <v>888</v>
      </c>
      <c r="B907" s="64" t="s">
        <v>47</v>
      </c>
      <c r="C907" s="65" t="s">
        <v>48</v>
      </c>
      <c r="D907" s="65"/>
      <c r="E907" s="65"/>
      <c r="F907" s="66">
        <v>524.5</v>
      </c>
    </row>
    <row r="908" spans="1:6" ht="11.25">
      <c r="A908" s="71">
        <f t="shared" si="13"/>
        <v>889</v>
      </c>
      <c r="B908" s="64" t="s">
        <v>264</v>
      </c>
      <c r="C908" s="65" t="s">
        <v>48</v>
      </c>
      <c r="D908" s="65" t="s">
        <v>141</v>
      </c>
      <c r="E908" s="65"/>
      <c r="F908" s="66">
        <v>524.5</v>
      </c>
    </row>
    <row r="909" spans="1:6" ht="11.25">
      <c r="A909" s="71">
        <f t="shared" si="13"/>
        <v>890</v>
      </c>
      <c r="B909" s="64" t="s">
        <v>328</v>
      </c>
      <c r="C909" s="65" t="s">
        <v>48</v>
      </c>
      <c r="D909" s="65" t="s">
        <v>265</v>
      </c>
      <c r="E909" s="65"/>
      <c r="F909" s="66">
        <v>524.5</v>
      </c>
    </row>
    <row r="910" spans="1:6" ht="22.5">
      <c r="A910" s="71">
        <f t="shared" si="13"/>
        <v>891</v>
      </c>
      <c r="B910" s="64" t="s">
        <v>546</v>
      </c>
      <c r="C910" s="65" t="s">
        <v>48</v>
      </c>
      <c r="D910" s="65" t="s">
        <v>265</v>
      </c>
      <c r="E910" s="65" t="s">
        <v>547</v>
      </c>
      <c r="F910" s="66">
        <v>524.5</v>
      </c>
    </row>
    <row r="911" spans="1:6" ht="11.25">
      <c r="A911" s="71">
        <f t="shared" si="13"/>
        <v>892</v>
      </c>
      <c r="B911" s="96" t="s">
        <v>548</v>
      </c>
      <c r="C911" s="97" t="s">
        <v>48</v>
      </c>
      <c r="D911" s="97" t="s">
        <v>265</v>
      </c>
      <c r="E911" s="97" t="s">
        <v>549</v>
      </c>
      <c r="F911" s="98">
        <v>524.5</v>
      </c>
    </row>
    <row r="912" spans="1:6" ht="45">
      <c r="A912" s="71">
        <f t="shared" si="13"/>
        <v>893</v>
      </c>
      <c r="B912" s="64" t="s">
        <v>122</v>
      </c>
      <c r="C912" s="65" t="s">
        <v>123</v>
      </c>
      <c r="D912" s="65"/>
      <c r="E912" s="65"/>
      <c r="F912" s="66">
        <v>232.8</v>
      </c>
    </row>
    <row r="913" spans="1:6" ht="11.25">
      <c r="A913" s="71">
        <f t="shared" si="13"/>
        <v>894</v>
      </c>
      <c r="B913" s="64" t="s">
        <v>264</v>
      </c>
      <c r="C913" s="65" t="s">
        <v>123</v>
      </c>
      <c r="D913" s="65" t="s">
        <v>141</v>
      </c>
      <c r="E913" s="65"/>
      <c r="F913" s="66">
        <v>232.8</v>
      </c>
    </row>
    <row r="914" spans="1:6" ht="11.25">
      <c r="A914" s="71">
        <f t="shared" si="13"/>
        <v>895</v>
      </c>
      <c r="B914" s="64" t="s">
        <v>328</v>
      </c>
      <c r="C914" s="65" t="s">
        <v>123</v>
      </c>
      <c r="D914" s="65" t="s">
        <v>265</v>
      </c>
      <c r="E914" s="65"/>
      <c r="F914" s="66">
        <v>232.8</v>
      </c>
    </row>
    <row r="915" spans="1:6" ht="11.25">
      <c r="A915" s="71">
        <f t="shared" si="13"/>
        <v>896</v>
      </c>
      <c r="B915" s="64" t="s">
        <v>704</v>
      </c>
      <c r="C915" s="65" t="s">
        <v>123</v>
      </c>
      <c r="D915" s="65" t="s">
        <v>265</v>
      </c>
      <c r="E915" s="65" t="s">
        <v>855</v>
      </c>
      <c r="F915" s="66">
        <v>232.8</v>
      </c>
    </row>
    <row r="916" spans="1:6" ht="11.25">
      <c r="A916" s="71">
        <f t="shared" si="13"/>
        <v>897</v>
      </c>
      <c r="B916" s="96" t="s">
        <v>375</v>
      </c>
      <c r="C916" s="97" t="s">
        <v>123</v>
      </c>
      <c r="D916" s="97" t="s">
        <v>265</v>
      </c>
      <c r="E916" s="97" t="s">
        <v>376</v>
      </c>
      <c r="F916" s="98">
        <v>232.8</v>
      </c>
    </row>
    <row r="917" spans="1:6" ht="33.75">
      <c r="A917" s="71">
        <f t="shared" si="13"/>
        <v>898</v>
      </c>
      <c r="B917" s="64" t="s">
        <v>252</v>
      </c>
      <c r="C917" s="65" t="s">
        <v>202</v>
      </c>
      <c r="D917" s="65"/>
      <c r="E917" s="65"/>
      <c r="F917" s="66">
        <v>75.1</v>
      </c>
    </row>
    <row r="918" spans="1:6" ht="11.25">
      <c r="A918" s="71">
        <f aca="true" t="shared" si="14" ref="A918:A937">A917+1</f>
        <v>899</v>
      </c>
      <c r="B918" s="64" t="s">
        <v>264</v>
      </c>
      <c r="C918" s="65" t="s">
        <v>202</v>
      </c>
      <c r="D918" s="65" t="s">
        <v>141</v>
      </c>
      <c r="E918" s="65"/>
      <c r="F918" s="66">
        <v>75.1</v>
      </c>
    </row>
    <row r="919" spans="1:6" ht="11.25">
      <c r="A919" s="71">
        <f t="shared" si="14"/>
        <v>900</v>
      </c>
      <c r="B919" s="64" t="s">
        <v>269</v>
      </c>
      <c r="C919" s="65" t="s">
        <v>202</v>
      </c>
      <c r="D919" s="65" t="s">
        <v>268</v>
      </c>
      <c r="E919" s="65"/>
      <c r="F919" s="66">
        <v>75.1</v>
      </c>
    </row>
    <row r="920" spans="1:6" ht="11.25">
      <c r="A920" s="71">
        <f t="shared" si="14"/>
        <v>901</v>
      </c>
      <c r="B920" s="64" t="s">
        <v>747</v>
      </c>
      <c r="C920" s="65" t="s">
        <v>202</v>
      </c>
      <c r="D920" s="65" t="s">
        <v>268</v>
      </c>
      <c r="E920" s="65" t="s">
        <v>331</v>
      </c>
      <c r="F920" s="66">
        <v>75.1</v>
      </c>
    </row>
    <row r="921" spans="1:6" ht="11.25">
      <c r="A921" s="71">
        <f t="shared" si="14"/>
        <v>902</v>
      </c>
      <c r="B921" s="96" t="s">
        <v>594</v>
      </c>
      <c r="C921" s="97" t="s">
        <v>202</v>
      </c>
      <c r="D921" s="97" t="s">
        <v>268</v>
      </c>
      <c r="E921" s="97" t="s">
        <v>323</v>
      </c>
      <c r="F921" s="98">
        <v>75.1</v>
      </c>
    </row>
    <row r="922" spans="1:6" ht="33.75">
      <c r="A922" s="71">
        <f t="shared" si="14"/>
        <v>903</v>
      </c>
      <c r="B922" s="64" t="s">
        <v>771</v>
      </c>
      <c r="C922" s="65" t="s">
        <v>206</v>
      </c>
      <c r="D922" s="65"/>
      <c r="E922" s="65"/>
      <c r="F922" s="66">
        <v>120</v>
      </c>
    </row>
    <row r="923" spans="1:6" ht="11.25">
      <c r="A923" s="71">
        <f t="shared" si="14"/>
        <v>904</v>
      </c>
      <c r="B923" s="64" t="s">
        <v>264</v>
      </c>
      <c r="C923" s="65" t="s">
        <v>206</v>
      </c>
      <c r="D923" s="65" t="s">
        <v>141</v>
      </c>
      <c r="E923" s="65"/>
      <c r="F923" s="66">
        <v>120</v>
      </c>
    </row>
    <row r="924" spans="1:6" ht="11.25">
      <c r="A924" s="71">
        <f t="shared" si="14"/>
        <v>905</v>
      </c>
      <c r="B924" s="64" t="s">
        <v>328</v>
      </c>
      <c r="C924" s="65" t="s">
        <v>206</v>
      </c>
      <c r="D924" s="65" t="s">
        <v>265</v>
      </c>
      <c r="E924" s="65"/>
      <c r="F924" s="66">
        <v>120</v>
      </c>
    </row>
    <row r="925" spans="1:6" ht="11.25">
      <c r="A925" s="71">
        <f t="shared" si="14"/>
        <v>906</v>
      </c>
      <c r="B925" s="64" t="s">
        <v>260</v>
      </c>
      <c r="C925" s="65" t="s">
        <v>206</v>
      </c>
      <c r="D925" s="65" t="s">
        <v>265</v>
      </c>
      <c r="E925" s="65" t="s">
        <v>860</v>
      </c>
      <c r="F925" s="66">
        <v>120</v>
      </c>
    </row>
    <row r="926" spans="1:6" ht="11.25">
      <c r="A926" s="71">
        <f t="shared" si="14"/>
        <v>907</v>
      </c>
      <c r="B926" s="96" t="s">
        <v>348</v>
      </c>
      <c r="C926" s="97" t="s">
        <v>206</v>
      </c>
      <c r="D926" s="97" t="s">
        <v>265</v>
      </c>
      <c r="E926" s="97" t="s">
        <v>349</v>
      </c>
      <c r="F926" s="98">
        <v>120</v>
      </c>
    </row>
    <row r="927" spans="1:6" ht="22.5">
      <c r="A927" s="71">
        <f t="shared" si="14"/>
        <v>908</v>
      </c>
      <c r="B927" s="64" t="s">
        <v>51</v>
      </c>
      <c r="C927" s="65" t="s">
        <v>52</v>
      </c>
      <c r="D927" s="65"/>
      <c r="E927" s="65"/>
      <c r="F927" s="66">
        <v>2420.5</v>
      </c>
    </row>
    <row r="928" spans="1:6" ht="11.25">
      <c r="A928" s="71">
        <f t="shared" si="14"/>
        <v>909</v>
      </c>
      <c r="B928" s="64" t="s">
        <v>264</v>
      </c>
      <c r="C928" s="65" t="s">
        <v>52</v>
      </c>
      <c r="D928" s="65" t="s">
        <v>141</v>
      </c>
      <c r="E928" s="65"/>
      <c r="F928" s="66">
        <v>2420.5</v>
      </c>
    </row>
    <row r="929" spans="1:6" ht="11.25">
      <c r="A929" s="71">
        <f t="shared" si="14"/>
        <v>910</v>
      </c>
      <c r="B929" s="64" t="s">
        <v>328</v>
      </c>
      <c r="C929" s="65" t="s">
        <v>52</v>
      </c>
      <c r="D929" s="65" t="s">
        <v>265</v>
      </c>
      <c r="E929" s="65"/>
      <c r="F929" s="66">
        <v>2420.5</v>
      </c>
    </row>
    <row r="930" spans="1:6" ht="11.25">
      <c r="A930" s="71">
        <f t="shared" si="14"/>
        <v>911</v>
      </c>
      <c r="B930" s="64" t="s">
        <v>260</v>
      </c>
      <c r="C930" s="65" t="s">
        <v>52</v>
      </c>
      <c r="D930" s="65" t="s">
        <v>265</v>
      </c>
      <c r="E930" s="65" t="s">
        <v>860</v>
      </c>
      <c r="F930" s="66">
        <v>2420.5</v>
      </c>
    </row>
    <row r="931" spans="1:6" ht="11.25">
      <c r="A931" s="71">
        <f t="shared" si="14"/>
        <v>912</v>
      </c>
      <c r="B931" s="96" t="s">
        <v>348</v>
      </c>
      <c r="C931" s="97" t="s">
        <v>52</v>
      </c>
      <c r="D931" s="97" t="s">
        <v>265</v>
      </c>
      <c r="E931" s="97" t="s">
        <v>349</v>
      </c>
      <c r="F931" s="98">
        <v>2420.5</v>
      </c>
    </row>
    <row r="932" spans="1:6" ht="33.75">
      <c r="A932" s="71">
        <f t="shared" si="14"/>
        <v>913</v>
      </c>
      <c r="B932" s="64" t="s">
        <v>203</v>
      </c>
      <c r="C932" s="65" t="s">
        <v>204</v>
      </c>
      <c r="D932" s="65"/>
      <c r="E932" s="65"/>
      <c r="F932" s="66">
        <f>839+53.2</f>
        <v>892.2</v>
      </c>
    </row>
    <row r="933" spans="1:6" ht="45">
      <c r="A933" s="71">
        <f t="shared" si="14"/>
        <v>914</v>
      </c>
      <c r="B933" s="64" t="s">
        <v>591</v>
      </c>
      <c r="C933" s="65" t="s">
        <v>204</v>
      </c>
      <c r="D933" s="65" t="s">
        <v>592</v>
      </c>
      <c r="E933" s="65"/>
      <c r="F933" s="66">
        <f>839+53.2</f>
        <v>892.2</v>
      </c>
    </row>
    <row r="934" spans="1:6" ht="11.25">
      <c r="A934" s="71">
        <f t="shared" si="14"/>
        <v>915</v>
      </c>
      <c r="B934" s="64" t="s">
        <v>761</v>
      </c>
      <c r="C934" s="65" t="s">
        <v>204</v>
      </c>
      <c r="D934" s="65" t="s">
        <v>782</v>
      </c>
      <c r="E934" s="65"/>
      <c r="F934" s="66">
        <f>839+53.2</f>
        <v>892.2</v>
      </c>
    </row>
    <row r="935" spans="1:6" ht="11.25">
      <c r="A935" s="71">
        <f t="shared" si="14"/>
        <v>916</v>
      </c>
      <c r="B935" s="64" t="s">
        <v>747</v>
      </c>
      <c r="C935" s="65" t="s">
        <v>204</v>
      </c>
      <c r="D935" s="65" t="s">
        <v>782</v>
      </c>
      <c r="E935" s="65" t="s">
        <v>331</v>
      </c>
      <c r="F935" s="66">
        <f>839+53.2</f>
        <v>892.2</v>
      </c>
    </row>
    <row r="936" spans="1:6" ht="11.25">
      <c r="A936" s="71">
        <f t="shared" si="14"/>
        <v>917</v>
      </c>
      <c r="B936" s="96" t="s">
        <v>594</v>
      </c>
      <c r="C936" s="97" t="s">
        <v>204</v>
      </c>
      <c r="D936" s="97" t="s">
        <v>782</v>
      </c>
      <c r="E936" s="97" t="s">
        <v>323</v>
      </c>
      <c r="F936" s="66">
        <f>839+53.2</f>
        <v>892.2</v>
      </c>
    </row>
    <row r="937" spans="1:6" ht="11.25">
      <c r="A937" s="105">
        <f t="shared" si="14"/>
        <v>918</v>
      </c>
      <c r="B937" s="93" t="s">
        <v>745</v>
      </c>
      <c r="C937" s="100"/>
      <c r="D937" s="100"/>
      <c r="E937" s="100"/>
      <c r="F937" s="95"/>
    </row>
    <row r="938" ht="12.75" customHeight="1">
      <c r="F938" s="160"/>
    </row>
    <row r="939" ht="12.75" customHeight="1"/>
    <row r="940" ht="12.75" customHeight="1"/>
    <row r="941" ht="12.75" customHeight="1"/>
    <row r="942" ht="12.75" customHeight="1"/>
    <row r="943" ht="12.75" customHeight="1"/>
  </sheetData>
  <sheetProtection/>
  <mergeCells count="16">
    <mergeCell ref="A11:F11"/>
    <mergeCell ref="A12:F12"/>
    <mergeCell ref="A1:F1"/>
    <mergeCell ref="A2:F2"/>
    <mergeCell ref="A3:F3"/>
    <mergeCell ref="A6:F6"/>
    <mergeCell ref="A7:F7"/>
    <mergeCell ref="A8:F8"/>
    <mergeCell ref="A13:F13"/>
    <mergeCell ref="A14:F14"/>
    <mergeCell ref="A17:A18"/>
    <mergeCell ref="B17:B18"/>
    <mergeCell ref="C17:C18"/>
    <mergeCell ref="D17:D18"/>
    <mergeCell ref="E17:E18"/>
    <mergeCell ref="F17:F18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D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9.625" style="0" customWidth="1"/>
    <col min="3" max="3" width="13.625" style="0" customWidth="1"/>
    <col min="4" max="4" width="13.375" style="0" customWidth="1"/>
  </cols>
  <sheetData>
    <row r="1" spans="1:4" ht="12.75">
      <c r="A1" s="196" t="s">
        <v>402</v>
      </c>
      <c r="B1" s="196"/>
      <c r="C1" s="196"/>
      <c r="D1" s="196"/>
    </row>
    <row r="2" spans="1:4" ht="12.75">
      <c r="A2" s="192" t="s">
        <v>302</v>
      </c>
      <c r="B2" s="192"/>
      <c r="C2" s="192"/>
      <c r="D2" s="192"/>
    </row>
    <row r="3" spans="1:4" ht="12.75">
      <c r="A3" s="196" t="s">
        <v>888</v>
      </c>
      <c r="B3" s="196"/>
      <c r="C3" s="196"/>
      <c r="D3" s="196"/>
    </row>
    <row r="4" spans="1:4" ht="12.75">
      <c r="A4" s="34"/>
      <c r="B4" s="34"/>
      <c r="C4" s="34"/>
      <c r="D4" s="34"/>
    </row>
    <row r="5" spans="1:4" ht="12.75">
      <c r="A5" s="34"/>
      <c r="B5" s="34"/>
      <c r="C5" s="34"/>
      <c r="D5" s="34"/>
    </row>
    <row r="6" spans="1:4" ht="12.75">
      <c r="A6" s="196" t="s">
        <v>725</v>
      </c>
      <c r="B6" s="196"/>
      <c r="C6" s="196"/>
      <c r="D6" s="196"/>
    </row>
    <row r="7" spans="1:4" ht="12.75">
      <c r="A7" s="192" t="s">
        <v>302</v>
      </c>
      <c r="B7" s="192"/>
      <c r="C7" s="192"/>
      <c r="D7" s="192"/>
    </row>
    <row r="8" spans="1:4" ht="12.75">
      <c r="A8" s="196" t="s">
        <v>627</v>
      </c>
      <c r="B8" s="196"/>
      <c r="C8" s="196"/>
      <c r="D8" s="196"/>
    </row>
    <row r="9" spans="1:4" ht="12.75">
      <c r="A9" s="31"/>
      <c r="B9" s="32"/>
      <c r="C9" s="32"/>
      <c r="D9" s="31"/>
    </row>
    <row r="10" spans="1:4" ht="16.5">
      <c r="A10" s="191" t="s">
        <v>304</v>
      </c>
      <c r="B10" s="191"/>
      <c r="C10" s="191"/>
      <c r="D10" s="191"/>
    </row>
    <row r="11" spans="1:4" ht="16.5">
      <c r="A11" s="191" t="s">
        <v>303</v>
      </c>
      <c r="B11" s="191"/>
      <c r="C11" s="191"/>
      <c r="D11" s="191"/>
    </row>
    <row r="12" spans="1:4" ht="16.5">
      <c r="A12" s="191" t="s">
        <v>880</v>
      </c>
      <c r="B12" s="191"/>
      <c r="C12" s="191"/>
      <c r="D12" s="191"/>
    </row>
    <row r="13" spans="1:4" ht="16.5">
      <c r="A13" s="191" t="s">
        <v>881</v>
      </c>
      <c r="B13" s="191"/>
      <c r="C13" s="191"/>
      <c r="D13" s="191"/>
    </row>
    <row r="14" spans="1:4" ht="16.5">
      <c r="A14" s="191" t="s">
        <v>882</v>
      </c>
      <c r="B14" s="191"/>
      <c r="C14" s="191"/>
      <c r="D14" s="191"/>
    </row>
    <row r="15" spans="1:4" ht="16.5">
      <c r="A15" s="191" t="s">
        <v>727</v>
      </c>
      <c r="B15" s="191"/>
      <c r="C15" s="191"/>
      <c r="D15" s="191"/>
    </row>
    <row r="16" spans="1:4" ht="16.5">
      <c r="A16" s="39"/>
      <c r="B16" s="39"/>
      <c r="C16" s="39"/>
      <c r="D16" s="40"/>
    </row>
    <row r="17" spans="1:4" ht="16.5">
      <c r="A17" s="39"/>
      <c r="B17" s="39"/>
      <c r="C17" s="39"/>
      <c r="D17" s="34" t="s">
        <v>597</v>
      </c>
    </row>
    <row r="18" spans="1:4" ht="16.5">
      <c r="A18" s="31"/>
      <c r="B18" s="40"/>
      <c r="C18" s="34"/>
      <c r="D18" s="59"/>
    </row>
    <row r="19" spans="1:4" ht="15">
      <c r="A19" s="194" t="s">
        <v>677</v>
      </c>
      <c r="B19" s="194" t="s">
        <v>879</v>
      </c>
      <c r="C19" s="195" t="s">
        <v>690</v>
      </c>
      <c r="D19" s="195"/>
    </row>
    <row r="20" spans="1:4" ht="12.75" customHeight="1">
      <c r="A20" s="194"/>
      <c r="B20" s="194"/>
      <c r="C20" s="193" t="s">
        <v>301</v>
      </c>
      <c r="D20" s="193" t="s">
        <v>790</v>
      </c>
    </row>
    <row r="21" spans="1:4" ht="12.75" customHeight="1">
      <c r="A21" s="194"/>
      <c r="B21" s="194"/>
      <c r="C21" s="193"/>
      <c r="D21" s="193"/>
    </row>
    <row r="22" spans="1:4" ht="18.75">
      <c r="A22" s="72">
        <v>1</v>
      </c>
      <c r="B22" s="73" t="s">
        <v>679</v>
      </c>
      <c r="C22" s="74">
        <v>92.3</v>
      </c>
      <c r="D22" s="75">
        <v>93.2</v>
      </c>
    </row>
    <row r="23" spans="1:4" ht="18.75">
      <c r="A23" s="72">
        <f>A22+1</f>
        <v>2</v>
      </c>
      <c r="B23" s="73" t="s">
        <v>680</v>
      </c>
      <c r="C23" s="74">
        <v>263.7</v>
      </c>
      <c r="D23" s="75">
        <v>266.4</v>
      </c>
    </row>
    <row r="24" spans="1:4" ht="18.75">
      <c r="A24" s="72">
        <f aca="true" t="shared" si="0" ref="A24:A31">A23+1</f>
        <v>3</v>
      </c>
      <c r="B24" s="73" t="s">
        <v>681</v>
      </c>
      <c r="C24" s="74">
        <v>263.7</v>
      </c>
      <c r="D24" s="75">
        <v>266.4</v>
      </c>
    </row>
    <row r="25" spans="1:4" ht="18.75">
      <c r="A25" s="72">
        <f t="shared" si="0"/>
        <v>4</v>
      </c>
      <c r="B25" s="73" t="s">
        <v>682</v>
      </c>
      <c r="C25" s="74">
        <v>263.7</v>
      </c>
      <c r="D25" s="75">
        <v>266.4</v>
      </c>
    </row>
    <row r="26" spans="1:4" ht="18.75">
      <c r="A26" s="72">
        <f t="shared" si="0"/>
        <v>5</v>
      </c>
      <c r="B26" s="73" t="s">
        <v>683</v>
      </c>
      <c r="C26" s="74">
        <v>263.7</v>
      </c>
      <c r="D26" s="75">
        <v>266.4</v>
      </c>
    </row>
    <row r="27" spans="1:4" ht="18.75">
      <c r="A27" s="72">
        <f t="shared" si="0"/>
        <v>6</v>
      </c>
      <c r="B27" s="73" t="s">
        <v>684</v>
      </c>
      <c r="C27" s="74">
        <v>105.5</v>
      </c>
      <c r="D27" s="75">
        <v>106.5</v>
      </c>
    </row>
    <row r="28" spans="1:4" ht="18.75">
      <c r="A28" s="72">
        <f t="shared" si="0"/>
        <v>7</v>
      </c>
      <c r="B28" s="73" t="s">
        <v>685</v>
      </c>
      <c r="C28" s="74">
        <v>105.5</v>
      </c>
      <c r="D28" s="75">
        <v>106.5</v>
      </c>
    </row>
    <row r="29" spans="1:4" ht="18.75">
      <c r="A29" s="72">
        <f t="shared" si="0"/>
        <v>8</v>
      </c>
      <c r="B29" s="73" t="s">
        <v>686</v>
      </c>
      <c r="C29" s="74">
        <v>263.8</v>
      </c>
      <c r="D29" s="75">
        <v>266.4</v>
      </c>
    </row>
    <row r="30" spans="1:4" ht="18.75">
      <c r="A30" s="72">
        <f t="shared" si="0"/>
        <v>9</v>
      </c>
      <c r="B30" s="73" t="s">
        <v>687</v>
      </c>
      <c r="C30" s="74">
        <v>105.5</v>
      </c>
      <c r="D30" s="75">
        <v>106.5</v>
      </c>
    </row>
    <row r="31" spans="1:4" ht="18.75">
      <c r="A31" s="72">
        <f t="shared" si="0"/>
        <v>10</v>
      </c>
      <c r="B31" s="73" t="s">
        <v>688</v>
      </c>
      <c r="C31" s="74">
        <v>263.8</v>
      </c>
      <c r="D31" s="75">
        <v>266.5</v>
      </c>
    </row>
    <row r="32" spans="1:4" ht="18.75">
      <c r="A32" s="73"/>
      <c r="B32" s="73" t="s">
        <v>678</v>
      </c>
      <c r="C32" s="107">
        <f>C23+C24+C25+C26+C27+C30+C31+C29+C22+C28</f>
        <v>1991.1999999999998</v>
      </c>
      <c r="D32" s="73">
        <f>D23+D24+D25+D26+D27+D30+D31+D29+D22+D28</f>
        <v>2011.2</v>
      </c>
    </row>
  </sheetData>
  <sheetProtection/>
  <mergeCells count="17">
    <mergeCell ref="C20:C21"/>
    <mergeCell ref="B19:B21"/>
    <mergeCell ref="A19:A21"/>
    <mergeCell ref="C19:D19"/>
    <mergeCell ref="D20:D21"/>
    <mergeCell ref="A1:D1"/>
    <mergeCell ref="A2:D2"/>
    <mergeCell ref="A3:D3"/>
    <mergeCell ref="A6:D6"/>
    <mergeCell ref="A8:D8"/>
    <mergeCell ref="A15:D15"/>
    <mergeCell ref="A7:D7"/>
    <mergeCell ref="A14:D14"/>
    <mergeCell ref="A10:D10"/>
    <mergeCell ref="A12:D12"/>
    <mergeCell ref="A13:D13"/>
    <mergeCell ref="A11:D11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6633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196" t="s">
        <v>519</v>
      </c>
      <c r="B1" s="196"/>
      <c r="C1" s="196"/>
      <c r="D1" s="196"/>
      <c r="E1" s="196"/>
    </row>
    <row r="2" spans="1:5" ht="12.75">
      <c r="A2" s="196" t="s">
        <v>233</v>
      </c>
      <c r="B2" s="196"/>
      <c r="C2" s="196"/>
      <c r="D2" s="196"/>
      <c r="E2" s="196"/>
    </row>
    <row r="3" spans="1:5" ht="12.75">
      <c r="A3" s="196" t="s">
        <v>889</v>
      </c>
      <c r="B3" s="196"/>
      <c r="C3" s="196"/>
      <c r="D3" s="196"/>
      <c r="E3" s="196"/>
    </row>
    <row r="6" spans="1:5" ht="12.75">
      <c r="A6" s="196" t="s">
        <v>517</v>
      </c>
      <c r="B6" s="196"/>
      <c r="C6" s="196"/>
      <c r="D6" s="196"/>
      <c r="E6" s="196"/>
    </row>
    <row r="7" spans="1:5" ht="12.75">
      <c r="A7" s="196" t="s">
        <v>233</v>
      </c>
      <c r="B7" s="196"/>
      <c r="C7" s="196"/>
      <c r="D7" s="196"/>
      <c r="E7" s="196"/>
    </row>
    <row r="8" spans="1:5" ht="12.75">
      <c r="A8" s="196" t="s">
        <v>629</v>
      </c>
      <c r="B8" s="196"/>
      <c r="C8" s="196"/>
      <c r="D8" s="196"/>
      <c r="E8" s="196"/>
    </row>
    <row r="9" spans="1:5" ht="12.75">
      <c r="A9" s="34"/>
      <c r="B9" s="34"/>
      <c r="C9" s="34"/>
      <c r="D9" s="34"/>
      <c r="E9" s="34"/>
    </row>
    <row r="10" spans="1:5" ht="12.75">
      <c r="A10" s="31"/>
      <c r="B10" s="32"/>
      <c r="C10" s="32"/>
      <c r="D10" s="31"/>
      <c r="E10" s="31"/>
    </row>
    <row r="11" spans="1:5" ht="16.5">
      <c r="A11" s="191" t="s">
        <v>305</v>
      </c>
      <c r="B11" s="191"/>
      <c r="C11" s="191"/>
      <c r="D11" s="191"/>
      <c r="E11" s="191"/>
    </row>
    <row r="12" spans="1:5" ht="16.5">
      <c r="A12" s="191" t="s">
        <v>518</v>
      </c>
      <c r="B12" s="191"/>
      <c r="C12" s="191"/>
      <c r="D12" s="191"/>
      <c r="E12" s="191"/>
    </row>
    <row r="13" spans="1:5" ht="16.5">
      <c r="A13" s="191" t="s">
        <v>723</v>
      </c>
      <c r="B13" s="191"/>
      <c r="C13" s="191"/>
      <c r="D13" s="191"/>
      <c r="E13" s="191"/>
    </row>
    <row r="14" spans="1:5" ht="18.75">
      <c r="A14" s="33"/>
      <c r="B14" s="33"/>
      <c r="C14" s="33"/>
      <c r="D14" s="33"/>
      <c r="E14" s="33"/>
    </row>
    <row r="15" spans="1:5" ht="12.75">
      <c r="A15" s="31"/>
      <c r="B15" s="32"/>
      <c r="C15" s="34"/>
      <c r="D15" s="31"/>
      <c r="E15" s="34" t="s">
        <v>689</v>
      </c>
    </row>
    <row r="16" spans="1:5" ht="12.75">
      <c r="A16" s="31"/>
      <c r="B16" s="32"/>
      <c r="C16" s="34"/>
      <c r="D16" s="31"/>
      <c r="E16" s="31"/>
    </row>
    <row r="17" spans="1:5" ht="15">
      <c r="A17" s="197" t="s">
        <v>677</v>
      </c>
      <c r="B17" s="197" t="s">
        <v>883</v>
      </c>
      <c r="C17" s="198" t="s">
        <v>690</v>
      </c>
      <c r="D17" s="198"/>
      <c r="E17" s="198"/>
    </row>
    <row r="18" spans="1:5" ht="12.75" customHeight="1">
      <c r="A18" s="197"/>
      <c r="B18" s="197"/>
      <c r="C18" s="199" t="s">
        <v>301</v>
      </c>
      <c r="D18" s="199" t="s">
        <v>790</v>
      </c>
      <c r="E18" s="199" t="s">
        <v>724</v>
      </c>
    </row>
    <row r="19" spans="1:5" ht="12.75" customHeight="1">
      <c r="A19" s="197"/>
      <c r="B19" s="197"/>
      <c r="C19" s="199"/>
      <c r="D19" s="199"/>
      <c r="E19" s="199"/>
    </row>
    <row r="20" spans="1:5" ht="18.75">
      <c r="A20" s="38">
        <v>1</v>
      </c>
      <c r="B20" s="35" t="s">
        <v>679</v>
      </c>
      <c r="C20" s="36">
        <f>2688.5+100</f>
        <v>2788.5</v>
      </c>
      <c r="D20" s="36">
        <v>2999.5</v>
      </c>
      <c r="E20" s="36">
        <v>3056.5</v>
      </c>
    </row>
    <row r="21" spans="1:5" ht="18.75">
      <c r="A21" s="38">
        <v>2</v>
      </c>
      <c r="B21" s="35" t="s">
        <v>680</v>
      </c>
      <c r="C21" s="37">
        <f>547.2-300</f>
        <v>247.20000000000005</v>
      </c>
      <c r="D21" s="37">
        <v>1615.2</v>
      </c>
      <c r="E21" s="37">
        <v>1465.4</v>
      </c>
    </row>
    <row r="22" spans="1:5" ht="18.75">
      <c r="A22" s="38">
        <v>3</v>
      </c>
      <c r="B22" s="35" t="s">
        <v>681</v>
      </c>
      <c r="C22" s="37">
        <v>2688.3</v>
      </c>
      <c r="D22" s="37">
        <v>2536.6</v>
      </c>
      <c r="E22" s="37">
        <v>2683.9</v>
      </c>
    </row>
    <row r="23" spans="1:5" ht="18.75">
      <c r="A23" s="38">
        <v>4</v>
      </c>
      <c r="B23" s="35" t="s">
        <v>682</v>
      </c>
      <c r="C23" s="37">
        <f>3041.5+600+200</f>
        <v>3841.5</v>
      </c>
      <c r="D23" s="37">
        <v>3597.6</v>
      </c>
      <c r="E23" s="37">
        <v>3583.3</v>
      </c>
    </row>
    <row r="24" spans="1:5" ht="18.75">
      <c r="A24" s="38">
        <v>5</v>
      </c>
      <c r="B24" s="35" t="s">
        <v>683</v>
      </c>
      <c r="C24" s="37">
        <f>199.9+1000</f>
        <v>1199.9</v>
      </c>
      <c r="D24" s="37">
        <v>372.2</v>
      </c>
      <c r="E24" s="37">
        <v>166.6</v>
      </c>
    </row>
    <row r="25" spans="1:5" ht="18.75">
      <c r="A25" s="38">
        <v>6</v>
      </c>
      <c r="B25" s="35" t="s">
        <v>684</v>
      </c>
      <c r="C25" s="37">
        <v>3064</v>
      </c>
      <c r="D25" s="37">
        <v>2371.9</v>
      </c>
      <c r="E25" s="37">
        <v>2311.6</v>
      </c>
    </row>
    <row r="26" spans="1:5" ht="18.75">
      <c r="A26" s="38">
        <v>7</v>
      </c>
      <c r="B26" s="35" t="s">
        <v>685</v>
      </c>
      <c r="C26" s="37">
        <v>1913.1</v>
      </c>
      <c r="D26" s="37">
        <v>1924.4</v>
      </c>
      <c r="E26" s="37">
        <v>1981.4</v>
      </c>
    </row>
    <row r="27" spans="1:5" ht="18.75">
      <c r="A27" s="38">
        <v>8</v>
      </c>
      <c r="B27" s="35" t="s">
        <v>686</v>
      </c>
      <c r="C27" s="37">
        <f>134.2+100</f>
        <v>234.2</v>
      </c>
      <c r="D27" s="37">
        <v>11.7</v>
      </c>
      <c r="E27" s="37">
        <v>11</v>
      </c>
    </row>
    <row r="28" spans="1:5" ht="18.75">
      <c r="A28" s="38">
        <v>9</v>
      </c>
      <c r="B28" s="35" t="s">
        <v>687</v>
      </c>
      <c r="C28" s="37">
        <f>2084.2+500+500</f>
        <v>3084.2</v>
      </c>
      <c r="D28" s="37">
        <v>2104.2</v>
      </c>
      <c r="E28" s="37">
        <v>1871.8</v>
      </c>
    </row>
    <row r="29" spans="1:5" ht="18.75">
      <c r="A29" s="38">
        <v>10</v>
      </c>
      <c r="B29" s="35" t="s">
        <v>688</v>
      </c>
      <c r="C29" s="37">
        <v>12158.1</v>
      </c>
      <c r="D29" s="37">
        <v>10162.7</v>
      </c>
      <c r="E29" s="37">
        <v>10564.5</v>
      </c>
    </row>
    <row r="30" spans="1:5" ht="18.75">
      <c r="A30" s="35"/>
      <c r="B30" s="35" t="s">
        <v>678</v>
      </c>
      <c r="C30" s="37">
        <f>C20+C25+C28+C23+C24+C22+C26+C27+C29+C21</f>
        <v>31219.000000000004</v>
      </c>
      <c r="D30" s="37">
        <f>D20+D25+D28+D23+D24+D22+D26+D27+D29+D21</f>
        <v>27696.000000000004</v>
      </c>
      <c r="E30" s="37">
        <f>E20+E25+E28+E23+E24+E22+E26+E27+E29+E21</f>
        <v>27696</v>
      </c>
    </row>
  </sheetData>
  <sheetProtection/>
  <mergeCells count="15">
    <mergeCell ref="A13:E13"/>
    <mergeCell ref="A6:E6"/>
    <mergeCell ref="A7:E7"/>
    <mergeCell ref="A8:E8"/>
    <mergeCell ref="A11:E11"/>
    <mergeCell ref="A1:E1"/>
    <mergeCell ref="A2:E2"/>
    <mergeCell ref="A3:E3"/>
    <mergeCell ref="A12:E12"/>
    <mergeCell ref="A17:A19"/>
    <mergeCell ref="B17:B19"/>
    <mergeCell ref="C17:E17"/>
    <mergeCell ref="C18:C19"/>
    <mergeCell ref="D18:D19"/>
    <mergeCell ref="E18:E19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FF"/>
  </sheetPr>
  <dimension ref="A1:E2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00" t="s">
        <v>520</v>
      </c>
      <c r="B1" s="200"/>
      <c r="C1" s="200"/>
    </row>
    <row r="2" spans="1:3" ht="12.75">
      <c r="A2" s="196" t="s">
        <v>243</v>
      </c>
      <c r="B2" s="196"/>
      <c r="C2" s="196"/>
    </row>
    <row r="3" spans="1:3" ht="12.75">
      <c r="A3" s="196" t="s">
        <v>888</v>
      </c>
      <c r="B3" s="196"/>
      <c r="C3" s="196"/>
    </row>
    <row r="4" spans="1:3" ht="12.75">
      <c r="A4" s="34"/>
      <c r="B4" s="34"/>
      <c r="C4" s="34"/>
    </row>
    <row r="6" spans="1:3" ht="12.75">
      <c r="A6" s="196" t="s">
        <v>391</v>
      </c>
      <c r="B6" s="196"/>
      <c r="C6" s="196"/>
    </row>
    <row r="7" spans="1:3" ht="12.75">
      <c r="A7" s="196" t="s">
        <v>243</v>
      </c>
      <c r="B7" s="196"/>
      <c r="C7" s="196"/>
    </row>
    <row r="8" spans="1:5" ht="12.75">
      <c r="A8" s="196" t="s">
        <v>627</v>
      </c>
      <c r="B8" s="196"/>
      <c r="C8" s="196"/>
      <c r="D8" s="30"/>
      <c r="E8" s="30"/>
    </row>
    <row r="9" spans="1:3" ht="12.75">
      <c r="A9" s="31"/>
      <c r="B9" s="31"/>
      <c r="C9" s="31"/>
    </row>
    <row r="10" spans="1:3" ht="12.75">
      <c r="A10" s="31"/>
      <c r="B10" s="31"/>
      <c r="C10" s="31"/>
    </row>
    <row r="11" spans="1:3" ht="12.75">
      <c r="A11" s="31"/>
      <c r="B11" s="32"/>
      <c r="C11" s="32"/>
    </row>
    <row r="12" spans="1:4" ht="16.5">
      <c r="A12" s="191" t="s">
        <v>305</v>
      </c>
      <c r="B12" s="191"/>
      <c r="C12" s="191"/>
      <c r="D12" s="8"/>
    </row>
    <row r="13" spans="1:4" ht="16.5">
      <c r="A13" s="191" t="s">
        <v>505</v>
      </c>
      <c r="B13" s="191"/>
      <c r="C13" s="191"/>
      <c r="D13" s="8"/>
    </row>
    <row r="14" spans="1:4" ht="16.5">
      <c r="A14" s="191" t="s">
        <v>506</v>
      </c>
      <c r="B14" s="191"/>
      <c r="C14" s="191"/>
      <c r="D14" s="8"/>
    </row>
    <row r="15" spans="1:4" ht="16.5">
      <c r="A15" s="191" t="s">
        <v>227</v>
      </c>
      <c r="B15" s="191"/>
      <c r="C15" s="191"/>
      <c r="D15" s="8"/>
    </row>
    <row r="16" spans="1:4" ht="16.5">
      <c r="A16" s="191"/>
      <c r="B16" s="191"/>
      <c r="C16" s="191"/>
      <c r="D16" s="8"/>
    </row>
    <row r="17" spans="1:4" ht="16.5">
      <c r="A17" s="191"/>
      <c r="B17" s="191"/>
      <c r="C17" s="191"/>
      <c r="D17" s="8"/>
    </row>
    <row r="18" spans="1:3" ht="12.75">
      <c r="A18" s="31"/>
      <c r="B18" s="32"/>
      <c r="C18" s="34" t="s">
        <v>689</v>
      </c>
    </row>
    <row r="19" spans="1:3" ht="12.75">
      <c r="A19" s="31"/>
      <c r="B19" s="32"/>
      <c r="C19" s="34"/>
    </row>
    <row r="20" spans="1:3" ht="12.75">
      <c r="A20" s="194" t="s">
        <v>677</v>
      </c>
      <c r="B20" s="194" t="s">
        <v>879</v>
      </c>
      <c r="C20" s="194" t="s">
        <v>330</v>
      </c>
    </row>
    <row r="21" spans="1:3" ht="12.75">
      <c r="A21" s="194"/>
      <c r="B21" s="194"/>
      <c r="C21" s="194"/>
    </row>
    <row r="22" spans="1:3" ht="18.75">
      <c r="A22" s="72">
        <v>1</v>
      </c>
      <c r="B22" s="73" t="s">
        <v>681</v>
      </c>
      <c r="C22" s="75">
        <v>167.8</v>
      </c>
    </row>
    <row r="23" spans="1:3" ht="18.75">
      <c r="A23" s="72">
        <v>2</v>
      </c>
      <c r="B23" s="73" t="s">
        <v>682</v>
      </c>
      <c r="C23" s="75">
        <v>100</v>
      </c>
    </row>
    <row r="24" spans="1:3" ht="18.75">
      <c r="A24" s="72">
        <v>3</v>
      </c>
      <c r="B24" s="73" t="s">
        <v>684</v>
      </c>
      <c r="C24" s="75">
        <v>1200</v>
      </c>
    </row>
    <row r="25" spans="1:3" ht="18.75">
      <c r="A25" s="73"/>
      <c r="B25" s="73" t="s">
        <v>678</v>
      </c>
      <c r="C25" s="107">
        <f>C22+C24+C23</f>
        <v>1467.8</v>
      </c>
    </row>
  </sheetData>
  <sheetProtection/>
  <mergeCells count="15">
    <mergeCell ref="A1:C1"/>
    <mergeCell ref="A2:C2"/>
    <mergeCell ref="A3:C3"/>
    <mergeCell ref="A15:C15"/>
    <mergeCell ref="A12:C12"/>
    <mergeCell ref="A13:C13"/>
    <mergeCell ref="A14:C14"/>
    <mergeCell ref="A20:A21"/>
    <mergeCell ref="B20:B21"/>
    <mergeCell ref="C20:C21"/>
    <mergeCell ref="A6:C6"/>
    <mergeCell ref="A7:C7"/>
    <mergeCell ref="A8:C8"/>
    <mergeCell ref="A17:C17"/>
    <mergeCell ref="A16:C16"/>
  </mergeCells>
  <printOptions/>
  <pageMargins left="1.2992125984251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D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63.25390625" style="0" customWidth="1"/>
    <col min="3" max="3" width="15.00390625" style="0" customWidth="1"/>
  </cols>
  <sheetData>
    <row r="1" spans="1:3" ht="12.75">
      <c r="A1" s="200" t="s">
        <v>521</v>
      </c>
      <c r="B1" s="200"/>
      <c r="C1" s="200"/>
    </row>
    <row r="2" spans="1:3" ht="12.75">
      <c r="A2" s="196" t="s">
        <v>243</v>
      </c>
      <c r="B2" s="196"/>
      <c r="C2" s="196"/>
    </row>
    <row r="3" spans="1:3" ht="12.75">
      <c r="A3" s="196" t="s">
        <v>890</v>
      </c>
      <c r="B3" s="196"/>
      <c r="C3" s="196"/>
    </row>
    <row r="4" spans="1:3" ht="12.75">
      <c r="A4" s="34"/>
      <c r="B4" s="34"/>
      <c r="C4" s="34"/>
    </row>
    <row r="5" spans="1:3" ht="12.75">
      <c r="A5" s="31"/>
      <c r="B5" s="31"/>
      <c r="C5" s="31"/>
    </row>
    <row r="6" spans="1:3" ht="12.75">
      <c r="A6" s="196" t="s">
        <v>726</v>
      </c>
      <c r="B6" s="196"/>
      <c r="C6" s="196"/>
    </row>
    <row r="7" spans="1:3" ht="12.75">
      <c r="A7" s="196" t="s">
        <v>243</v>
      </c>
      <c r="B7" s="196"/>
      <c r="C7" s="196"/>
    </row>
    <row r="8" spans="1:3" ht="12.75">
      <c r="A8" s="196" t="s">
        <v>628</v>
      </c>
      <c r="B8" s="196"/>
      <c r="C8" s="196"/>
    </row>
    <row r="9" spans="1:3" ht="12.75">
      <c r="A9" s="31"/>
      <c r="B9" s="32"/>
      <c r="C9" s="32"/>
    </row>
    <row r="10" spans="1:4" ht="89.25" customHeight="1">
      <c r="A10" s="202" t="s">
        <v>504</v>
      </c>
      <c r="B10" s="202"/>
      <c r="C10" s="202"/>
      <c r="D10" s="8"/>
    </row>
    <row r="11" spans="1:4" ht="16.5">
      <c r="A11" s="191"/>
      <c r="B11" s="191"/>
      <c r="C11" s="191"/>
      <c r="D11" s="8"/>
    </row>
    <row r="12" spans="1:3" ht="12.75">
      <c r="A12" s="31"/>
      <c r="B12" s="32"/>
      <c r="C12" s="34" t="s">
        <v>689</v>
      </c>
    </row>
    <row r="13" spans="1:3" ht="12.75">
      <c r="A13" s="31"/>
      <c r="B13" s="32"/>
      <c r="C13" s="34"/>
    </row>
    <row r="14" spans="1:3" ht="12.75">
      <c r="A14" s="201" t="s">
        <v>677</v>
      </c>
      <c r="B14" s="197" t="s">
        <v>879</v>
      </c>
      <c r="C14" s="197" t="s">
        <v>330</v>
      </c>
    </row>
    <row r="15" spans="1:3" ht="12.75">
      <c r="A15" s="201"/>
      <c r="B15" s="197"/>
      <c r="C15" s="197"/>
    </row>
    <row r="16" spans="1:3" ht="18.75">
      <c r="A16" s="38">
        <v>1</v>
      </c>
      <c r="B16" s="35" t="s">
        <v>680</v>
      </c>
      <c r="C16" s="41">
        <f>1000-400</f>
        <v>600</v>
      </c>
    </row>
    <row r="17" spans="1:3" ht="18.75">
      <c r="A17" s="38">
        <f>A16+1</f>
        <v>2</v>
      </c>
      <c r="B17" s="35" t="s">
        <v>683</v>
      </c>
      <c r="C17" s="41">
        <v>682.2</v>
      </c>
    </row>
    <row r="18" spans="1:3" ht="18.75">
      <c r="A18" s="38">
        <f>A17+1</f>
        <v>3</v>
      </c>
      <c r="B18" s="35" t="s">
        <v>688</v>
      </c>
      <c r="C18" s="41">
        <v>985.9</v>
      </c>
    </row>
    <row r="19" spans="1:3" ht="18.75">
      <c r="A19" s="35"/>
      <c r="B19" s="35" t="s">
        <v>678</v>
      </c>
      <c r="C19" s="37">
        <f>C16+C17+C18</f>
        <v>2268.1</v>
      </c>
    </row>
  </sheetData>
  <sheetProtection/>
  <mergeCells count="11">
    <mergeCell ref="A8:C8"/>
    <mergeCell ref="A6:C6"/>
    <mergeCell ref="A14:A15"/>
    <mergeCell ref="B14:B15"/>
    <mergeCell ref="C14:C15"/>
    <mergeCell ref="A11:C11"/>
    <mergeCell ref="A1:C1"/>
    <mergeCell ref="A2:C2"/>
    <mergeCell ref="A3:C3"/>
    <mergeCell ref="A10:C10"/>
    <mergeCell ref="A7:C7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SamLab.ws</cp:lastModifiedBy>
  <cp:lastPrinted>2016-12-21T02:04:16Z</cp:lastPrinted>
  <dcterms:created xsi:type="dcterms:W3CDTF">2006-11-13T09:28:10Z</dcterms:created>
  <dcterms:modified xsi:type="dcterms:W3CDTF">2017-01-18T02:40:22Z</dcterms:modified>
  <cp:category/>
  <cp:version/>
  <cp:contentType/>
  <cp:contentStatus/>
</cp:coreProperties>
</file>