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V:\[204]\Колчанова\Открытый бюджет\Отчеты об исполнении бюджета\2022 год\отчет за 1 полугодие 2022\"/>
    </mc:Choice>
  </mc:AlternateContent>
  <xr:revisionPtr revIDLastSave="0" documentId="13_ncr:1_{28842C77-6969-4F87-9B08-3CC4DB856328}" xr6:coauthVersionLast="36" xr6:coauthVersionMax="36" xr10:uidLastSave="{00000000-0000-0000-0000-000000000000}"/>
  <bookViews>
    <workbookView xWindow="0" yWindow="0" windowWidth="28800" windowHeight="10725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Лист1!$5:$6</definedName>
  </definedNames>
  <calcPr calcId="191029"/>
</workbook>
</file>

<file path=xl/calcChain.xml><?xml version="1.0" encoding="utf-8"?>
<calcChain xmlns="http://schemas.openxmlformats.org/spreadsheetml/2006/main">
  <c r="H54" i="1" l="1"/>
  <c r="H53" i="1"/>
  <c r="H49" i="1"/>
  <c r="H48" i="1"/>
  <c r="H46" i="1"/>
  <c r="H45" i="1"/>
  <c r="H44" i="1"/>
  <c r="H42" i="1"/>
  <c r="H41" i="1"/>
  <c r="H39" i="1"/>
  <c r="H38" i="1"/>
  <c r="H37" i="1"/>
  <c r="H36" i="1"/>
  <c r="H35" i="1"/>
  <c r="H32" i="1"/>
  <c r="H30" i="1"/>
  <c r="H29" i="1"/>
  <c r="H28" i="1"/>
  <c r="H27" i="1"/>
  <c r="G43" i="1"/>
  <c r="H43" i="1" s="1"/>
  <c r="H23" i="1"/>
  <c r="H22" i="1"/>
  <c r="H20" i="1"/>
  <c r="H18" i="1"/>
  <c r="H14" i="1" l="1"/>
  <c r="H12" i="1"/>
  <c r="H10" i="1"/>
  <c r="H9" i="1"/>
  <c r="H8" i="1"/>
  <c r="H7" i="1"/>
  <c r="G52" i="1"/>
  <c r="H52" i="1" s="1"/>
  <c r="G50" i="1"/>
  <c r="G47" i="1"/>
  <c r="H47" i="1" s="1"/>
  <c r="G40" i="1"/>
  <c r="H40" i="1" s="1"/>
  <c r="G34" i="1"/>
  <c r="H34" i="1" s="1"/>
  <c r="G31" i="1"/>
  <c r="H31" i="1" s="1"/>
  <c r="G26" i="1"/>
  <c r="H26" i="1" s="1"/>
  <c r="G19" i="1"/>
  <c r="H19" i="1" s="1"/>
  <c r="G17" i="1"/>
  <c r="H17" i="1" s="1"/>
  <c r="G15" i="1"/>
  <c r="H15" i="1" s="1"/>
  <c r="G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G55" i="1" l="1"/>
  <c r="H55" i="1" s="1"/>
</calcChain>
</file>

<file path=xl/sharedStrings.xml><?xml version="1.0" encoding="utf-8"?>
<sst xmlns="http://schemas.openxmlformats.org/spreadsheetml/2006/main" count="113" uniqueCount="112">
  <si>
    <t>Исполнение бюджетных ассигнований по разделам и подразделам  бюджетной классификации расходов бюджетов Российской Федерации  за  1 полугодие 2022 года</t>
  </si>
  <si>
    <t>Тыс.руб.</t>
  </si>
  <si>
    <t>№ п/п</t>
  </si>
  <si>
    <t>Наименование показателя бюджетной классификации</t>
  </si>
  <si>
    <t>Раздел, подраздел</t>
  </si>
  <si>
    <t>% исполнения</t>
  </si>
  <si>
    <t>1</t>
  </si>
  <si>
    <t>2</t>
  </si>
  <si>
    <t>3</t>
  </si>
  <si>
    <t>4</t>
  </si>
  <si>
    <t>5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</si>
  <si>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</si>
  <si>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</si>
  <si>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</si>
  <si>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</si>
  <si>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</si>
  <si>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</si>
  <si>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</si>
  <si>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</si>
  <si>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</si>
  <si>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</si>
  <si>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</si>
  <si>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</si>
  <si>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</si>
  <si>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</si>
  <si>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ОБЩЕГОСУДАРСТВЕННЫЕ ВОПРОСЫ</t>
  </si>
  <si>
    <t>0100</t>
  </si>
  <si>
    <t>Мобилизационная и вневойсковая подготовка</t>
  </si>
  <si>
    <t>0203</t>
  </si>
  <si>
    <t>НАЦИОНАЛЬНАЯ ОБОРОНА</t>
  </si>
  <si>
    <t>0200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</si>
  <si>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</si>
  <si>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</si>
  <si>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НАЦИОНАЛЬНАЯ БЕЗОПАСНОСТЬ И ПРАВООХРАНИТЕЛЬНАЯ ДЕЯТЕЛЬНОСТЬ</t>
  </si>
  <si>
    <t>0300</t>
  </si>
  <si>
    <t>Сельское хозяйство и рыболовство</t>
  </si>
  <si>
    <t>0405</t>
  </si>
  <si>
    <t>Водное хозяйство</t>
  </si>
  <si>
    <t>0406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</si>
  <si>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</si>
  <si>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</si>
  <si>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</si>
  <si>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</si>
  <si>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</si>
  <si>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</si>
  <si>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</si>
  <si>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</si>
  <si>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НАЦИОНАЛЬНАЯ ЭКОНОМИКА</t>
  </si>
  <si>
    <t>0400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</si>
  <si>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</si>
  <si>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</si>
  <si>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</si>
  <si>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</si>
  <si>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</si>
  <si>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</si>
  <si>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</si>
  <si>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</si>
  <si>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ЖИЛИЩНО-КОММУНАЛЬНОЕ ХОЗЯЙСТВО</t>
  </si>
  <si>
    <t>0500</t>
  </si>
  <si>
    <t>Охрана объектов растительного и животного мира и среды их обитания</t>
  </si>
  <si>
    <t>0603</t>
  </si>
  <si>
    <t>Другие вопросы в области охраны окружающей среды</t>
  </si>
  <si>
    <t>0605</t>
  </si>
  <si>
    <t>ОХРАНА ОКРУЖАЮЩЕЙ СРЕДЫ</t>
  </si>
  <si>
    <t>0600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</si>
  <si>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</si>
  <si>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</si>
  <si>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</si>
  <si>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</si>
  <si>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</si>
  <si>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</si>
  <si>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Молодежная политика</t>
  </si>
  <si>
    <t>0707</t>
  </si>
  <si>
    <t>Другие вопросы в области образования</t>
  </si>
  <si>
    <t>0709</t>
  </si>
  <si>
    <t>ОБРАЗОВАНИЕ</t>
  </si>
  <si>
    <t>0700</t>
  </si>
  <si>
    <t>Культура</t>
  </si>
  <si>
    <t>0801</t>
  </si>
  <si>
    <t>Другие вопросы в области культуры, кинематографии</t>
  </si>
  <si>
    <t>0804</t>
  </si>
  <si>
    <t>КУЛЬТУРА, КИНЕМАТОГРАФИЯ</t>
  </si>
  <si>
    <t>0800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</si>
  <si>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</si>
  <si>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</si>
  <si>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</si>
  <si>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</si>
  <si>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</si>
  <si>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</si>
  <si>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СОЦИАЛЬНАЯ ПОЛИТИКА</t>
  </si>
  <si>
    <t>1000</t>
  </si>
  <si>
    <t>Физическая культура</t>
  </si>
  <si>
    <t>1101</t>
  </si>
  <si>
    <t>Массовый спорт</t>
  </si>
  <si>
    <t>1102</t>
  </si>
  <si>
    <t>ФИЗИЧЕСКАЯ КУЛЬТУРА И СПОРТ</t>
  </si>
  <si>
    <t>1100</t>
  </si>
  <si>
    <t>Обслуживание государственного (муниципального) внутреннего долга</t>
  </si>
  <si>
    <t>1301</t>
  </si>
  <si>
    <t>ОБСЛУЖИВАНИЕ ГОСУДАРСТВЕННОГО (МУНИЦИПАЛЬНОГО) ДОЛГА</t>
  </si>
  <si>
    <t>1300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</si>
  <si>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</si>
  <si>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</si>
  <si>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Прочие межбюджетные трансферты общего характера</t>
  </si>
  <si>
    <t>1403</t>
  </si>
  <si>
    <t>МЕЖБЮДЖЕТНЫЕ ТРАНСФЕРТЫ ОБЩЕГО ХАРАКТЕРА БЮДЖЕТАМ БЮДЖЕТНОЙ СИСТЕМЫ РОССИЙСКОЙ ФЕДЕРАЦИИ</t>
  </si>
  <si>
    <t>1400</t>
  </si>
  <si>
    <t>Итого</t>
  </si>
  <si>
    <t>Исполнено за 1 полугодие 2022 года</t>
  </si>
  <si>
    <t>Исполнено за 1 полугодие 2021 года</t>
  </si>
  <si>
    <t>Отношение 2022 года к 2021 году, %</t>
  </si>
  <si>
    <t>Утверждено на 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</si>
</sst>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3" fillId="0" borderId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5" fillId="0" borderId="0"/>
    <xf numFmtId="0" fontId="6" fillId="0" borderId="0"/>
  </cellStyleXfs>
  <cellXfs count="21">
    <xf numFmtId="0" fontId="0" fillId="0" borderId="0" xfId="0"/>
    <xf numFmtId="0" fontId="7" fillId="0" borderId="0" xfId="20" applyFont="1" applyAlignment="1">
      <alignment horizontal="center"/>
    </xf>
    <xf numFmtId="0" fontId="8" fillId="0" borderId="0" xfId="20" applyFont="1" applyFill="1" applyAlignment="1">
      <alignment horizontal="center" wrapText="1"/>
    </xf>
    <xf numFmtId="2" fontId="7" fillId="0" borderId="1" xfId="20" applyNumberFormat="1" applyFont="1" applyBorder="1" applyAlignment="1" applyProtection="1">
      <alignment horizontal="center"/>
    </xf>
    <xf numFmtId="2" fontId="7" fillId="0" borderId="1" xfId="20" applyNumberFormat="1" applyFont="1" applyBorder="1" applyAlignment="1" applyProtection="1">
      <alignment horizontal="center" wrapText="1"/>
    </xf>
    <xf numFmtId="164" fontId="8" fillId="0" borderId="1" xfId="1" applyNumberFormat="1" applyFont="1" applyBorder="1" applyAlignment="1" applyProtection="1">
      <alignment horizontal="right" wrapText="1"/>
    </xf>
    <xf numFmtId="164" fontId="8" fillId="0" borderId="1" xfId="1" applyNumberFormat="1" applyFont="1" applyBorder="1" applyAlignment="1"/>
    <xf numFmtId="164" fontId="7" fillId="0" borderId="1" xfId="1" applyNumberFormat="1" applyFont="1" applyBorder="1" applyAlignment="1" applyProtection="1">
      <alignment horizontal="right" wrapText="1"/>
    </xf>
    <xf numFmtId="164" fontId="7" fillId="0" borderId="1" xfId="1" applyNumberFormat="1" applyFont="1" applyBorder="1" applyAlignment="1"/>
    <xf numFmtId="164" fontId="8" fillId="0" borderId="1" xfId="1" applyNumberFormat="1" applyFont="1" applyBorder="1" applyAlignment="1" applyProtection="1">
      <alignment horizontal="right"/>
    </xf>
    <xf numFmtId="2" fontId="7" fillId="0" borderId="1" xfId="1" applyNumberFormat="1" applyFont="1" applyBorder="1" applyAlignment="1" applyProtection="1">
      <alignment horizontal="center" wrapText="1"/>
    </xf>
    <xf numFmtId="2" fontId="7" fillId="0" borderId="1" xfId="1" applyNumberFormat="1" applyFont="1" applyBorder="1" applyAlignment="1" applyProtection="1">
      <alignment horizontal="left" wrapText="1"/>
    </xf>
    <xf numFmtId="2" fontId="8" fillId="0" borderId="1" xfId="1" applyNumberFormat="1" applyFont="1" applyBorder="1" applyAlignment="1" applyProtection="1">
      <alignment horizontal="center" wrapText="1"/>
    </xf>
    <xf numFmtId="2" fontId="8" fillId="0" borderId="1" xfId="1" applyNumberFormat="1" applyFont="1" applyBorder="1" applyAlignment="1" applyProtection="1">
      <alignment horizontal="left" wrapText="1"/>
    </xf>
    <xf numFmtId="2" fontId="8" fillId="0" borderId="1" xfId="1" applyNumberFormat="1" applyFont="1" applyBorder="1" applyAlignment="1" applyProtection="1">
      <alignment horizontal="center"/>
    </xf>
    <xf numFmtId="2" fontId="7" fillId="0" borderId="1" xfId="20" applyNumberFormat="1" applyFont="1" applyFill="1" applyBorder="1" applyAlignment="1">
      <alignment horizontal="center" vertical="center" wrapText="1"/>
    </xf>
    <xf numFmtId="1" fontId="7" fillId="0" borderId="1" xfId="20" applyNumberFormat="1" applyFont="1" applyBorder="1" applyAlignment="1" applyProtection="1">
      <alignment horizontal="center"/>
    </xf>
    <xf numFmtId="1" fontId="7" fillId="0" borderId="1" xfId="1" applyNumberFormat="1" applyFont="1" applyBorder="1" applyAlignment="1" applyProtection="1">
      <alignment horizontal="center" wrapText="1"/>
    </xf>
    <xf numFmtId="1" fontId="8" fillId="0" borderId="1" xfId="1" applyNumberFormat="1" applyFont="1" applyBorder="1" applyAlignment="1" applyProtection="1">
      <alignment horizontal="center" wrapText="1"/>
    </xf>
    <xf numFmtId="165" fontId="8" fillId="0" borderId="1" xfId="20" applyNumberFormat="1" applyFont="1" applyBorder="1" applyAlignment="1" applyProtection="1">
      <alignment horizontal="right"/>
    </xf>
    <xf numFmtId="0" fontId="4" fillId="0" borderId="0" xfId="20" applyFont="1" applyFill="1" applyAlignment="1">
      <alignment horizontal="center" wrapText="1"/>
    </xf>
  </cellXfs>
  <cellStyles count="22">
    <cellStyle name="20% — акцент1" xfId="2" xr:uid="{00000000-0005-0000-0000-000000000000}"/>
    <cellStyle name="20% — акцент2" xfId="3" xr:uid="{00000000-0005-0000-0000-000001000000}"/>
    <cellStyle name="20% — акцент3" xfId="4" xr:uid="{00000000-0005-0000-0000-000002000000}"/>
    <cellStyle name="20% — акцент4" xfId="5" xr:uid="{00000000-0005-0000-0000-000003000000}"/>
    <cellStyle name="20% — акцент5" xfId="6" xr:uid="{00000000-0005-0000-0000-000004000000}"/>
    <cellStyle name="20% — акцент6" xfId="7" xr:uid="{00000000-0005-0000-0000-000005000000}"/>
    <cellStyle name="40% — акцент1" xfId="8" xr:uid="{00000000-0005-0000-0000-000006000000}"/>
    <cellStyle name="40% — акцент2" xfId="9" xr:uid="{00000000-0005-0000-0000-000007000000}"/>
    <cellStyle name="40% — акцент3" xfId="10" xr:uid="{00000000-0005-0000-0000-000008000000}"/>
    <cellStyle name="40% — акцент4" xfId="11" xr:uid="{00000000-0005-0000-0000-000009000000}"/>
    <cellStyle name="40% — акцент5" xfId="12" xr:uid="{00000000-0005-0000-0000-00000A000000}"/>
    <cellStyle name="40% — акцент6" xfId="13" xr:uid="{00000000-0005-0000-0000-00000B000000}"/>
    <cellStyle name="60% — акцент1" xfId="14" xr:uid="{00000000-0005-0000-0000-00000C000000}"/>
    <cellStyle name="60% — акцент2" xfId="15" xr:uid="{00000000-0005-0000-0000-00000D000000}"/>
    <cellStyle name="60% — акцент3" xfId="16" xr:uid="{00000000-0005-0000-0000-00000E000000}"/>
    <cellStyle name="60% — акцент4" xfId="17" xr:uid="{00000000-0005-0000-0000-00000F000000}"/>
    <cellStyle name="60% — акцент5" xfId="18" xr:uid="{00000000-0005-0000-0000-000010000000}"/>
    <cellStyle name="60% — акцент6" xfId="19" xr:uid="{00000000-0005-0000-0000-000011000000}"/>
    <cellStyle name="Обычный" xfId="0" builtinId="0"/>
    <cellStyle name="Обычный 2" xfId="21" xr:uid="{00000000-0005-0000-0000-000013000000}"/>
    <cellStyle name="Обычный 3" xfId="1" xr:uid="{00000000-0005-0000-0000-000014000000}"/>
    <cellStyle name="Обычный_Бюджет" xfId="20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5"/>
  <sheetViews>
    <sheetView tabSelected="1" workbookViewId="0">
      <selection activeCell="D5" sqref="D5"/>
    </sheetView>
  </sheetViews>
  <sheetFormatPr defaultRowHeight="15" x14ac:dyDescent="0.25"/>
  <cols>
    <col min="1" max="1" width="3.7109375" customWidth="1"/>
    <col min="2" max="2" width="35.7109375" customWidth="1"/>
    <col min="3" max="3" width="7" customWidth="1"/>
    <col min="4" max="4" width="12.42578125" customWidth="1"/>
    <col min="5" max="5" width="11.42578125" customWidth="1"/>
    <col min="7" max="7" width="10.42578125" customWidth="1"/>
    <col min="8" max="8" width="9.42578125" customWidth="1"/>
  </cols>
  <sheetData>
    <row r="1" spans="1:8" x14ac:dyDescent="0.25">
      <c r="A1" s="1"/>
      <c r="B1" s="1"/>
      <c r="C1" s="1"/>
      <c r="D1" s="1"/>
      <c r="E1" s="1"/>
      <c r="F1" s="1"/>
    </row>
    <row r="2" spans="1:8" ht="35.25" customHeight="1" x14ac:dyDescent="0.25">
      <c r="A2" s="20" t="s">
        <v>0</v>
      </c>
      <c r="B2" s="20"/>
      <c r="C2" s="20"/>
      <c r="D2" s="20"/>
      <c r="E2" s="20"/>
      <c r="F2" s="20"/>
      <c r="G2" s="20"/>
      <c r="H2" s="20"/>
    </row>
    <row r="3" spans="1:8" x14ac:dyDescent="0.25">
      <c r="A3" s="2"/>
      <c r="B3" s="2"/>
      <c r="C3" s="2"/>
      <c r="D3" s="2"/>
      <c r="E3" s="2"/>
      <c r="F3" s="2"/>
    </row>
    <row r="4" spans="1:8" x14ac:dyDescent="0.25">
      <c r="A4" s="1"/>
      <c r="B4" s="1"/>
      <c r="C4" s="1"/>
      <c r="D4" s="1"/>
      <c r="E4" s="1"/>
      <c r="F4" s="1"/>
      <c r="H4" s="1" t="s">
        <v>1</v>
      </c>
    </row>
    <row r="5" spans="1:8" ht="48" x14ac:dyDescent="0.25">
      <c r="A5" s="15" t="s">
        <v>2</v>
      </c>
      <c r="B5" s="15" t="s">
        <v>3</v>
      </c>
      <c r="C5" s="15" t="s">
        <v>4</v>
      </c>
      <c r="D5" s="15" t="s">
        <v>111</v>
      </c>
      <c r="E5" s="15" t="s">
        <v>108</v>
      </c>
      <c r="F5" s="15" t="s">
        <v>5</v>
      </c>
      <c r="G5" s="15" t="s">
        <v>109</v>
      </c>
      <c r="H5" s="15" t="s">
        <v>110</v>
      </c>
    </row>
    <row r="6" spans="1:8" x14ac:dyDescent="0.25">
      <c r="A6" s="3"/>
      <c r="B6" s="3" t="s">
        <v>6</v>
      </c>
      <c r="C6" s="4" t="s">
        <v>7</v>
      </c>
      <c r="D6" s="3" t="s">
        <v>8</v>
      </c>
      <c r="E6" s="3" t="s">
        <v>9</v>
      </c>
      <c r="F6" s="3" t="s">
        <v>10</v>
      </c>
      <c r="G6" s="16">
        <v>6</v>
      </c>
      <c r="H6" s="16">
        <v>7</v>
      </c>
    </row>
    <row r="7" spans="1:8" x14ac:dyDescent="0.25">
      <c r="A7" s="12" t="s">
        <v>6</v>
      </c>
      <c r="B7" s="13" t="s">
        <v>25</v>
      </c>
      <c r="C7" s="12" t="s">
        <v>26</v>
      </c>
      <c r="D7" s="5">
        <v>103953.1</v>
      </c>
      <c r="E7" s="5">
        <v>40851.199999999997</v>
      </c>
      <c r="F7" s="6">
        <v>39.2977217610634</v>
      </c>
      <c r="G7" s="5">
        <f>G8+G9+G10+G11+G12+G13+G14</f>
        <v>33566.400000000001</v>
      </c>
      <c r="H7" s="19">
        <f>E7/G7*100</f>
        <v>121.70265503598836</v>
      </c>
    </row>
    <row r="8" spans="1:8" ht="36.75" x14ac:dyDescent="0.25">
      <c r="A8" s="17">
        <f>A7+1</f>
        <v>2</v>
      </c>
      <c r="B8" s="11" t="s">
        <v>11</v>
      </c>
      <c r="C8" s="10" t="s">
        <v>12</v>
      </c>
      <c r="D8" s="7">
        <v>1979</v>
      </c>
      <c r="E8" s="7">
        <v>428.5</v>
      </c>
      <c r="F8" s="8">
        <v>21.652349671551288</v>
      </c>
      <c r="G8" s="7">
        <v>968.1</v>
      </c>
      <c r="H8" s="7">
        <f>E8/G8*100</f>
        <v>44.261956409461831</v>
      </c>
    </row>
    <row r="9" spans="1:8" ht="48.75" x14ac:dyDescent="0.25">
      <c r="A9" s="17">
        <f t="shared" ref="A9:A55" si="0">A8+1</f>
        <v>3</v>
      </c>
      <c r="B9" s="11" t="s">
        <v>13</v>
      </c>
      <c r="C9" s="10" t="s">
        <v>14</v>
      </c>
      <c r="D9" s="7">
        <v>2021.3</v>
      </c>
      <c r="E9" s="7">
        <v>850.4</v>
      </c>
      <c r="F9" s="8">
        <v>42.071933903923217</v>
      </c>
      <c r="G9" s="7">
        <v>840.9</v>
      </c>
      <c r="H9" s="7">
        <f t="shared" ref="H9:H14" si="1">E9/G9*100</f>
        <v>101.12974194315613</v>
      </c>
    </row>
    <row r="10" spans="1:8" ht="60.75" x14ac:dyDescent="0.25">
      <c r="A10" s="17">
        <f t="shared" si="0"/>
        <v>4</v>
      </c>
      <c r="B10" s="11" t="s">
        <v>15</v>
      </c>
      <c r="C10" s="10" t="s">
        <v>16</v>
      </c>
      <c r="D10" s="7">
        <v>55357.7</v>
      </c>
      <c r="E10" s="7">
        <v>21738.6</v>
      </c>
      <c r="F10" s="8">
        <v>39.269333805414604</v>
      </c>
      <c r="G10" s="7">
        <v>22695</v>
      </c>
      <c r="H10" s="7">
        <f t="shared" si="1"/>
        <v>95.785855915399864</v>
      </c>
    </row>
    <row r="11" spans="1:8" x14ac:dyDescent="0.25">
      <c r="A11" s="17">
        <f t="shared" si="0"/>
        <v>5</v>
      </c>
      <c r="B11" s="11" t="s">
        <v>17</v>
      </c>
      <c r="C11" s="10" t="s">
        <v>18</v>
      </c>
      <c r="D11" s="7">
        <v>107.1</v>
      </c>
      <c r="E11" s="7">
        <v>107.1</v>
      </c>
      <c r="F11" s="8">
        <v>100</v>
      </c>
      <c r="G11" s="7"/>
      <c r="H11" s="7"/>
    </row>
    <row r="12" spans="1:8" ht="48.75" x14ac:dyDescent="0.25">
      <c r="A12" s="17">
        <f t="shared" si="0"/>
        <v>6</v>
      </c>
      <c r="B12" s="11" t="s">
        <v>19</v>
      </c>
      <c r="C12" s="10" t="s">
        <v>20</v>
      </c>
      <c r="D12" s="7">
        <v>17348.900000000001</v>
      </c>
      <c r="E12" s="7">
        <v>6527.9</v>
      </c>
      <c r="F12" s="8">
        <v>37.627169445901465</v>
      </c>
      <c r="G12" s="7">
        <v>5874.3</v>
      </c>
      <c r="H12" s="7">
        <f t="shared" si="1"/>
        <v>111.12643208552508</v>
      </c>
    </row>
    <row r="13" spans="1:8" x14ac:dyDescent="0.25">
      <c r="A13" s="17">
        <f t="shared" si="0"/>
        <v>7</v>
      </c>
      <c r="B13" s="11" t="s">
        <v>21</v>
      </c>
      <c r="C13" s="10" t="s">
        <v>22</v>
      </c>
      <c r="D13" s="7">
        <v>200</v>
      </c>
      <c r="E13" s="7">
        <v>0</v>
      </c>
      <c r="F13" s="8">
        <v>0</v>
      </c>
      <c r="G13" s="7"/>
      <c r="H13" s="7"/>
    </row>
    <row r="14" spans="1:8" x14ac:dyDescent="0.25">
      <c r="A14" s="17">
        <f t="shared" si="0"/>
        <v>8</v>
      </c>
      <c r="B14" s="11" t="s">
        <v>23</v>
      </c>
      <c r="C14" s="10" t="s">
        <v>24</v>
      </c>
      <c r="D14" s="7">
        <v>26939.1</v>
      </c>
      <c r="E14" s="7">
        <v>11198.7</v>
      </c>
      <c r="F14" s="8">
        <v>41.570431083443772</v>
      </c>
      <c r="G14" s="7">
        <v>3188.1</v>
      </c>
      <c r="H14" s="7">
        <f t="shared" si="1"/>
        <v>351.26564411404917</v>
      </c>
    </row>
    <row r="15" spans="1:8" x14ac:dyDescent="0.25">
      <c r="A15" s="18">
        <f t="shared" si="0"/>
        <v>9</v>
      </c>
      <c r="B15" s="13" t="s">
        <v>29</v>
      </c>
      <c r="C15" s="12" t="s">
        <v>30</v>
      </c>
      <c r="D15" s="5">
        <v>3036.3</v>
      </c>
      <c r="E15" s="5">
        <v>1553.5</v>
      </c>
      <c r="F15" s="6">
        <v>51.1642459572506</v>
      </c>
      <c r="G15" s="5">
        <f>G16</f>
        <v>1343.9</v>
      </c>
      <c r="H15" s="19">
        <f>E15/G15*100</f>
        <v>115.59639854155814</v>
      </c>
    </row>
    <row r="16" spans="1:8" x14ac:dyDescent="0.25">
      <c r="A16" s="17">
        <f t="shared" si="0"/>
        <v>10</v>
      </c>
      <c r="B16" s="11" t="s">
        <v>27</v>
      </c>
      <c r="C16" s="10" t="s">
        <v>28</v>
      </c>
      <c r="D16" s="7">
        <v>3036.3</v>
      </c>
      <c r="E16" s="7">
        <v>1553.5</v>
      </c>
      <c r="F16" s="8">
        <v>51.1642459572506</v>
      </c>
      <c r="G16" s="8">
        <v>1343.9</v>
      </c>
      <c r="H16" s="8"/>
    </row>
    <row r="17" spans="1:8" ht="36.75" x14ac:dyDescent="0.25">
      <c r="A17" s="18">
        <f t="shared" si="0"/>
        <v>11</v>
      </c>
      <c r="B17" s="13" t="s">
        <v>33</v>
      </c>
      <c r="C17" s="12" t="s">
        <v>34</v>
      </c>
      <c r="D17" s="5">
        <v>1833.4</v>
      </c>
      <c r="E17" s="5">
        <v>1833.4</v>
      </c>
      <c r="F17" s="6">
        <v>100</v>
      </c>
      <c r="G17" s="5">
        <f>G18</f>
        <v>1833.4</v>
      </c>
      <c r="H17" s="5">
        <f t="shared" ref="H17:H55" si="2">E17/G17*100</f>
        <v>100</v>
      </c>
    </row>
    <row r="18" spans="1:8" ht="42.75" customHeight="1" x14ac:dyDescent="0.25">
      <c r="A18" s="17">
        <f t="shared" si="0"/>
        <v>12</v>
      </c>
      <c r="B18" s="11" t="s">
        <v>31</v>
      </c>
      <c r="C18" s="10" t="s">
        <v>32</v>
      </c>
      <c r="D18" s="7">
        <v>1833.4</v>
      </c>
      <c r="E18" s="7">
        <v>1833.4</v>
      </c>
      <c r="F18" s="8">
        <v>100</v>
      </c>
      <c r="G18" s="7">
        <v>1833.4</v>
      </c>
      <c r="H18" s="7">
        <f t="shared" si="2"/>
        <v>100</v>
      </c>
    </row>
    <row r="19" spans="1:8" x14ac:dyDescent="0.25">
      <c r="A19" s="18">
        <f t="shared" si="0"/>
        <v>13</v>
      </c>
      <c r="B19" s="13" t="s">
        <v>47</v>
      </c>
      <c r="C19" s="12" t="s">
        <v>48</v>
      </c>
      <c r="D19" s="5">
        <v>33778</v>
      </c>
      <c r="E19" s="5">
        <v>7783.1</v>
      </c>
      <c r="F19" s="6">
        <v>23.041920776836996</v>
      </c>
      <c r="G19" s="5">
        <f>G20+G21+G22+G23+G24+G25</f>
        <v>10309.099999999999</v>
      </c>
      <c r="H19" s="5">
        <f t="shared" si="2"/>
        <v>75.49737610460663</v>
      </c>
    </row>
    <row r="20" spans="1:8" x14ac:dyDescent="0.25">
      <c r="A20" s="17">
        <f t="shared" si="0"/>
        <v>14</v>
      </c>
      <c r="B20" s="11" t="s">
        <v>35</v>
      </c>
      <c r="C20" s="10" t="s">
        <v>36</v>
      </c>
      <c r="D20" s="7">
        <v>5913.9</v>
      </c>
      <c r="E20" s="7">
        <v>2118.8000000000002</v>
      </c>
      <c r="F20" s="8">
        <v>35.827457346252054</v>
      </c>
      <c r="G20" s="7">
        <v>2452.3000000000002</v>
      </c>
      <c r="H20" s="7">
        <f t="shared" si="2"/>
        <v>86.400521958977279</v>
      </c>
    </row>
    <row r="21" spans="1:8" x14ac:dyDescent="0.25">
      <c r="A21" s="17">
        <f t="shared" si="0"/>
        <v>15</v>
      </c>
      <c r="B21" s="11" t="s">
        <v>37</v>
      </c>
      <c r="C21" s="10" t="s">
        <v>38</v>
      </c>
      <c r="D21" s="7">
        <v>639.6</v>
      </c>
      <c r="E21" s="7">
        <v>0</v>
      </c>
      <c r="F21" s="8">
        <v>0</v>
      </c>
      <c r="G21" s="7"/>
      <c r="H21" s="7"/>
    </row>
    <row r="22" spans="1:8" x14ac:dyDescent="0.25">
      <c r="A22" s="17">
        <f t="shared" si="0"/>
        <v>16</v>
      </c>
      <c r="B22" s="11" t="s">
        <v>39</v>
      </c>
      <c r="C22" s="10" t="s">
        <v>40</v>
      </c>
      <c r="D22" s="7">
        <v>14799</v>
      </c>
      <c r="E22" s="7">
        <v>5661.8</v>
      </c>
      <c r="F22" s="8">
        <v>38.257990404757081</v>
      </c>
      <c r="G22" s="7">
        <v>5817.5</v>
      </c>
      <c r="H22" s="7">
        <f t="shared" si="2"/>
        <v>97.323592608508818</v>
      </c>
    </row>
    <row r="23" spans="1:8" x14ac:dyDescent="0.25">
      <c r="A23" s="17">
        <f t="shared" si="0"/>
        <v>17</v>
      </c>
      <c r="B23" s="11" t="s">
        <v>41</v>
      </c>
      <c r="C23" s="10" t="s">
        <v>42</v>
      </c>
      <c r="D23" s="7">
        <v>3970.8</v>
      </c>
      <c r="E23" s="7">
        <v>0</v>
      </c>
      <c r="F23" s="8">
        <v>0</v>
      </c>
      <c r="G23" s="7">
        <v>2039.3</v>
      </c>
      <c r="H23" s="7">
        <f t="shared" si="2"/>
        <v>0</v>
      </c>
    </row>
    <row r="24" spans="1:8" x14ac:dyDescent="0.25">
      <c r="A24" s="17">
        <f t="shared" si="0"/>
        <v>18</v>
      </c>
      <c r="B24" s="11" t="s">
        <v>43</v>
      </c>
      <c r="C24" s="10" t="s">
        <v>44</v>
      </c>
      <c r="D24" s="7">
        <v>3000</v>
      </c>
      <c r="E24" s="7">
        <v>0</v>
      </c>
      <c r="F24" s="8">
        <v>0</v>
      </c>
      <c r="G24" s="7"/>
      <c r="H24" s="7"/>
    </row>
    <row r="25" spans="1:8" ht="24.75" x14ac:dyDescent="0.25">
      <c r="A25" s="17">
        <f t="shared" si="0"/>
        <v>19</v>
      </c>
      <c r="B25" s="11" t="s">
        <v>45</v>
      </c>
      <c r="C25" s="10" t="s">
        <v>46</v>
      </c>
      <c r="D25" s="7">
        <v>5454.6</v>
      </c>
      <c r="E25" s="7">
        <v>2.5</v>
      </c>
      <c r="F25" s="8">
        <v>4.583287500458328E-2</v>
      </c>
      <c r="G25" s="7"/>
      <c r="H25" s="7"/>
    </row>
    <row r="26" spans="1:8" ht="24.75" x14ac:dyDescent="0.25">
      <c r="A26" s="18">
        <f t="shared" si="0"/>
        <v>20</v>
      </c>
      <c r="B26" s="13" t="s">
        <v>57</v>
      </c>
      <c r="C26" s="12" t="s">
        <v>58</v>
      </c>
      <c r="D26" s="5">
        <v>144918.79999999999</v>
      </c>
      <c r="E26" s="5">
        <v>43062.3</v>
      </c>
      <c r="F26" s="6">
        <v>29.71477820683031</v>
      </c>
      <c r="G26" s="5">
        <f>G27+G28+G29+G30</f>
        <v>9853.4</v>
      </c>
      <c r="H26" s="5">
        <f t="shared" si="2"/>
        <v>437.02985771408862</v>
      </c>
    </row>
    <row r="27" spans="1:8" x14ac:dyDescent="0.25">
      <c r="A27" s="17">
        <f t="shared" si="0"/>
        <v>21</v>
      </c>
      <c r="B27" s="11" t="s">
        <v>49</v>
      </c>
      <c r="C27" s="10" t="s">
        <v>50</v>
      </c>
      <c r="D27" s="7">
        <v>680</v>
      </c>
      <c r="E27" s="7">
        <v>135.80000000000001</v>
      </c>
      <c r="F27" s="8">
        <v>19.97058823529412</v>
      </c>
      <c r="G27" s="7">
        <v>166</v>
      </c>
      <c r="H27" s="7">
        <f t="shared" si="2"/>
        <v>81.807228915662648</v>
      </c>
    </row>
    <row r="28" spans="1:8" x14ac:dyDescent="0.25">
      <c r="A28" s="17">
        <f t="shared" si="0"/>
        <v>22</v>
      </c>
      <c r="B28" s="11" t="s">
        <v>51</v>
      </c>
      <c r="C28" s="10" t="s">
        <v>52</v>
      </c>
      <c r="D28" s="7">
        <v>139516.4</v>
      </c>
      <c r="E28" s="7">
        <v>41014.699999999997</v>
      </c>
      <c r="F28" s="8">
        <v>29.397762556946709</v>
      </c>
      <c r="G28" s="7">
        <v>7494.4</v>
      </c>
      <c r="H28" s="7">
        <f t="shared" si="2"/>
        <v>547.27129590093932</v>
      </c>
    </row>
    <row r="29" spans="1:8" x14ac:dyDescent="0.25">
      <c r="A29" s="17">
        <f t="shared" si="0"/>
        <v>23</v>
      </c>
      <c r="B29" s="11" t="s">
        <v>53</v>
      </c>
      <c r="C29" s="10" t="s">
        <v>54</v>
      </c>
      <c r="D29" s="7">
        <v>1034.7</v>
      </c>
      <c r="E29" s="7">
        <v>0</v>
      </c>
      <c r="F29" s="8">
        <v>0</v>
      </c>
      <c r="G29" s="7">
        <v>782.2</v>
      </c>
      <c r="H29" s="7">
        <f t="shared" si="2"/>
        <v>0</v>
      </c>
    </row>
    <row r="30" spans="1:8" ht="24.75" x14ac:dyDescent="0.25">
      <c r="A30" s="17">
        <f t="shared" si="0"/>
        <v>24</v>
      </c>
      <c r="B30" s="11" t="s">
        <v>55</v>
      </c>
      <c r="C30" s="10" t="s">
        <v>56</v>
      </c>
      <c r="D30" s="7">
        <v>3687.7</v>
      </c>
      <c r="E30" s="7">
        <v>1911.8</v>
      </c>
      <c r="F30" s="8">
        <v>51.842611926132818</v>
      </c>
      <c r="G30" s="7">
        <v>1410.8</v>
      </c>
      <c r="H30" s="7">
        <f t="shared" si="2"/>
        <v>135.51176637368869</v>
      </c>
    </row>
    <row r="31" spans="1:8" x14ac:dyDescent="0.25">
      <c r="A31" s="18">
        <f t="shared" si="0"/>
        <v>25</v>
      </c>
      <c r="B31" s="13" t="s">
        <v>63</v>
      </c>
      <c r="C31" s="12" t="s">
        <v>64</v>
      </c>
      <c r="D31" s="5">
        <v>1106.9000000000001</v>
      </c>
      <c r="E31" s="5">
        <v>380.9</v>
      </c>
      <c r="F31" s="6">
        <v>34.411419279067665</v>
      </c>
      <c r="G31" s="5">
        <f>G32+G33</f>
        <v>29.3</v>
      </c>
      <c r="H31" s="5">
        <f t="shared" si="2"/>
        <v>1299.9999999999998</v>
      </c>
    </row>
    <row r="32" spans="1:8" ht="24.75" x14ac:dyDescent="0.25">
      <c r="A32" s="17">
        <f t="shared" si="0"/>
        <v>26</v>
      </c>
      <c r="B32" s="11" t="s">
        <v>59</v>
      </c>
      <c r="C32" s="10" t="s">
        <v>60</v>
      </c>
      <c r="D32" s="7">
        <v>906.9</v>
      </c>
      <c r="E32" s="7">
        <v>380.9</v>
      </c>
      <c r="F32" s="8">
        <v>42.000220531480871</v>
      </c>
      <c r="G32" s="7">
        <v>29.3</v>
      </c>
      <c r="H32" s="7">
        <f t="shared" si="2"/>
        <v>1299.9999999999998</v>
      </c>
    </row>
    <row r="33" spans="1:8" ht="24.75" x14ac:dyDescent="0.25">
      <c r="A33" s="17">
        <f t="shared" si="0"/>
        <v>27</v>
      </c>
      <c r="B33" s="11" t="s">
        <v>61</v>
      </c>
      <c r="C33" s="10" t="s">
        <v>62</v>
      </c>
      <c r="D33" s="7">
        <v>200</v>
      </c>
      <c r="E33" s="7">
        <v>0</v>
      </c>
      <c r="F33" s="8">
        <v>0</v>
      </c>
      <c r="G33" s="7"/>
      <c r="H33" s="7"/>
    </row>
    <row r="34" spans="1:8" x14ac:dyDescent="0.25">
      <c r="A34" s="18">
        <f t="shared" si="0"/>
        <v>28</v>
      </c>
      <c r="B34" s="13" t="s">
        <v>75</v>
      </c>
      <c r="C34" s="12" t="s">
        <v>76</v>
      </c>
      <c r="D34" s="5">
        <v>737451.5</v>
      </c>
      <c r="E34" s="5">
        <v>338132</v>
      </c>
      <c r="F34" s="6">
        <v>45.851422093520725</v>
      </c>
      <c r="G34" s="5">
        <f>G35+G36+G37+G38+G39</f>
        <v>336423.50000000006</v>
      </c>
      <c r="H34" s="5">
        <f t="shared" si="2"/>
        <v>100.50784205027293</v>
      </c>
    </row>
    <row r="35" spans="1:8" x14ac:dyDescent="0.25">
      <c r="A35" s="17">
        <f t="shared" si="0"/>
        <v>29</v>
      </c>
      <c r="B35" s="11" t="s">
        <v>65</v>
      </c>
      <c r="C35" s="10" t="s">
        <v>66</v>
      </c>
      <c r="D35" s="7">
        <v>189030.1</v>
      </c>
      <c r="E35" s="7">
        <v>83473</v>
      </c>
      <c r="F35" s="8">
        <v>44.158575803536046</v>
      </c>
      <c r="G35" s="7">
        <v>84305.1</v>
      </c>
      <c r="H35" s="7">
        <f t="shared" si="2"/>
        <v>99.012989724227822</v>
      </c>
    </row>
    <row r="36" spans="1:8" x14ac:dyDescent="0.25">
      <c r="A36" s="17">
        <f t="shared" si="0"/>
        <v>30</v>
      </c>
      <c r="B36" s="11" t="s">
        <v>67</v>
      </c>
      <c r="C36" s="10" t="s">
        <v>68</v>
      </c>
      <c r="D36" s="7">
        <v>481895.9</v>
      </c>
      <c r="E36" s="7">
        <v>221809.3</v>
      </c>
      <c r="F36" s="8">
        <v>46.028467974099797</v>
      </c>
      <c r="G36" s="7">
        <v>217064.3</v>
      </c>
      <c r="H36" s="7">
        <f t="shared" si="2"/>
        <v>102.18598820718101</v>
      </c>
    </row>
    <row r="37" spans="1:8" x14ac:dyDescent="0.25">
      <c r="A37" s="17">
        <f t="shared" si="0"/>
        <v>31</v>
      </c>
      <c r="B37" s="11" t="s">
        <v>69</v>
      </c>
      <c r="C37" s="10" t="s">
        <v>70</v>
      </c>
      <c r="D37" s="7">
        <v>40382.9</v>
      </c>
      <c r="E37" s="7">
        <v>20053.7</v>
      </c>
      <c r="F37" s="8">
        <v>49.658890272863019</v>
      </c>
      <c r="G37" s="7">
        <v>19141.900000000001</v>
      </c>
      <c r="H37" s="7">
        <f t="shared" si="2"/>
        <v>104.76337249698307</v>
      </c>
    </row>
    <row r="38" spans="1:8" x14ac:dyDescent="0.25">
      <c r="A38" s="17">
        <f t="shared" si="0"/>
        <v>32</v>
      </c>
      <c r="B38" s="11" t="s">
        <v>71</v>
      </c>
      <c r="C38" s="10" t="s">
        <v>72</v>
      </c>
      <c r="D38" s="7">
        <v>11404.1</v>
      </c>
      <c r="E38" s="7">
        <v>5750</v>
      </c>
      <c r="F38" s="8">
        <v>50.420462816004772</v>
      </c>
      <c r="G38" s="7">
        <v>4417.3999999999996</v>
      </c>
      <c r="H38" s="7">
        <f t="shared" si="2"/>
        <v>130.16706660026261</v>
      </c>
    </row>
    <row r="39" spans="1:8" x14ac:dyDescent="0.25">
      <c r="A39" s="17">
        <f t="shared" si="0"/>
        <v>33</v>
      </c>
      <c r="B39" s="11" t="s">
        <v>73</v>
      </c>
      <c r="C39" s="10" t="s">
        <v>74</v>
      </c>
      <c r="D39" s="7">
        <v>14738.6</v>
      </c>
      <c r="E39" s="7">
        <v>7046</v>
      </c>
      <c r="F39" s="8">
        <v>47.806440231772349</v>
      </c>
      <c r="G39" s="7">
        <v>11494.8</v>
      </c>
      <c r="H39" s="7">
        <f t="shared" si="2"/>
        <v>61.29728224936494</v>
      </c>
    </row>
    <row r="40" spans="1:8" x14ac:dyDescent="0.25">
      <c r="A40" s="18">
        <f t="shared" si="0"/>
        <v>34</v>
      </c>
      <c r="B40" s="13" t="s">
        <v>81</v>
      </c>
      <c r="C40" s="12" t="s">
        <v>82</v>
      </c>
      <c r="D40" s="5">
        <v>179100.3</v>
      </c>
      <c r="E40" s="5">
        <v>84464.6</v>
      </c>
      <c r="F40" s="6">
        <v>47.16050168536848</v>
      </c>
      <c r="G40" s="5">
        <f>G41+G42</f>
        <v>78903.8</v>
      </c>
      <c r="H40" s="5">
        <f t="shared" si="2"/>
        <v>107.04756931858796</v>
      </c>
    </row>
    <row r="41" spans="1:8" x14ac:dyDescent="0.25">
      <c r="A41" s="17">
        <f t="shared" si="0"/>
        <v>35</v>
      </c>
      <c r="B41" s="11" t="s">
        <v>77</v>
      </c>
      <c r="C41" s="10" t="s">
        <v>78</v>
      </c>
      <c r="D41" s="7">
        <v>151298.6</v>
      </c>
      <c r="E41" s="7">
        <v>71663.899999999994</v>
      </c>
      <c r="F41" s="8">
        <v>47.365871197750671</v>
      </c>
      <c r="G41" s="7">
        <v>66878.5</v>
      </c>
      <c r="H41" s="7">
        <f t="shared" si="2"/>
        <v>107.15536383142563</v>
      </c>
    </row>
    <row r="42" spans="1:8" ht="24.75" x14ac:dyDescent="0.25">
      <c r="A42" s="17">
        <f t="shared" si="0"/>
        <v>36</v>
      </c>
      <c r="B42" s="11" t="s">
        <v>79</v>
      </c>
      <c r="C42" s="10" t="s">
        <v>80</v>
      </c>
      <c r="D42" s="7">
        <v>27801.7</v>
      </c>
      <c r="E42" s="7">
        <v>12800.7</v>
      </c>
      <c r="F42" s="8">
        <v>46.04286788217987</v>
      </c>
      <c r="G42" s="7">
        <v>12025.3</v>
      </c>
      <c r="H42" s="7">
        <f t="shared" si="2"/>
        <v>106.4480719815722</v>
      </c>
    </row>
    <row r="43" spans="1:8" x14ac:dyDescent="0.25">
      <c r="A43" s="18">
        <f t="shared" si="0"/>
        <v>37</v>
      </c>
      <c r="B43" s="13" t="s">
        <v>89</v>
      </c>
      <c r="C43" s="12" t="s">
        <v>90</v>
      </c>
      <c r="D43" s="5">
        <v>44287.1</v>
      </c>
      <c r="E43" s="5">
        <v>19511.3</v>
      </c>
      <c r="F43" s="6">
        <v>44.05639565471661</v>
      </c>
      <c r="G43" s="5">
        <f>G44+G45+G46</f>
        <v>18490.3</v>
      </c>
      <c r="H43" s="5">
        <f t="shared" si="2"/>
        <v>105.52181414038712</v>
      </c>
    </row>
    <row r="44" spans="1:8" x14ac:dyDescent="0.25">
      <c r="A44" s="17">
        <f t="shared" si="0"/>
        <v>38</v>
      </c>
      <c r="B44" s="11" t="s">
        <v>83</v>
      </c>
      <c r="C44" s="10" t="s">
        <v>84</v>
      </c>
      <c r="D44" s="7">
        <v>1800</v>
      </c>
      <c r="E44" s="7">
        <v>650.29999999999995</v>
      </c>
      <c r="F44" s="8">
        <v>36.127777777777773</v>
      </c>
      <c r="G44" s="7">
        <v>741.9</v>
      </c>
      <c r="H44" s="7">
        <f t="shared" si="2"/>
        <v>87.653322550208927</v>
      </c>
    </row>
    <row r="45" spans="1:8" x14ac:dyDescent="0.25">
      <c r="A45" s="17">
        <f t="shared" si="0"/>
        <v>39</v>
      </c>
      <c r="B45" s="11" t="s">
        <v>85</v>
      </c>
      <c r="C45" s="10" t="s">
        <v>86</v>
      </c>
      <c r="D45" s="7">
        <v>41477.199999999997</v>
      </c>
      <c r="E45" s="7">
        <v>18509.5</v>
      </c>
      <c r="F45" s="8">
        <v>44.625722083457902</v>
      </c>
      <c r="G45" s="7">
        <v>14179</v>
      </c>
      <c r="H45" s="7">
        <f t="shared" si="2"/>
        <v>130.54164609633966</v>
      </c>
    </row>
    <row r="46" spans="1:8" x14ac:dyDescent="0.25">
      <c r="A46" s="17">
        <f t="shared" si="0"/>
        <v>40</v>
      </c>
      <c r="B46" s="11" t="s">
        <v>87</v>
      </c>
      <c r="C46" s="10" t="s">
        <v>88</v>
      </c>
      <c r="D46" s="7">
        <v>1009.9</v>
      </c>
      <c r="E46" s="7">
        <v>351.5</v>
      </c>
      <c r="F46" s="8">
        <v>34.805426279829689</v>
      </c>
      <c r="G46" s="7">
        <v>3569.4</v>
      </c>
      <c r="H46" s="7">
        <f t="shared" si="2"/>
        <v>9.8475934330699832</v>
      </c>
    </row>
    <row r="47" spans="1:8" x14ac:dyDescent="0.25">
      <c r="A47" s="18">
        <f t="shared" si="0"/>
        <v>41</v>
      </c>
      <c r="B47" s="13" t="s">
        <v>95</v>
      </c>
      <c r="C47" s="12" t="s">
        <v>96</v>
      </c>
      <c r="D47" s="5">
        <v>26136</v>
      </c>
      <c r="E47" s="5">
        <v>8321.9</v>
      </c>
      <c r="F47" s="6">
        <v>31.8407560453015</v>
      </c>
      <c r="G47" s="5">
        <f>G48+G49</f>
        <v>6981.2</v>
      </c>
      <c r="H47" s="5">
        <f t="shared" si="2"/>
        <v>119.20443476766171</v>
      </c>
    </row>
    <row r="48" spans="1:8" x14ac:dyDescent="0.25">
      <c r="A48" s="17">
        <f t="shared" si="0"/>
        <v>42</v>
      </c>
      <c r="B48" s="11" t="s">
        <v>91</v>
      </c>
      <c r="C48" s="10" t="s">
        <v>92</v>
      </c>
      <c r="D48" s="7">
        <v>17100.400000000001</v>
      </c>
      <c r="E48" s="7">
        <v>8054.2</v>
      </c>
      <c r="F48" s="8">
        <v>47.099483053027996</v>
      </c>
      <c r="G48" s="7">
        <v>6661.3</v>
      </c>
      <c r="H48" s="7">
        <f t="shared" si="2"/>
        <v>120.9103328179184</v>
      </c>
    </row>
    <row r="49" spans="1:8" x14ac:dyDescent="0.25">
      <c r="A49" s="17">
        <f t="shared" si="0"/>
        <v>43</v>
      </c>
      <c r="B49" s="11" t="s">
        <v>93</v>
      </c>
      <c r="C49" s="10" t="s">
        <v>94</v>
      </c>
      <c r="D49" s="7">
        <v>9035.6</v>
      </c>
      <c r="E49" s="7">
        <v>267.7</v>
      </c>
      <c r="F49" s="8">
        <v>2.9627252202399394</v>
      </c>
      <c r="G49" s="7">
        <v>319.89999999999998</v>
      </c>
      <c r="H49" s="7">
        <f t="shared" si="2"/>
        <v>83.68240075023445</v>
      </c>
    </row>
    <row r="50" spans="1:8" ht="36.75" x14ac:dyDescent="0.25">
      <c r="A50" s="18">
        <f t="shared" si="0"/>
        <v>44</v>
      </c>
      <c r="B50" s="13" t="s">
        <v>99</v>
      </c>
      <c r="C50" s="12" t="s">
        <v>100</v>
      </c>
      <c r="D50" s="5">
        <v>250</v>
      </c>
      <c r="E50" s="5">
        <v>0</v>
      </c>
      <c r="F50" s="6">
        <v>0</v>
      </c>
      <c r="G50" s="5">
        <f>G51</f>
        <v>0</v>
      </c>
      <c r="H50" s="5"/>
    </row>
    <row r="51" spans="1:8" ht="24.75" x14ac:dyDescent="0.25">
      <c r="A51" s="17">
        <f t="shared" si="0"/>
        <v>45</v>
      </c>
      <c r="B51" s="11" t="s">
        <v>97</v>
      </c>
      <c r="C51" s="10" t="s">
        <v>98</v>
      </c>
      <c r="D51" s="7">
        <v>250</v>
      </c>
      <c r="E51" s="7">
        <v>0</v>
      </c>
      <c r="F51" s="8">
        <v>0</v>
      </c>
      <c r="G51" s="7"/>
      <c r="H51" s="7"/>
    </row>
    <row r="52" spans="1:8" ht="48.75" x14ac:dyDescent="0.25">
      <c r="A52" s="18">
        <f t="shared" si="0"/>
        <v>46</v>
      </c>
      <c r="B52" s="13" t="s">
        <v>105</v>
      </c>
      <c r="C52" s="12" t="s">
        <v>106</v>
      </c>
      <c r="D52" s="5">
        <v>110439.9</v>
      </c>
      <c r="E52" s="5">
        <v>48237.3</v>
      </c>
      <c r="F52" s="6">
        <v>43.677420932108781</v>
      </c>
      <c r="G52" s="5">
        <f>G53+G54</f>
        <v>47806.100000000006</v>
      </c>
      <c r="H52" s="5">
        <f t="shared" si="2"/>
        <v>100.90197694436482</v>
      </c>
    </row>
    <row r="53" spans="1:8" ht="36.75" x14ac:dyDescent="0.25">
      <c r="A53" s="17">
        <f t="shared" si="0"/>
        <v>47</v>
      </c>
      <c r="B53" s="11" t="s">
        <v>101</v>
      </c>
      <c r="C53" s="10" t="s">
        <v>102</v>
      </c>
      <c r="D53" s="7">
        <v>67003.8</v>
      </c>
      <c r="E53" s="7">
        <v>44484.6</v>
      </c>
      <c r="F53" s="8">
        <v>66.391159904363633</v>
      </c>
      <c r="G53" s="7">
        <v>35602.400000000001</v>
      </c>
      <c r="H53" s="7">
        <f t="shared" si="2"/>
        <v>124.94831809091519</v>
      </c>
    </row>
    <row r="54" spans="1:8" ht="24.75" x14ac:dyDescent="0.25">
      <c r="A54" s="17">
        <f t="shared" si="0"/>
        <v>48</v>
      </c>
      <c r="B54" s="11" t="s">
        <v>103</v>
      </c>
      <c r="C54" s="10" t="s">
        <v>104</v>
      </c>
      <c r="D54" s="7">
        <v>43436.1</v>
      </c>
      <c r="E54" s="7">
        <v>3752.7</v>
      </c>
      <c r="F54" s="8">
        <v>8.6395878082977067</v>
      </c>
      <c r="G54" s="7">
        <v>12203.7</v>
      </c>
      <c r="H54" s="7">
        <f t="shared" si="2"/>
        <v>30.750510091201843</v>
      </c>
    </row>
    <row r="55" spans="1:8" x14ac:dyDescent="0.25">
      <c r="A55" s="18">
        <f t="shared" si="0"/>
        <v>49</v>
      </c>
      <c r="B55" s="13" t="s">
        <v>107</v>
      </c>
      <c r="C55" s="14"/>
      <c r="D55" s="9">
        <v>1386291.2</v>
      </c>
      <c r="E55" s="9">
        <v>594131.6</v>
      </c>
      <c r="F55" s="6">
        <v>42.857633374575272</v>
      </c>
      <c r="G55" s="9">
        <f>G7+G15+G17+G19+G26+G31+G34+G40+G43+G47+G50+G52</f>
        <v>545540.4</v>
      </c>
      <c r="H55" s="5">
        <f t="shared" si="2"/>
        <v>108.90698470727374</v>
      </c>
    </row>
  </sheetData>
  <mergeCells count="1">
    <mergeCell ref="A2:H2"/>
  </mergeCells>
  <pageMargins left="0.78740157480314965" right="0.39370078740157483" top="0.39370078740157483" bottom="0.3937007874015748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1542</dc:creator>
  <cp:lastModifiedBy>Admin</cp:lastModifiedBy>
  <cp:lastPrinted>2023-03-28T04:37:42Z</cp:lastPrinted>
  <dcterms:created xsi:type="dcterms:W3CDTF">2023-03-28T03:55:19Z</dcterms:created>
  <dcterms:modified xsi:type="dcterms:W3CDTF">2023-04-07T02:05:25Z</dcterms:modified>
</cp:coreProperties>
</file>